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ＨＰ関係\HP 書式修正\060401報酬改定関係\"/>
    </mc:Choice>
  </mc:AlternateContent>
  <bookViews>
    <workbookView xWindow="0" yWindow="0" windowWidth="20490" windowHeight="6780" tabRatio="818"/>
  </bookViews>
  <sheets>
    <sheet name="移行準備支援体制(Ⅰ)" sheetId="142" r:id="rId1"/>
    <sheet name="医療的ケア対応支援" sheetId="191" r:id="rId2"/>
    <sheet name="医療連携体制(Ⅶ)" sheetId="154" r:id="rId3"/>
    <sheet name="栄養士・栄養マネ" sheetId="100" r:id="rId4"/>
    <sheet name="延長支援" sheetId="133" r:id="rId5"/>
    <sheet name="強度行動障害者体験利用" sheetId="192" r:id="rId6"/>
    <sheet name="強度行動障害者地域移行特別" sheetId="180" r:id="rId7"/>
    <sheet name="居住支援連携体制" sheetId="193" r:id="rId8"/>
    <sheet name="行動障害・要医療児者・精神障害者・高次脳機能障害支援体制" sheetId="211" r:id="rId9"/>
    <sheet name="高次脳機能障害支援体制" sheetId="200" r:id="rId10"/>
    <sheet name="個別計画訓練支援" sheetId="199" r:id="rId11"/>
    <sheet name="視覚言語聴覚支援体制Ⅰ" sheetId="121" r:id="rId12"/>
    <sheet name="視覚言語聴覚支援体制Ⅱ" sheetId="201" r:id="rId13"/>
    <sheet name="重度者支援体制(就労継続支援)" sheetId="183" r:id="rId14"/>
    <sheet name="重度者支援体制 記載例" sheetId="184" r:id="rId15"/>
    <sheet name="重度障害者支援(短期入所)" sheetId="157" r:id="rId16"/>
    <sheet name="重度障害者支援加算（新規・生活介護）" sheetId="210" r:id="rId17"/>
    <sheet name="重度障害者支援(施設入所・生活介護)" sheetId="158" r:id="rId18"/>
    <sheet name="重度障害者支援兼研修受講計画" sheetId="160" r:id="rId19"/>
    <sheet name="重度加算添付書類(GH)" sheetId="175" r:id="rId20"/>
    <sheet name="就労移行支援体制(生活介護・自立訓練)" sheetId="185" r:id="rId21"/>
    <sheet name="就労移行支援体制(就労A)" sheetId="186" r:id="rId22"/>
    <sheet name="就労移行支援体制(就労Ｂ)" sheetId="167" r:id="rId23"/>
    <sheet name="就労定着実績体制" sheetId="187" r:id="rId24"/>
    <sheet name="障害者支援施設等感染対策向上" sheetId="198" r:id="rId25"/>
    <sheet name="常勤看護職員配置・看護職員配置" sheetId="138" r:id="rId26"/>
    <sheet name="食事提供体制" sheetId="124" r:id="rId27"/>
    <sheet name="自立生活支援Ⅲ" sheetId="202" r:id="rId28"/>
    <sheet name="自立生活支援Ⅲ別紙" sheetId="203" r:id="rId29"/>
    <sheet name="自立生活支援Ⅲ別紙記載例" sheetId="204" r:id="rId30"/>
    <sheet name="人員配置体制(GH)" sheetId="205" r:id="rId31"/>
    <sheet name="人員配置(GH)別添" sheetId="206" r:id="rId32"/>
    <sheet name="人員配置(GH)別添例" sheetId="207" r:id="rId33"/>
    <sheet name="人員配置(GH)参考表" sheetId="208" r:id="rId34"/>
    <sheet name="人員配置体制(生活介護・療養介護)" sheetId="98" r:id="rId35"/>
    <sheet name="精神障害者地域移行" sheetId="212" r:id="rId36"/>
    <sheet name="送迎" sheetId="134" r:id="rId37"/>
  </sheets>
  <externalReferences>
    <externalReference r:id="rId38"/>
    <externalReference r:id="rId39"/>
    <externalReference r:id="rId40"/>
    <externalReference r:id="rId41"/>
    <externalReference r:id="rId42"/>
    <externalReference r:id="rId43"/>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'移行準備支援体制(Ⅰ)'!$A$2:$I$25</definedName>
    <definedName name="_xlnm.Print_Area" localSheetId="3">栄養士・栄養マネ!$A$1:$J$30</definedName>
    <definedName name="_xlnm.Print_Area" localSheetId="6">強度行動障害者地域移行特別!$A$1:$AH$37</definedName>
    <definedName name="_xlnm.Print_Area" localSheetId="10">個別計画訓練支援!$A$1:$I$28</definedName>
    <definedName name="_xlnm.Print_Area" localSheetId="11">視覚言語聴覚支援体制Ⅰ!$A$1:$AK$48</definedName>
    <definedName name="_xlnm.Print_Area" localSheetId="27">自立生活支援Ⅲ!$B$2:$K$43</definedName>
    <definedName name="_xlnm.Print_Area" localSheetId="28">自立生活支援Ⅲ別紙!$A$1:$BD$50</definedName>
    <definedName name="_xlnm.Print_Area" localSheetId="21">'就労移行支援体制(就労A)'!$A$1:$H$47</definedName>
    <definedName name="_xlnm.Print_Area" localSheetId="19">'重度加算添付書類(GH)'!$A$1:$AF$28</definedName>
    <definedName name="_xlnm.Print_Area" localSheetId="15">'重度障害者支援(短期入所)'!$A$1:$H$15</definedName>
    <definedName name="_xlnm.Print_Area" localSheetId="18">重度障害者支援兼研修受講計画!$A$1:$AG$47</definedName>
    <definedName name="_xlnm.Print_Area" localSheetId="24">障害者支援施設等感染対策向上!$A$1:$AI$49</definedName>
    <definedName name="_xlnm.Print_Area" localSheetId="33">'人員配置(GH)参考表'!$A$1:$CD$35</definedName>
    <definedName name="_xlnm.Print_Area" localSheetId="31">'人員配置(GH)別添'!$A$1:$BT$87</definedName>
    <definedName name="_xlnm.Print_Area" localSheetId="34">'人員配置体制(生活介護・療養介護)'!$A$1:$G$25</definedName>
    <definedName name="_xlnm.Print_Area" localSheetId="35">精神障害者地域移行!$A$1:$H$15</definedName>
    <definedName name="_xlnm.Print_Area" localSheetId="36">送迎!$A$1:$F$19</definedName>
    <definedName name="prtNo">[2]main!#REF!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[3]main!#REF!</definedName>
    <definedName name="startNumber">[3]main!#REF!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[2]main!#REF!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[4]サービス種類一覧!$B$4:$B$20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[4]サービス種類一覧!$A$4:$A$20</definedName>
    <definedName name="食事">#REF!</definedName>
    <definedName name="体制等状況一覧">#REF!</definedName>
    <definedName name="台帳">[6]D台帳!$A$6:$AF$3439</definedName>
    <definedName name="町っ油">#REF!</definedName>
    <definedName name="特定">#REF!</definedName>
    <definedName name="利用日数記入例">#REF!</definedName>
  </definedNames>
  <calcPr calcId="162913"/>
</workbook>
</file>

<file path=xl/calcChain.xml><?xml version="1.0" encoding="utf-8"?>
<calcChain xmlns="http://schemas.openxmlformats.org/spreadsheetml/2006/main">
  <c r="BR28" i="208" l="1"/>
  <c r="BR29" i="208" s="1"/>
  <c r="BO28" i="208"/>
  <c r="BO29" i="208" s="1"/>
  <c r="BL28" i="208"/>
  <c r="BL29" i="208" s="1"/>
  <c r="BI28" i="208"/>
  <c r="BI29" i="208" s="1"/>
  <c r="BF28" i="208"/>
  <c r="BF29" i="208" s="1"/>
  <c r="BC28" i="208"/>
  <c r="BC29" i="208" s="1"/>
  <c r="BC30" i="208" s="1"/>
  <c r="AZ28" i="208"/>
  <c r="AZ29" i="208" s="1"/>
  <c r="AW28" i="208"/>
  <c r="AW29" i="208" s="1"/>
  <c r="AT28" i="208"/>
  <c r="AT29" i="208" s="1"/>
  <c r="AT30" i="208" s="1"/>
  <c r="AQ28" i="208"/>
  <c r="AQ29" i="208" s="1"/>
  <c r="AK28" i="208"/>
  <c r="AK29" i="208" s="1"/>
  <c r="AH28" i="208"/>
  <c r="AH29" i="208" s="1"/>
  <c r="AB28" i="208"/>
  <c r="AB29" i="208" s="1"/>
  <c r="AB30" i="208" s="1"/>
  <c r="Y28" i="208"/>
  <c r="Y29" i="208" s="1"/>
  <c r="S28" i="208"/>
  <c r="S29" i="208" s="1"/>
  <c r="M28" i="208"/>
  <c r="BU27" i="208"/>
  <c r="BU26" i="208"/>
  <c r="BU25" i="208"/>
  <c r="BU24" i="208"/>
  <c r="BU23" i="208"/>
  <c r="BU22" i="208"/>
  <c r="BU21" i="208"/>
  <c r="BU20" i="208"/>
  <c r="BU19" i="208"/>
  <c r="BU18" i="208"/>
  <c r="BU17" i="208"/>
  <c r="BU16" i="208"/>
  <c r="BU28" i="208" s="1"/>
  <c r="BY5" i="208"/>
  <c r="AX73" i="207"/>
  <c r="AW73" i="207"/>
  <c r="AV73" i="207"/>
  <c r="AU73" i="207"/>
  <c r="AT73" i="207"/>
  <c r="AS73" i="207"/>
  <c r="AR73" i="207"/>
  <c r="AQ73" i="207"/>
  <c r="AP73" i="207"/>
  <c r="AO73" i="207"/>
  <c r="AN73" i="207"/>
  <c r="AM73" i="207"/>
  <c r="AL73" i="207"/>
  <c r="AK73" i="207"/>
  <c r="AJ73" i="207"/>
  <c r="AI73" i="207"/>
  <c r="AH73" i="207"/>
  <c r="AG73" i="207"/>
  <c r="AF73" i="207"/>
  <c r="AE73" i="207"/>
  <c r="AD73" i="207"/>
  <c r="AC73" i="207"/>
  <c r="AB73" i="207"/>
  <c r="AA73" i="207"/>
  <c r="Z73" i="207"/>
  <c r="Y73" i="207"/>
  <c r="X73" i="207"/>
  <c r="W73" i="207"/>
  <c r="BB72" i="207"/>
  <c r="AY72" i="207"/>
  <c r="AY71" i="207"/>
  <c r="BB71" i="207" s="1"/>
  <c r="BB70" i="207"/>
  <c r="AY70" i="207"/>
  <c r="AY69" i="207"/>
  <c r="BB69" i="207" s="1"/>
  <c r="BB68" i="207"/>
  <c r="AY68" i="207"/>
  <c r="AY67" i="207"/>
  <c r="BB67" i="207" s="1"/>
  <c r="BB66" i="207"/>
  <c r="AY66" i="207"/>
  <c r="AY65" i="207"/>
  <c r="AY73" i="207" s="1"/>
  <c r="AX59" i="207"/>
  <c r="AW59" i="207"/>
  <c r="AV59" i="207"/>
  <c r="AU59" i="207"/>
  <c r="AT59" i="207"/>
  <c r="AS59" i="207"/>
  <c r="AR59" i="207"/>
  <c r="AQ59" i="207"/>
  <c r="AP59" i="207"/>
  <c r="AO59" i="207"/>
  <c r="AN59" i="207"/>
  <c r="AM59" i="207"/>
  <c r="AL59" i="207"/>
  <c r="AK59" i="207"/>
  <c r="AJ59" i="207"/>
  <c r="AI59" i="207"/>
  <c r="AH59" i="207"/>
  <c r="AG59" i="207"/>
  <c r="AF59" i="207"/>
  <c r="AE59" i="207"/>
  <c r="AD59" i="207"/>
  <c r="AC59" i="207"/>
  <c r="AB59" i="207"/>
  <c r="AA59" i="207"/>
  <c r="Z59" i="207"/>
  <c r="Y59" i="207"/>
  <c r="X59" i="207"/>
  <c r="W59" i="207"/>
  <c r="AX58" i="207"/>
  <c r="AW58" i="207"/>
  <c r="AV58" i="207"/>
  <c r="AU58" i="207"/>
  <c r="AT58" i="207"/>
  <c r="AS58" i="207"/>
  <c r="AR58" i="207"/>
  <c r="AQ58" i="207"/>
  <c r="AP58" i="207"/>
  <c r="AO58" i="207"/>
  <c r="AN58" i="207"/>
  <c r="AM58" i="207"/>
  <c r="AL58" i="207"/>
  <c r="AK58" i="207"/>
  <c r="AJ58" i="207"/>
  <c r="AI58" i="207"/>
  <c r="AH58" i="207"/>
  <c r="AG58" i="207"/>
  <c r="AF58" i="207"/>
  <c r="AE58" i="207"/>
  <c r="AD58" i="207"/>
  <c r="AC58" i="207"/>
  <c r="AB58" i="207"/>
  <c r="AA58" i="207"/>
  <c r="Z58" i="207"/>
  <c r="Y58" i="207"/>
  <c r="X58" i="207"/>
  <c r="W58" i="207"/>
  <c r="AY57" i="207"/>
  <c r="BB57" i="207" s="1"/>
  <c r="AY56" i="207"/>
  <c r="BB56" i="207" s="1"/>
  <c r="AY55" i="207"/>
  <c r="BB55" i="207" s="1"/>
  <c r="AY54" i="207"/>
  <c r="BB54" i="207" s="1"/>
  <c r="AY53" i="207"/>
  <c r="BB53" i="207" s="1"/>
  <c r="AY52" i="207"/>
  <c r="BB52" i="207" s="1"/>
  <c r="AY51" i="207"/>
  <c r="BB51" i="207" s="1"/>
  <c r="AY50" i="207"/>
  <c r="BB50" i="207" s="1"/>
  <c r="AY49" i="207"/>
  <c r="BB49" i="207" s="1"/>
  <c r="AY48" i="207"/>
  <c r="BB48" i="207" s="1"/>
  <c r="AY47" i="207"/>
  <c r="BB47" i="207" s="1"/>
  <c r="AY46" i="207"/>
  <c r="BB46" i="207" s="1"/>
  <c r="AY45" i="207"/>
  <c r="BB45" i="207" s="1"/>
  <c r="AY44" i="207"/>
  <c r="BB44" i="207" s="1"/>
  <c r="AY43" i="207"/>
  <c r="BB43" i="207" s="1"/>
  <c r="AY42" i="207"/>
  <c r="BB42" i="207" s="1"/>
  <c r="AY41" i="207"/>
  <c r="BB41" i="207" s="1"/>
  <c r="AY40" i="207"/>
  <c r="BB40" i="207" s="1"/>
  <c r="AY39" i="207"/>
  <c r="BB39" i="207" s="1"/>
  <c r="AY38" i="207"/>
  <c r="BB38" i="207" s="1"/>
  <c r="AY37" i="207"/>
  <c r="AY58" i="207" s="1"/>
  <c r="AE16" i="207"/>
  <c r="AL16" i="207" s="1"/>
  <c r="AZ15" i="207"/>
  <c r="AV15" i="207"/>
  <c r="BC15" i="207" s="1"/>
  <c r="AE15" i="207"/>
  <c r="AL15" i="207" s="1"/>
  <c r="L15" i="207"/>
  <c r="BA9" i="207"/>
  <c r="AW9" i="207"/>
  <c r="AS9" i="207"/>
  <c r="AO9" i="207"/>
  <c r="AK9" i="207"/>
  <c r="AG9" i="207"/>
  <c r="BE8" i="207"/>
  <c r="L8" i="207"/>
  <c r="BE7" i="207"/>
  <c r="BE6" i="207"/>
  <c r="AE14" i="207" s="1"/>
  <c r="AX73" i="206"/>
  <c r="AW73" i="206"/>
  <c r="AV73" i="206"/>
  <c r="AU73" i="206"/>
  <c r="AT73" i="206"/>
  <c r="AS73" i="206"/>
  <c r="AR73" i="206"/>
  <c r="AQ73" i="206"/>
  <c r="AP73" i="206"/>
  <c r="AO73" i="206"/>
  <c r="AN73" i="206"/>
  <c r="AM73" i="206"/>
  <c r="AL73" i="206"/>
  <c r="AK73" i="206"/>
  <c r="AJ73" i="206"/>
  <c r="AI73" i="206"/>
  <c r="AH73" i="206"/>
  <c r="AG73" i="206"/>
  <c r="AF73" i="206"/>
  <c r="AE73" i="206"/>
  <c r="AD73" i="206"/>
  <c r="AC73" i="206"/>
  <c r="AB73" i="206"/>
  <c r="AA73" i="206"/>
  <c r="Z73" i="206"/>
  <c r="Y73" i="206"/>
  <c r="X73" i="206"/>
  <c r="W73" i="206"/>
  <c r="BB72" i="206"/>
  <c r="AY72" i="206"/>
  <c r="BB71" i="206"/>
  <c r="AY71" i="206"/>
  <c r="BB70" i="206"/>
  <c r="AY70" i="206"/>
  <c r="BB69" i="206"/>
  <c r="AY69" i="206"/>
  <c r="BB68" i="206"/>
  <c r="AY68" i="206"/>
  <c r="BB67" i="206"/>
  <c r="AY67" i="206"/>
  <c r="BB66" i="206"/>
  <c r="AY66" i="206"/>
  <c r="AY65" i="206"/>
  <c r="AY73" i="206" s="1"/>
  <c r="AX59" i="206"/>
  <c r="AW59" i="206"/>
  <c r="AV59" i="206"/>
  <c r="AU59" i="206"/>
  <c r="AT59" i="206"/>
  <c r="AS59" i="206"/>
  <c r="AR59" i="206"/>
  <c r="AQ59" i="206"/>
  <c r="AP59" i="206"/>
  <c r="AO59" i="206"/>
  <c r="AN59" i="206"/>
  <c r="AM59" i="206"/>
  <c r="AL59" i="206"/>
  <c r="AK59" i="206"/>
  <c r="AJ59" i="206"/>
  <c r="AI59" i="206"/>
  <c r="AH59" i="206"/>
  <c r="AG59" i="206"/>
  <c r="AF59" i="206"/>
  <c r="AE59" i="206"/>
  <c r="AD59" i="206"/>
  <c r="AC59" i="206"/>
  <c r="AB59" i="206"/>
  <c r="AA59" i="206"/>
  <c r="Z59" i="206"/>
  <c r="Y59" i="206"/>
  <c r="X59" i="206"/>
  <c r="W59" i="206"/>
  <c r="AX58" i="206"/>
  <c r="AW58" i="206"/>
  <c r="AV58" i="206"/>
  <c r="AU58" i="206"/>
  <c r="AT58" i="206"/>
  <c r="AS58" i="206"/>
  <c r="AR58" i="206"/>
  <c r="AQ58" i="206"/>
  <c r="AP58" i="206"/>
  <c r="AO58" i="206"/>
  <c r="AN58" i="206"/>
  <c r="AM58" i="206"/>
  <c r="AL58" i="206"/>
  <c r="AK58" i="206"/>
  <c r="AJ58" i="206"/>
  <c r="AI58" i="206"/>
  <c r="AH58" i="206"/>
  <c r="AG58" i="206"/>
  <c r="AF58" i="206"/>
  <c r="AE58" i="206"/>
  <c r="AD58" i="206"/>
  <c r="AC58" i="206"/>
  <c r="AB58" i="206"/>
  <c r="AA58" i="206"/>
  <c r="Z58" i="206"/>
  <c r="Y58" i="206"/>
  <c r="X58" i="206"/>
  <c r="W58" i="206"/>
  <c r="AY57" i="206"/>
  <c r="BB57" i="206" s="1"/>
  <c r="AY56" i="206"/>
  <c r="BB56" i="206" s="1"/>
  <c r="AY55" i="206"/>
  <c r="BB55" i="206" s="1"/>
  <c r="AY54" i="206"/>
  <c r="BB54" i="206" s="1"/>
  <c r="AY53" i="206"/>
  <c r="BB53" i="206" s="1"/>
  <c r="AY52" i="206"/>
  <c r="BB52" i="206" s="1"/>
  <c r="AY51" i="206"/>
  <c r="BB51" i="206" s="1"/>
  <c r="AY50" i="206"/>
  <c r="BB50" i="206" s="1"/>
  <c r="AY49" i="206"/>
  <c r="BB49" i="206" s="1"/>
  <c r="AY48" i="206"/>
  <c r="BB48" i="206" s="1"/>
  <c r="AY47" i="206"/>
  <c r="BB47" i="206" s="1"/>
  <c r="AY46" i="206"/>
  <c r="BB46" i="206" s="1"/>
  <c r="AY45" i="206"/>
  <c r="BB45" i="206" s="1"/>
  <c r="AY44" i="206"/>
  <c r="BB44" i="206" s="1"/>
  <c r="AY43" i="206"/>
  <c r="BB43" i="206" s="1"/>
  <c r="AY42" i="206"/>
  <c r="BB42" i="206" s="1"/>
  <c r="AY41" i="206"/>
  <c r="BB41" i="206" s="1"/>
  <c r="AY40" i="206"/>
  <c r="BB40" i="206" s="1"/>
  <c r="AY39" i="206"/>
  <c r="BB39" i="206" s="1"/>
  <c r="AY38" i="206"/>
  <c r="BB38" i="206" s="1"/>
  <c r="AY37" i="206"/>
  <c r="AY58" i="206" s="1"/>
  <c r="AE16" i="206"/>
  <c r="AL16" i="206" s="1"/>
  <c r="AZ15" i="206"/>
  <c r="AV15" i="206"/>
  <c r="BC15" i="206" s="1"/>
  <c r="AE15" i="206"/>
  <c r="AL15" i="206" s="1"/>
  <c r="L15" i="206"/>
  <c r="BC14" i="206"/>
  <c r="AZ14" i="206"/>
  <c r="AV14" i="206"/>
  <c r="AE14" i="206"/>
  <c r="AE17" i="206" s="1"/>
  <c r="BA9" i="206"/>
  <c r="AW9" i="206"/>
  <c r="AS9" i="206"/>
  <c r="AO9" i="206"/>
  <c r="AK9" i="206"/>
  <c r="AG9" i="206"/>
  <c r="BE8" i="206"/>
  <c r="L8" i="206"/>
  <c r="BE7" i="206"/>
  <c r="BE6" i="206"/>
  <c r="BE9" i="206" s="1"/>
  <c r="I31" i="205"/>
  <c r="I30" i="205"/>
  <c r="I18" i="205"/>
  <c r="I26" i="205" s="1"/>
  <c r="I33" i="205" s="1"/>
  <c r="I17" i="205"/>
  <c r="I25" i="205" s="1"/>
  <c r="BU29" i="208" l="1"/>
  <c r="BY32" i="208" s="1"/>
  <c r="S30" i="208"/>
  <c r="AK30" i="208"/>
  <c r="BL30" i="208"/>
  <c r="AE17" i="207"/>
  <c r="AI14" i="207"/>
  <c r="AL14" i="207"/>
  <c r="AL17" i="207" s="1"/>
  <c r="BB58" i="207"/>
  <c r="BH43" i="207"/>
  <c r="BE43" i="207"/>
  <c r="BE51" i="207"/>
  <c r="AV16" i="207" s="1"/>
  <c r="BH51" i="207"/>
  <c r="BE9" i="207"/>
  <c r="AI15" i="207"/>
  <c r="AI16" i="207"/>
  <c r="BB37" i="207"/>
  <c r="BB59" i="207" s="1"/>
  <c r="BB65" i="207"/>
  <c r="AY59" i="207"/>
  <c r="BB58" i="206"/>
  <c r="BH43" i="206"/>
  <c r="BH58" i="206" s="1"/>
  <c r="BE43" i="206"/>
  <c r="BE58" i="206" s="1"/>
  <c r="BE51" i="206"/>
  <c r="AV16" i="206" s="1"/>
  <c r="BH51" i="206"/>
  <c r="AV17" i="206"/>
  <c r="BJ31" i="206"/>
  <c r="BI26" i="206"/>
  <c r="AC26" i="206"/>
  <c r="AT31" i="206"/>
  <c r="BG10" i="206"/>
  <c r="N31" i="206"/>
  <c r="AD31" i="206"/>
  <c r="AS26" i="206"/>
  <c r="M26" i="206"/>
  <c r="AL14" i="206"/>
  <c r="AL17" i="206" s="1"/>
  <c r="AI15" i="206"/>
  <c r="AI16" i="206"/>
  <c r="BB37" i="206"/>
  <c r="BB59" i="206" s="1"/>
  <c r="BB65" i="206"/>
  <c r="AI14" i="206"/>
  <c r="AY59" i="206"/>
  <c r="BC16" i="207" l="1"/>
  <c r="AZ16" i="207"/>
  <c r="AC27" i="207"/>
  <c r="Y27" i="207" s="1"/>
  <c r="AI17" i="207"/>
  <c r="AS27" i="207" s="1"/>
  <c r="AO27" i="207" s="1"/>
  <c r="AV14" i="207"/>
  <c r="BE58" i="207"/>
  <c r="BB73" i="207"/>
  <c r="BE65" i="207"/>
  <c r="BE73" i="207" s="1"/>
  <c r="BI26" i="207"/>
  <c r="AC26" i="207"/>
  <c r="BG10" i="207"/>
  <c r="AS26" i="207"/>
  <c r="M26" i="207"/>
  <c r="BH58" i="207"/>
  <c r="AI17" i="206"/>
  <c r="BI27" i="206" s="1"/>
  <c r="Y26" i="206"/>
  <c r="BB73" i="206"/>
  <c r="BE65" i="206"/>
  <c r="BE73" i="206" s="1"/>
  <c r="M27" i="206"/>
  <c r="I27" i="206" s="1"/>
  <c r="BE26" i="206"/>
  <c r="BC16" i="206"/>
  <c r="BC17" i="206" s="1"/>
  <c r="AZ16" i="206"/>
  <c r="AZ17" i="206" s="1"/>
  <c r="AO26" i="206"/>
  <c r="I26" i="206"/>
  <c r="BI27" i="207" l="1"/>
  <c r="BE27" i="207" s="1"/>
  <c r="I26" i="207"/>
  <c r="AO26" i="207"/>
  <c r="Y26" i="207"/>
  <c r="BQ14" i="207"/>
  <c r="M27" i="207"/>
  <c r="I27" i="207" s="1"/>
  <c r="AZ14" i="207"/>
  <c r="AZ17" i="207" s="1"/>
  <c r="AC28" i="207" s="1"/>
  <c r="BC14" i="207"/>
  <c r="BC17" i="207" s="1"/>
  <c r="AV17" i="207"/>
  <c r="BE26" i="207"/>
  <c r="BE27" i="206"/>
  <c r="AS27" i="206"/>
  <c r="AC27" i="206"/>
  <c r="BI28" i="206"/>
  <c r="BE28" i="206" s="1"/>
  <c r="BE29" i="206" s="1"/>
  <c r="AC28" i="206"/>
  <c r="Y28" i="206" s="1"/>
  <c r="BQ14" i="206"/>
  <c r="AS28" i="206"/>
  <c r="AO28" i="206" s="1"/>
  <c r="M28" i="206"/>
  <c r="Y28" i="207" l="1"/>
  <c r="AC29" i="207"/>
  <c r="AS28" i="207"/>
  <c r="Y29" i="207"/>
  <c r="AD31" i="207" s="1"/>
  <c r="BQ15" i="207"/>
  <c r="BM14" i="207"/>
  <c r="BM15" i="207" s="1"/>
  <c r="I29" i="207"/>
  <c r="N31" i="207" s="1"/>
  <c r="M28" i="207"/>
  <c r="I28" i="207" s="1"/>
  <c r="BI28" i="207"/>
  <c r="I28" i="206"/>
  <c r="I29" i="206" s="1"/>
  <c r="M29" i="206"/>
  <c r="AO27" i="206"/>
  <c r="AO29" i="206" s="1"/>
  <c r="AS29" i="206"/>
  <c r="BQ15" i="206"/>
  <c r="BM14" i="206"/>
  <c r="BM15" i="206" s="1"/>
  <c r="BI29" i="206"/>
  <c r="Y27" i="206"/>
  <c r="Y29" i="206" s="1"/>
  <c r="AC29" i="206"/>
  <c r="AO28" i="207" l="1"/>
  <c r="AO29" i="207" s="1"/>
  <c r="AT31" i="207" s="1"/>
  <c r="AS29" i="207"/>
  <c r="BE28" i="207"/>
  <c r="BE29" i="207" s="1"/>
  <c r="BJ31" i="207" s="1"/>
  <c r="BI29" i="207"/>
  <c r="M29" i="207"/>
  <c r="Z34" i="204"/>
  <c r="AO33" i="204"/>
  <c r="AO34" i="204" s="1"/>
  <c r="AJ33" i="204"/>
  <c r="AE33" i="204"/>
  <c r="AE34" i="204" s="1"/>
  <c r="Z33" i="204"/>
  <c r="U33" i="204"/>
  <c r="U34" i="204" s="1"/>
  <c r="P33" i="204"/>
  <c r="J33" i="204"/>
  <c r="AJ34" i="204" s="1"/>
  <c r="AT32" i="204"/>
  <c r="AT31" i="204"/>
  <c r="AT30" i="204"/>
  <c r="AT29" i="204"/>
  <c r="AT28" i="204"/>
  <c r="AT27" i="204"/>
  <c r="AT26" i="204"/>
  <c r="AT25" i="204"/>
  <c r="AT24" i="204"/>
  <c r="AT23" i="204"/>
  <c r="AT22" i="204"/>
  <c r="AT21" i="204"/>
  <c r="AT33" i="204" s="1"/>
  <c r="E17" i="204"/>
  <c r="BB16" i="204"/>
  <c r="AD16" i="204"/>
  <c r="AX15" i="204"/>
  <c r="U45" i="204" s="1"/>
  <c r="AD49" i="204" s="1"/>
  <c r="AH13" i="204"/>
  <c r="AK10" i="204"/>
  <c r="U45" i="203"/>
  <c r="AD49" i="203" s="1"/>
  <c r="Z34" i="203"/>
  <c r="AO33" i="203"/>
  <c r="AO34" i="203" s="1"/>
  <c r="AJ33" i="203"/>
  <c r="AE33" i="203"/>
  <c r="AE34" i="203" s="1"/>
  <c r="Z33" i="203"/>
  <c r="U33" i="203"/>
  <c r="U34" i="203" s="1"/>
  <c r="P33" i="203"/>
  <c r="J33" i="203"/>
  <c r="P34" i="203" s="1"/>
  <c r="AT32" i="203"/>
  <c r="AT31" i="203"/>
  <c r="AT30" i="203"/>
  <c r="AT29" i="203"/>
  <c r="AT28" i="203"/>
  <c r="AT27" i="203"/>
  <c r="AT26" i="203"/>
  <c r="AT25" i="203"/>
  <c r="AT24" i="203"/>
  <c r="AT23" i="203"/>
  <c r="AT22" i="203"/>
  <c r="AT21" i="203"/>
  <c r="AT33" i="203" s="1"/>
  <c r="E17" i="203"/>
  <c r="BB16" i="203"/>
  <c r="AD16" i="203"/>
  <c r="AX15" i="203"/>
  <c r="AH13" i="203"/>
  <c r="AK10" i="203"/>
  <c r="J41" i="202"/>
  <c r="I41" i="202"/>
  <c r="I42" i="202" s="1"/>
  <c r="I37" i="202"/>
  <c r="J36" i="202"/>
  <c r="I36" i="202"/>
  <c r="I32" i="202"/>
  <c r="J31" i="202"/>
  <c r="I31" i="202"/>
  <c r="J26" i="202"/>
  <c r="I26" i="202"/>
  <c r="I27" i="202" s="1"/>
  <c r="E21" i="202" a="1"/>
  <c r="E21" i="202" s="1"/>
  <c r="P34" i="204" l="1"/>
  <c r="AT34" i="204" s="1"/>
  <c r="AX35" i="204" s="1"/>
  <c r="AJ34" i="203"/>
  <c r="AT34" i="203" s="1"/>
  <c r="AX35" i="203" s="1"/>
  <c r="S28" i="201" l="1"/>
  <c r="AE25" i="201"/>
  <c r="S13" i="201" s="1"/>
  <c r="S12" i="201"/>
  <c r="S28" i="121"/>
  <c r="AE25" i="121"/>
  <c r="S13" i="121" s="1"/>
  <c r="S12" i="121"/>
  <c r="S18" i="200" l="1"/>
  <c r="S13" i="200"/>
  <c r="S12" i="200"/>
  <c r="I23" i="184" l="1"/>
  <c r="E23" i="184"/>
  <c r="N22" i="184"/>
  <c r="B22" i="184"/>
  <c r="B21" i="184"/>
  <c r="B20" i="184"/>
  <c r="B19" i="184"/>
  <c r="B18" i="184"/>
  <c r="B17" i="184"/>
  <c r="B16" i="184"/>
  <c r="B15" i="184"/>
  <c r="B14" i="184"/>
  <c r="B13" i="184"/>
  <c r="B12" i="184"/>
  <c r="L7" i="184"/>
  <c r="F7" i="184"/>
  <c r="I22" i="183"/>
  <c r="N21" i="183"/>
  <c r="E22" i="183"/>
  <c r="B21" i="183"/>
  <c r="B20" i="183"/>
  <c r="B19" i="183"/>
  <c r="B18" i="183"/>
  <c r="B17" i="183"/>
  <c r="B16" i="183"/>
  <c r="B15" i="183"/>
  <c r="B14" i="183"/>
  <c r="B13" i="183"/>
  <c r="B12" i="183"/>
  <c r="B11" i="183"/>
  <c r="L6" i="183"/>
  <c r="F6" i="183"/>
  <c r="AB23" i="180"/>
  <c r="S27" i="180"/>
  <c r="Y27" i="180"/>
  <c r="U23" i="180"/>
  <c r="B27" i="180"/>
</calcChain>
</file>

<file path=xl/sharedStrings.xml><?xml version="1.0" encoding="utf-8"?>
<sst xmlns="http://schemas.openxmlformats.org/spreadsheetml/2006/main" count="1856" uniqueCount="773">
  <si>
    <t>連絡先</t>
    <rPh sb="0" eb="3">
      <t>レンラクサキ</t>
    </rPh>
    <phoneticPr fontId="2"/>
  </si>
  <si>
    <t>電話番号</t>
    <rPh sb="0" eb="2">
      <t>デンワ</t>
    </rPh>
    <rPh sb="2" eb="4">
      <t>バンゴウ</t>
    </rPh>
    <phoneticPr fontId="2"/>
  </si>
  <si>
    <t>ＦＡＸ番号</t>
    <rPh sb="3" eb="5">
      <t>バンゴウ</t>
    </rPh>
    <phoneticPr fontId="2"/>
  </si>
  <si>
    <t>氏名</t>
    <rPh sb="0" eb="2">
      <t>シメイ</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</si>
  <si>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</si>
  <si>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</si>
  <si>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業務委託先</t>
    <rPh sb="0" eb="2">
      <t>ギョウム</t>
    </rPh>
    <rPh sb="2" eb="5">
      <t>イタクサキ</t>
    </rPh>
    <phoneticPr fontId="2"/>
  </si>
  <si>
    <t>人数</t>
    <rPh sb="0" eb="2">
      <t>ニンズウ</t>
    </rPh>
    <phoneticPr fontId="2"/>
  </si>
  <si>
    <t>保健師</t>
    <rPh sb="0" eb="3">
      <t>ホケンシ</t>
    </rPh>
    <phoneticPr fontId="2"/>
  </si>
  <si>
    <t>准看護師</t>
    <rPh sb="0" eb="4">
      <t>ジュンカンゴシ</t>
    </rPh>
    <phoneticPr fontId="2"/>
  </si>
  <si>
    <t>当該施設の前年度の利用定員</t>
    <rPh sb="0" eb="2">
      <t>トウガイ</t>
    </rPh>
    <rPh sb="2" eb="4">
      <t>シセツ</t>
    </rPh>
    <rPh sb="5" eb="8">
      <t>ゼンネンド</t>
    </rPh>
    <rPh sb="9" eb="11">
      <t>リヨウ</t>
    </rPh>
    <rPh sb="11" eb="13">
      <t>テイイン</t>
    </rPh>
    <phoneticPr fontId="2"/>
  </si>
  <si>
    <t>Ａ</t>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</si>
  <si>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</si>
  <si>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</si>
  <si>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</si>
  <si>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</si>
  <si>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職場実習等</t>
    <rPh sb="0" eb="2">
      <t>ショクバ</t>
    </rPh>
    <rPh sb="2" eb="5">
      <t>ジッシュウナド</t>
    </rPh>
    <phoneticPr fontId="2"/>
  </si>
  <si>
    <t>求職活動等</t>
    <rPh sb="0" eb="2">
      <t>キュウショク</t>
    </rPh>
    <rPh sb="2" eb="5">
      <t>カツドウナド</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</si>
  <si>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</si>
  <si>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重度者支援体制加算</t>
    <rPh sb="0" eb="2">
      <t>ジュウド</t>
    </rPh>
    <rPh sb="2" eb="3">
      <t>シャ</t>
    </rPh>
    <rPh sb="3" eb="5">
      <t>シエン</t>
    </rPh>
    <rPh sb="5" eb="7">
      <t>タイセイ</t>
    </rPh>
    <rPh sb="7" eb="9">
      <t>カサン</t>
    </rPh>
    <phoneticPr fontId="2"/>
  </si>
  <si>
    <t>（Ⅰ）
50％～</t>
    <phoneticPr fontId="2"/>
  </si>
  <si>
    <t>（Ⅱ）
25％～50％</t>
    <phoneticPr fontId="2"/>
  </si>
  <si>
    <t>日</t>
    <rPh sb="0" eb="1">
      <t>ニチ</t>
    </rPh>
    <phoneticPr fontId="2"/>
  </si>
  <si>
    <t>人</t>
    <rPh sb="0" eb="1">
      <t>ニン</t>
    </rPh>
    <phoneticPr fontId="2"/>
  </si>
  <si>
    <t>時間</t>
    <rPh sb="0" eb="2">
      <t>ジカン</t>
    </rPh>
    <phoneticPr fontId="2"/>
  </si>
  <si>
    <t>常勤</t>
    <rPh sb="0" eb="2">
      <t>ジョウキン</t>
    </rPh>
    <phoneticPr fontId="2"/>
  </si>
  <si>
    <t>非常勤</t>
    <rPh sb="0" eb="3">
      <t>ヒジョウキン</t>
    </rPh>
    <phoneticPr fontId="2"/>
  </si>
  <si>
    <t>事業所番号</t>
    <rPh sb="0" eb="3">
      <t>ジギョウショ</t>
    </rPh>
    <rPh sb="3" eb="5">
      <t>バンゴウ</t>
    </rPh>
    <phoneticPr fontId="2"/>
  </si>
  <si>
    <t>異動区分</t>
    <rPh sb="0" eb="2">
      <t>イドウ</t>
    </rPh>
    <rPh sb="2" eb="4">
      <t>クブン</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</si>
  <si>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</si>
  <si>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</si>
  <si>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１　新規　　　　　　　　　２　変更　　　　　　　　　　３　終了</t>
    <rPh sb="2" eb="4">
      <t>シンキ</t>
    </rPh>
    <rPh sb="15" eb="17">
      <t>ヘンコウ</t>
    </rPh>
    <rPh sb="29" eb="31">
      <t>シュウリョウ</t>
    </rPh>
    <phoneticPr fontId="2"/>
  </si>
  <si>
    <t>３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</si>
  <si>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</si>
  <si>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人</t>
    <rPh sb="0" eb="1">
      <t>ヒト</t>
    </rPh>
    <phoneticPr fontId="2"/>
  </si>
  <si>
    <t>合計</t>
    <rPh sb="0" eb="2">
      <t>ゴウケイ</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</si>
  <si>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</si>
  <si>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</si>
  <si>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施設種別</t>
    <rPh sb="0" eb="2">
      <t>シセツ</t>
    </rPh>
    <rPh sb="2" eb="4">
      <t>シュベツ</t>
    </rPh>
    <phoneticPr fontId="2"/>
  </si>
  <si>
    <t>施設名</t>
    <rPh sb="0" eb="2">
      <t>シセツ</t>
    </rPh>
    <rPh sb="2" eb="3">
      <t>メイ</t>
    </rPh>
    <phoneticPr fontId="2"/>
  </si>
  <si>
    <t>運営規定上の営業時間</t>
    <rPh sb="0" eb="2">
      <t>ウンエイ</t>
    </rPh>
    <rPh sb="2" eb="4">
      <t>キテイ</t>
    </rPh>
    <rPh sb="4" eb="5">
      <t>ジョウ</t>
    </rPh>
    <rPh sb="6" eb="8">
      <t>エイギョウ</t>
    </rPh>
    <rPh sb="8" eb="10">
      <t>ジカン</t>
    </rPh>
    <phoneticPr fontId="2"/>
  </si>
  <si>
    <t>年齢</t>
    <rPh sb="0" eb="2">
      <t>ネンレイ</t>
    </rPh>
    <phoneticPr fontId="2"/>
  </si>
  <si>
    <t>利用時間</t>
    <rPh sb="0" eb="2">
      <t>リヨウ</t>
    </rPh>
    <rPh sb="2" eb="4">
      <t>ジカン</t>
    </rPh>
    <phoneticPr fontId="2"/>
  </si>
  <si>
    <t>備考</t>
    <rPh sb="0" eb="2">
      <t>ビコウ</t>
    </rPh>
    <phoneticPr fontId="2"/>
  </si>
  <si>
    <t xml:space="preserve">※　運営規程の営業時間を超えて支援を行うものとして、加算を算定する場合に届け出ること。
</t>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</si>
  <si>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</si>
  <si>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</si>
  <si>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３　送迎の状況②
　（短期入所以外）</t>
    <rPh sb="2" eb="4">
      <t>ソウゲイ</t>
    </rPh>
    <rPh sb="5" eb="7">
      <t>ジョウキョウ</t>
    </rPh>
    <rPh sb="11" eb="13">
      <t>タンキ</t>
    </rPh>
    <rPh sb="13" eb="15">
      <t>ニュウショ</t>
    </rPh>
    <rPh sb="15" eb="17">
      <t>イガイ</t>
    </rPh>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</si>
  <si>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</si>
  <si>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</si>
  <si>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</si>
  <si>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</si>
  <si>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t>
    <phoneticPr fontId="2"/>
  </si>
  <si>
    <t>％</t>
    <phoneticPr fontId="2"/>
  </si>
  <si>
    <t>②</t>
    <phoneticPr fontId="2"/>
  </si>
  <si>
    <t>　１　異動区分</t>
    <rPh sb="3" eb="5">
      <t>イドウ</t>
    </rPh>
    <rPh sb="5" eb="7">
      <t>クブン</t>
    </rPh>
    <phoneticPr fontId="2"/>
  </si>
  <si>
    <t>管理栄養士</t>
    <rPh sb="0" eb="2">
      <t>カンリ</t>
    </rPh>
    <rPh sb="2" eb="5">
      <t>エイヨウシ</t>
    </rPh>
    <phoneticPr fontId="2"/>
  </si>
  <si>
    <t>栄養士</t>
    <rPh sb="0" eb="3">
      <t>エイヨウシ</t>
    </rPh>
    <phoneticPr fontId="2"/>
  </si>
  <si>
    <t>常勤の管理栄養士</t>
    <rPh sb="0" eb="2">
      <t>ジョウキン</t>
    </rPh>
    <rPh sb="3" eb="5">
      <t>カンリ</t>
    </rPh>
    <rPh sb="5" eb="8">
      <t>エイヨウシ</t>
    </rPh>
    <phoneticPr fontId="2"/>
  </si>
  <si>
    <t>職種</t>
    <rPh sb="0" eb="2">
      <t>ショクシュ</t>
    </rPh>
    <phoneticPr fontId="2"/>
  </si>
  <si>
    <t>看護師</t>
    <rPh sb="0" eb="3">
      <t>カンゴシ</t>
    </rPh>
    <phoneticPr fontId="2"/>
  </si>
  <si>
    <t>①　新規　　　　　　②　変更　　　　　　③　終了</t>
    <rPh sb="2" eb="4">
      <t>シンキ</t>
    </rPh>
    <rPh sb="12" eb="14">
      <t>ヘンコウ</t>
    </rPh>
    <rPh sb="22" eb="24">
      <t>シュウリョウ</t>
    </rPh>
    <phoneticPr fontId="2"/>
  </si>
  <si>
    <t>事業所の名称</t>
    <rPh sb="0" eb="3">
      <t>ジギョウショ</t>
    </rPh>
    <rPh sb="4" eb="6">
      <t>メイショウ</t>
    </rPh>
    <phoneticPr fontId="2"/>
  </si>
  <si>
    <t>事業所の所在地</t>
    <rPh sb="0" eb="3">
      <t>ジギョウショ</t>
    </rPh>
    <rPh sb="4" eb="7">
      <t>ショザイチ</t>
    </rPh>
    <phoneticPr fontId="2"/>
  </si>
  <si>
    <t>連絡先</t>
    <rPh sb="0" eb="2">
      <t>レンラク</t>
    </rPh>
    <rPh sb="2" eb="3">
      <t>サキ</t>
    </rPh>
    <phoneticPr fontId="2"/>
  </si>
  <si>
    <t>氏　　名</t>
    <rPh sb="0" eb="1">
      <t>シ</t>
    </rPh>
    <rPh sb="3" eb="4">
      <t>メイ</t>
    </rPh>
    <phoneticPr fontId="2"/>
  </si>
  <si>
    <t>就職先事業所名</t>
    <rPh sb="0" eb="3">
      <t>シュウショクサキ</t>
    </rPh>
    <rPh sb="3" eb="6">
      <t>ジギョウショ</t>
    </rPh>
    <rPh sb="6" eb="7">
      <t>メイ</t>
    </rPh>
    <phoneticPr fontId="2"/>
  </si>
  <si>
    <t>定員</t>
    <rPh sb="0" eb="2">
      <t>テイイン</t>
    </rPh>
    <phoneticPr fontId="2"/>
  </si>
  <si>
    <t>勤務形態</t>
    <rPh sb="0" eb="2">
      <t>キンム</t>
    </rPh>
    <rPh sb="2" eb="4">
      <t>ケイタイ</t>
    </rPh>
    <phoneticPr fontId="2"/>
  </si>
  <si>
    <t>12月</t>
  </si>
  <si>
    <t>計</t>
    <rPh sb="0" eb="1">
      <t>ケイ</t>
    </rPh>
    <phoneticPr fontId="2"/>
  </si>
  <si>
    <t>事業所所在地</t>
    <rPh sb="0" eb="3">
      <t>ジギョウショ</t>
    </rPh>
    <rPh sb="3" eb="6">
      <t>ショザイチ</t>
    </rPh>
    <phoneticPr fontId="2"/>
  </si>
  <si>
    <t>１　新規　　　　　　　　　２　変更　　　　　　　　　　３　終了</t>
  </si>
  <si>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</si>
  <si>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</si>
  <si>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</si>
  <si>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</si>
  <si>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</si>
  <si>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</si>
  <si>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</si>
  <si>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</si>
  <si>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</si>
  <si>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</si>
  <si>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</si>
  <si>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</si>
  <si>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</si>
  <si>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</si>
  <si>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</si>
  <si>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</si>
  <si>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</si>
  <si>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届出時点の継続状況</t>
    <rPh sb="0" eb="2">
      <t>トドケデ</t>
    </rPh>
    <rPh sb="2" eb="4">
      <t>ジテン</t>
    </rPh>
    <rPh sb="5" eb="7">
      <t>ケイゾク</t>
    </rPh>
    <rPh sb="7" eb="9">
      <t>ジョウキョウ</t>
    </rPh>
    <phoneticPr fontId="2"/>
  </si>
  <si>
    <t>担当
者名</t>
    <rPh sb="0" eb="2">
      <t>タントウ</t>
    </rPh>
    <rPh sb="3" eb="4">
      <t>モノ</t>
    </rPh>
    <rPh sb="4" eb="5">
      <t>メイ</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</si>
  <si>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</si>
  <si>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</si>
  <si>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生活支援員の数</t>
    <rPh sb="0" eb="2">
      <t>セイカツ</t>
    </rPh>
    <rPh sb="2" eb="5">
      <t>シエンイン</t>
    </rPh>
    <rPh sb="6" eb="7">
      <t>カズ</t>
    </rPh>
    <phoneticPr fontId="2"/>
  </si>
  <si>
    <t>　　年　　月　　日</t>
    <phoneticPr fontId="2"/>
  </si>
  <si>
    <t>　　年　　月　　日</t>
    <rPh sb="2" eb="3">
      <t>ネン</t>
    </rPh>
    <rPh sb="5" eb="6">
      <t>ガツ</t>
    </rPh>
    <rPh sb="8" eb="9">
      <t>ニチ</t>
    </rPh>
    <phoneticPr fontId="2"/>
  </si>
  <si>
    <t>　　年 　　月 　　日</t>
    <phoneticPr fontId="2"/>
  </si>
  <si>
    <t>　年　　月　　日</t>
  </si>
  <si>
    <t>　年　　月　　日</t>
    <rPh sb="1" eb="2">
      <t>ネン</t>
    </rPh>
    <rPh sb="4" eb="5">
      <t>ガツ</t>
    </rPh>
    <rPh sb="7" eb="8">
      <t>ニチ</t>
    </rPh>
    <phoneticPr fontId="2"/>
  </si>
  <si>
    <t xml:space="preserve">※　延長支援加算を算定する障害者または障害児に係る生活介護計画書又は児童発達支援
　　計画書を添付すること。
</t>
    <rPh sb="13" eb="16">
      <t>ショウガイシャ</t>
    </rPh>
    <rPh sb="19" eb="22">
      <t>ショウガイジ</t>
    </rPh>
    <rPh sb="25" eb="27">
      <t>セイカツ</t>
    </rPh>
    <rPh sb="27" eb="29">
      <t>カイゴ</t>
    </rPh>
    <rPh sb="29" eb="31">
      <t>ケイカク</t>
    </rPh>
    <rPh sb="31" eb="32">
      <t>ショ</t>
    </rPh>
    <rPh sb="32" eb="33">
      <t>マタ</t>
    </rPh>
    <phoneticPr fontId="2"/>
  </si>
  <si>
    <t>医師　・　管理栄養士　・　看護師　・　その他（　　　　　　　　　）</t>
    <rPh sb="5" eb="7">
      <t>カンリ</t>
    </rPh>
    <rPh sb="7" eb="10">
      <t>エイヨウシ</t>
    </rPh>
    <rPh sb="13" eb="16">
      <t>カンゴシ</t>
    </rPh>
    <rPh sb="21" eb="22">
      <t>タ</t>
    </rPh>
    <phoneticPr fontId="2"/>
  </si>
  <si>
    <t>常　勤</t>
    <rPh sb="0" eb="1">
      <t>ジョウ</t>
    </rPh>
    <rPh sb="2" eb="3">
      <t>ツトム</t>
    </rPh>
    <phoneticPr fontId="2"/>
  </si>
  <si>
    <t>　医師，管理栄養士，看護師その他の職種のものが共同して，入所者ごとの接触・嚥下機能および食形態にも配慮した栄養ケア計画を作成している。</t>
    <rPh sb="1" eb="3">
      <t>イシ</t>
    </rPh>
    <rPh sb="4" eb="6">
      <t>カンリ</t>
    </rPh>
    <rPh sb="6" eb="9">
      <t>エイヨウシ</t>
    </rPh>
    <rPh sb="10" eb="13">
      <t>カンゴシ</t>
    </rPh>
    <rPh sb="15" eb="16">
      <t>タ</t>
    </rPh>
    <rPh sb="17" eb="19">
      <t>ショクシュ</t>
    </rPh>
    <rPh sb="23" eb="25">
      <t>キョウドウ</t>
    </rPh>
    <rPh sb="28" eb="31">
      <t>ニュウショシャ</t>
    </rPh>
    <rPh sb="34" eb="36">
      <t>セッショク</t>
    </rPh>
    <rPh sb="37" eb="39">
      <t>エンゲ</t>
    </rPh>
    <rPh sb="39" eb="41">
      <t>キノウ</t>
    </rPh>
    <rPh sb="44" eb="45">
      <t>ショク</t>
    </rPh>
    <rPh sb="45" eb="47">
      <t>ケイタイ</t>
    </rPh>
    <rPh sb="49" eb="51">
      <t>ハイリョ</t>
    </rPh>
    <rPh sb="53" eb="55">
      <t>エイヨウ</t>
    </rPh>
    <rPh sb="57" eb="59">
      <t>ケイカク</t>
    </rPh>
    <rPh sb="60" eb="62">
      <t>サクセイ</t>
    </rPh>
    <phoneticPr fontId="2"/>
  </si>
  <si>
    <t>　入所者ごとの栄養ケア計画に従い栄養管理を行っているとともに，入所者の栄養状態を定期的に記録している。</t>
    <rPh sb="1" eb="4">
      <t>ニュウショシャ</t>
    </rPh>
    <rPh sb="7" eb="9">
      <t>エイヨウ</t>
    </rPh>
    <rPh sb="11" eb="13">
      <t>ケイカク</t>
    </rPh>
    <rPh sb="14" eb="15">
      <t>シタガ</t>
    </rPh>
    <rPh sb="16" eb="18">
      <t>エイヨウ</t>
    </rPh>
    <rPh sb="18" eb="20">
      <t>カンリ</t>
    </rPh>
    <rPh sb="21" eb="22">
      <t>オコナ</t>
    </rPh>
    <rPh sb="31" eb="34">
      <t>ニュウショシャ</t>
    </rPh>
    <rPh sb="35" eb="37">
      <t>エイヨウ</t>
    </rPh>
    <rPh sb="37" eb="39">
      <t>ジョウタイ</t>
    </rPh>
    <rPh sb="40" eb="43">
      <t>テイキテキ</t>
    </rPh>
    <rPh sb="44" eb="46">
      <t>キロク</t>
    </rPh>
    <phoneticPr fontId="2"/>
  </si>
  <si>
    <t>　入所者ごとの栄養ケア計画の進捗状況を定期的に評価し，必要に応じて当該計画を見直している。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2"/>
  </si>
  <si>
    <t>実施要件（該当する項目に○をつけてください）</t>
    <rPh sb="0" eb="2">
      <t>ジッシ</t>
    </rPh>
    <rPh sb="2" eb="4">
      <t>ヨウケン</t>
    </rPh>
    <rPh sb="5" eb="7">
      <t>ガイトウ</t>
    </rPh>
    <rPh sb="9" eb="11">
      <t>コウモク</t>
    </rPh>
    <phoneticPr fontId="2"/>
  </si>
  <si>
    <t>栄養マネジメントに関わる職種（該当する職種に○をつけてください）</t>
    <rPh sb="0" eb="2">
      <t>エイヨウ</t>
    </rPh>
    <rPh sb="9" eb="10">
      <t>カカ</t>
    </rPh>
    <rPh sb="12" eb="14">
      <t>ショクシュ</t>
    </rPh>
    <rPh sb="19" eb="21">
      <t>ショクシュ</t>
    </rPh>
    <phoneticPr fontId="2"/>
  </si>
  <si>
    <t>氏　　　　名</t>
    <rPh sb="0" eb="1">
      <t>シ</t>
    </rPh>
    <rPh sb="5" eb="6">
      <t>ナ</t>
    </rPh>
    <phoneticPr fontId="2"/>
  </si>
  <si>
    <t>栄養士配置加算および栄養マネジメント加算に関する届出書</t>
    <rPh sb="0" eb="3">
      <t>エイヨウシ</t>
    </rPh>
    <rPh sb="3" eb="5">
      <t>ハイチ</t>
    </rPh>
    <rPh sb="5" eb="7">
      <t>カサン</t>
    </rPh>
    <rPh sb="10" eb="12">
      <t>エイヨウ</t>
    </rPh>
    <rPh sb="18" eb="20">
      <t>カサン</t>
    </rPh>
    <rPh sb="21" eb="22">
      <t>カン</t>
    </rPh>
    <rPh sb="24" eb="27">
      <t>トドケデショ</t>
    </rPh>
    <phoneticPr fontId="2"/>
  </si>
  <si>
    <t>　２　栄養士配置の状況
　　　（短期入所）</t>
    <rPh sb="16" eb="18">
      <t>タンキ</t>
    </rPh>
    <rPh sb="18" eb="20">
      <t>ニュウショ</t>
    </rPh>
    <phoneticPr fontId="2"/>
  </si>
  <si>
    <t>　３　栄養マネジメントの状況
　　　（施設入所支援）</t>
    <rPh sb="3" eb="5">
      <t>エイヨウ</t>
    </rPh>
    <rPh sb="12" eb="14">
      <t>ジョウキョウ</t>
    </rPh>
    <rPh sb="19" eb="21">
      <t>シセツ</t>
    </rPh>
    <rPh sb="21" eb="23">
      <t>ニュウショ</t>
    </rPh>
    <rPh sb="23" eb="25">
      <t>シエン</t>
    </rPh>
    <phoneticPr fontId="2"/>
  </si>
  <si>
    <t>①　新規　　　　　　　　　　②　変更　　　　　　　　　　　③　終了</t>
    <rPh sb="2" eb="4">
      <t>シンキ</t>
    </rPh>
    <rPh sb="16" eb="18">
      <t>ヘンコウ</t>
    </rPh>
    <rPh sb="31" eb="33">
      <t>シュウリョウ</t>
    </rPh>
    <phoneticPr fontId="2"/>
  </si>
  <si>
    <t>事　　業　　所　　名</t>
    <rPh sb="0" eb="1">
      <t>コト</t>
    </rPh>
    <rPh sb="3" eb="4">
      <t>ギョウ</t>
    </rPh>
    <rPh sb="6" eb="7">
      <t>ショ</t>
    </rPh>
    <rPh sb="9" eb="10">
      <t>メイ</t>
    </rPh>
    <phoneticPr fontId="2"/>
  </si>
  <si>
    <t>人</t>
  </si>
  <si>
    <t>担当者名</t>
    <rPh sb="0" eb="2">
      <t>タントウ</t>
    </rPh>
    <rPh sb="2" eb="3">
      <t>シャ</t>
    </rPh>
    <rPh sb="3" eb="4">
      <t>メイ</t>
    </rPh>
    <phoneticPr fontId="2"/>
  </si>
  <si>
    <t>注２．　「職場実習等」「求職活動等」のうち該当する項目に○をつけてください。</t>
    <rPh sb="5" eb="7">
      <t>ショクバ</t>
    </rPh>
    <rPh sb="7" eb="9">
      <t>ジッシュウ</t>
    </rPh>
    <rPh sb="9" eb="10">
      <t>トウ</t>
    </rPh>
    <rPh sb="12" eb="14">
      <t>キュウショク</t>
    </rPh>
    <rPh sb="14" eb="16">
      <t>カツドウ</t>
    </rPh>
    <rPh sb="16" eb="17">
      <t>トウ</t>
    </rPh>
    <rPh sb="21" eb="23">
      <t>ガイトウ</t>
    </rPh>
    <rPh sb="25" eb="27">
      <t>コウモク</t>
    </rPh>
    <phoneticPr fontId="2"/>
  </si>
  <si>
    <t>（＞50%）</t>
    <phoneticPr fontId="2"/>
  </si>
  <si>
    <t>移行準備支援体制加算（Ⅰ）に係る届出書（施設外支援実施状況）</t>
    <rPh sb="0" eb="2">
      <t>イコウ</t>
    </rPh>
    <rPh sb="2" eb="4">
      <t>ジュンビ</t>
    </rPh>
    <rPh sb="4" eb="6">
      <t>シエン</t>
    </rPh>
    <rPh sb="6" eb="8">
      <t>タイセイ</t>
    </rPh>
    <rPh sb="8" eb="10">
      <t>カサン</t>
    </rPh>
    <rPh sb="14" eb="15">
      <t>カカ</t>
    </rPh>
    <rPh sb="16" eb="19">
      <t>トドケデショ</t>
    </rPh>
    <phoneticPr fontId="2"/>
  </si>
  <si>
    <t>共同生活援助の重度障害者支援加算に係る添付書類</t>
    <rPh sb="0" eb="2">
      <t>キョウドウ</t>
    </rPh>
    <rPh sb="2" eb="4">
      <t>セイカツ</t>
    </rPh>
    <rPh sb="4" eb="6">
      <t>エンジョ</t>
    </rPh>
    <rPh sb="7" eb="9">
      <t>ジュウド</t>
    </rPh>
    <rPh sb="9" eb="12">
      <t>ショウガイシャ</t>
    </rPh>
    <rPh sb="12" eb="14">
      <t>シエン</t>
    </rPh>
    <rPh sb="14" eb="16">
      <t>カサン</t>
    </rPh>
    <rPh sb="17" eb="18">
      <t>カカ</t>
    </rPh>
    <rPh sb="19" eb="21">
      <t>テンプ</t>
    </rPh>
    <rPh sb="21" eb="23">
      <t>ショルイ</t>
    </rPh>
    <phoneticPr fontId="2"/>
  </si>
  <si>
    <t>加算対象者氏名</t>
    <rPh sb="0" eb="2">
      <t>カサン</t>
    </rPh>
    <rPh sb="2" eb="4">
      <t>タイショウ</t>
    </rPh>
    <rPh sb="4" eb="5">
      <t>シャ</t>
    </rPh>
    <rPh sb="5" eb="7">
      <t>シメイ</t>
    </rPh>
    <phoneticPr fontId="2"/>
  </si>
  <si>
    <t>障害支援区分</t>
    <rPh sb="0" eb="2">
      <t>ショウガイ</t>
    </rPh>
    <rPh sb="2" eb="4">
      <t>シエン</t>
    </rPh>
    <rPh sb="4" eb="6">
      <t>クブン</t>
    </rPh>
    <phoneticPr fontId="2"/>
  </si>
  <si>
    <t>受給者証番号</t>
    <rPh sb="0" eb="3">
      <t>ジュキュウシャ</t>
    </rPh>
    <rPh sb="3" eb="4">
      <t>ショウ</t>
    </rPh>
    <rPh sb="4" eb="6">
      <t>バンゴウ</t>
    </rPh>
    <phoneticPr fontId="2"/>
  </si>
  <si>
    <t>状　　　　態</t>
    <rPh sb="0" eb="1">
      <t>ジョウ</t>
    </rPh>
    <rPh sb="5" eb="6">
      <t>タイ</t>
    </rPh>
    <phoneticPr fontId="2"/>
  </si>
  <si>
    <t>No.</t>
    <phoneticPr fontId="2"/>
  </si>
  <si>
    <t>注)「状態」欄には，加算対象者の「重度障害者等包括支援の対象となる状態」について，具体的に記載してください。</t>
    <rPh sb="0" eb="1">
      <t>チュウ</t>
    </rPh>
    <rPh sb="3" eb="5">
      <t>ジョウタイ</t>
    </rPh>
    <rPh sb="6" eb="7">
      <t>ラン</t>
    </rPh>
    <rPh sb="10" eb="12">
      <t>カサン</t>
    </rPh>
    <rPh sb="12" eb="14">
      <t>タイショウ</t>
    </rPh>
    <rPh sb="14" eb="15">
      <t>シャ</t>
    </rPh>
    <rPh sb="17" eb="19">
      <t>ジュウド</t>
    </rPh>
    <rPh sb="19" eb="22">
      <t>ショウガイシャ</t>
    </rPh>
    <rPh sb="22" eb="23">
      <t>トウ</t>
    </rPh>
    <rPh sb="23" eb="25">
      <t>ホウカツ</t>
    </rPh>
    <rPh sb="25" eb="27">
      <t>シエン</t>
    </rPh>
    <rPh sb="28" eb="30">
      <t>タイショウ</t>
    </rPh>
    <rPh sb="33" eb="35">
      <t>ジョウタイ</t>
    </rPh>
    <rPh sb="41" eb="44">
      <t>グタイテキ</t>
    </rPh>
    <rPh sb="45" eb="47">
      <t>キサイ</t>
    </rPh>
    <phoneticPr fontId="2"/>
  </si>
  <si>
    <t>○○　○○</t>
    <phoneticPr fontId="2"/>
  </si>
  <si>
    <t>No.</t>
    <phoneticPr fontId="2"/>
  </si>
  <si>
    <t>強度行動障害支援者養成研修（実践研修）</t>
    <phoneticPr fontId="2"/>
  </si>
  <si>
    <t>①</t>
    <phoneticPr fontId="2"/>
  </si>
  <si>
    <t>②</t>
    <phoneticPr fontId="2"/>
  </si>
  <si>
    <t>強度行動障害支援者養成研修（基礎研修）</t>
    <phoneticPr fontId="2"/>
  </si>
  <si>
    <t>研修修了者の状況</t>
    <rPh sb="0" eb="2">
      <t>ケンシュウ</t>
    </rPh>
    <rPh sb="2" eb="5">
      <t>シュウリョウシャ</t>
    </rPh>
    <rPh sb="6" eb="8">
      <t>ジョウキョウ</t>
    </rPh>
    <phoneticPr fontId="2"/>
  </si>
  <si>
    <r>
      <t>①の修了者</t>
    </r>
    <r>
      <rPr>
        <sz val="12"/>
        <color indexed="8"/>
        <rFont val="ＭＳ ゴシック"/>
        <family val="3"/>
        <charset val="128"/>
      </rPr>
      <t>数</t>
    </r>
    <rPh sb="2" eb="5">
      <t>シュウリョウシャ</t>
    </rPh>
    <rPh sb="5" eb="6">
      <t>カズ</t>
    </rPh>
    <phoneticPr fontId="2"/>
  </si>
  <si>
    <r>
      <t>うち②の修了</t>
    </r>
    <r>
      <rPr>
        <sz val="11"/>
        <color indexed="8"/>
        <rFont val="ＭＳ ゴシック"/>
        <family val="3"/>
        <charset val="128"/>
      </rPr>
      <t>者数および割合</t>
    </r>
    <rPh sb="4" eb="6">
      <t>シュウリョウ</t>
    </rPh>
    <rPh sb="6" eb="7">
      <t>シャ</t>
    </rPh>
    <rPh sb="11" eb="13">
      <t>ワリアイ</t>
    </rPh>
    <phoneticPr fontId="2"/>
  </si>
  <si>
    <t>＞１</t>
    <phoneticPr fontId="2"/>
  </si>
  <si>
    <t>＞0.2</t>
    <phoneticPr fontId="2"/>
  </si>
  <si>
    <t>合　　　　　計</t>
    <rPh sb="0" eb="1">
      <t>ア</t>
    </rPh>
    <rPh sb="6" eb="7">
      <t>ケイ</t>
    </rPh>
    <phoneticPr fontId="2"/>
  </si>
  <si>
    <t>注１</t>
    <phoneticPr fontId="2"/>
  </si>
  <si>
    <t>注２</t>
    <phoneticPr fontId="2"/>
  </si>
  <si>
    <t>注３</t>
    <phoneticPr fontId="2"/>
  </si>
  <si>
    <t>注４</t>
    <phoneticPr fontId="2"/>
  </si>
  <si>
    <t>「職員配置」欄は、サービス管理責任者または生活支援員として従事する当該事業所の全ての職員について記載してください。</t>
    <phoneticPr fontId="2"/>
  </si>
  <si>
    <t>「職種」欄は、サービス管理責任者または生活支援員の別を記載してください。（地域移行支援員等は含まれません。）</t>
    <phoneticPr fontId="2"/>
  </si>
  <si>
    <t>サービス管理責任者と生活支援員を兼務する者については、同じ者であっても、サービス管理責任者と生活支援員それぞれ別に記載してください。</t>
    <phoneticPr fontId="2"/>
  </si>
  <si>
    <t>　
　</t>
    <phoneticPr fontId="2"/>
  </si>
  <si>
    <t>記載した職員のうち，すでに修了した①または②の研修について，「研修修了者」欄に○を入力してください。</t>
    <rPh sb="13" eb="15">
      <t>シュウリョウ</t>
    </rPh>
    <phoneticPr fontId="2"/>
  </si>
  <si>
    <t>注１　　「異動区分」欄については、該当する番号に○を付してください。</t>
    <rPh sb="0" eb="1">
      <t>チュウ</t>
    </rPh>
    <rPh sb="5" eb="7">
      <t>イドウ</t>
    </rPh>
    <rPh sb="7" eb="9">
      <t>クブン</t>
    </rPh>
    <rPh sb="10" eb="11">
      <t>ラン</t>
    </rPh>
    <rPh sb="17" eb="19">
      <t>ガイトウ</t>
    </rPh>
    <rPh sb="21" eb="23">
      <t>バンゴウ</t>
    </rPh>
    <rPh sb="26" eb="27">
      <t>フ</t>
    </rPh>
    <phoneticPr fontId="2"/>
  </si>
  <si>
    <t>注２　車検証または車両のリース契約書等を添付すること。</t>
    <rPh sb="0" eb="1">
      <t>チュウ</t>
    </rPh>
    <rPh sb="3" eb="6">
      <t>シャケンショウ</t>
    </rPh>
    <rPh sb="9" eb="11">
      <t>シャリョウ</t>
    </rPh>
    <rPh sb="15" eb="18">
      <t>ケイヤクショ</t>
    </rPh>
    <rPh sb="18" eb="19">
      <t>トウ</t>
    </rPh>
    <rPh sb="20" eb="22">
      <t>テンプ</t>
    </rPh>
    <phoneticPr fontId="2"/>
  </si>
  <si>
    <t>年</t>
    <rPh sb="0" eb="1">
      <t>ネン</t>
    </rPh>
    <phoneticPr fontId="46"/>
  </si>
  <si>
    <t>月</t>
    <rPh sb="0" eb="1">
      <t>ガツ</t>
    </rPh>
    <phoneticPr fontId="46"/>
  </si>
  <si>
    <t>日</t>
    <rPh sb="0" eb="1">
      <t>ニチ</t>
    </rPh>
    <phoneticPr fontId="46"/>
  </si>
  <si>
    <t>　重度者支援体制加算に係る届出書（就労継続支援）
（障害基礎年金１級を受給する利用者の状況）</t>
    <rPh sb="1" eb="3">
      <t>ジュウド</t>
    </rPh>
    <rPh sb="3" eb="4">
      <t>シャ</t>
    </rPh>
    <rPh sb="4" eb="6">
      <t>シエン</t>
    </rPh>
    <rPh sb="6" eb="8">
      <t>タイセイ</t>
    </rPh>
    <rPh sb="8" eb="10">
      <t>カサン</t>
    </rPh>
    <rPh sb="11" eb="12">
      <t>カカ</t>
    </rPh>
    <rPh sb="13" eb="16">
      <t>トドケデショ</t>
    </rPh>
    <rPh sb="17" eb="19">
      <t>シュウロウ</t>
    </rPh>
    <rPh sb="19" eb="21">
      <t>ケイゾク</t>
    </rPh>
    <rPh sb="21" eb="23">
      <t>シエン</t>
    </rPh>
    <phoneticPr fontId="2"/>
  </si>
  <si>
    <t>事業所名</t>
    <rPh sb="0" eb="3">
      <t>ジギョウショ</t>
    </rPh>
    <rPh sb="3" eb="4">
      <t>メイ</t>
    </rPh>
    <phoneticPr fontId="45"/>
  </si>
  <si>
    <t>前年度の障害基礎年金１級を受給する利用者の状況</t>
    <rPh sb="0" eb="3">
      <t>ゼンネンド</t>
    </rPh>
    <phoneticPr fontId="2"/>
  </si>
  <si>
    <t>全利用者の
延べ人数※</t>
    <rPh sb="0" eb="1">
      <t>ゼン</t>
    </rPh>
    <rPh sb="1" eb="4">
      <t>リヨウシャ</t>
    </rPh>
    <rPh sb="6" eb="7">
      <t>ノ</t>
    </rPh>
    <rPh sb="8" eb="9">
      <t>ヒト</t>
    </rPh>
    <rPh sb="9" eb="10">
      <t>スウ</t>
    </rPh>
    <phoneticPr fontId="45"/>
  </si>
  <si>
    <t>うち障害基礎年金
1級受給者の
延べ人数※</t>
    <rPh sb="2" eb="4">
      <t>ショウガイ</t>
    </rPh>
    <rPh sb="4" eb="6">
      <t>キソ</t>
    </rPh>
    <rPh sb="6" eb="8">
      <t>ネンキン</t>
    </rPh>
    <rPh sb="10" eb="11">
      <t>キュウ</t>
    </rPh>
    <rPh sb="11" eb="14">
      <t>ジュキュウシャ</t>
    </rPh>
    <rPh sb="16" eb="17">
      <t>ノ</t>
    </rPh>
    <rPh sb="18" eb="20">
      <t>ニンズウ</t>
    </rPh>
    <phoneticPr fontId="45"/>
  </si>
  <si>
    <t>令和</t>
    <rPh sb="0" eb="2">
      <t>レイワ</t>
    </rPh>
    <phoneticPr fontId="46"/>
  </si>
  <si>
    <t>4月</t>
    <rPh sb="1" eb="2">
      <t>ガツ</t>
    </rPh>
    <phoneticPr fontId="45"/>
  </si>
  <si>
    <t>人日</t>
    <rPh sb="0" eb="1">
      <t>ニン</t>
    </rPh>
    <rPh sb="1" eb="2">
      <t>ニチ</t>
    </rPh>
    <phoneticPr fontId="45"/>
  </si>
  <si>
    <t>5月</t>
    <phoneticPr fontId="45"/>
  </si>
  <si>
    <t>6月</t>
    <phoneticPr fontId="46"/>
  </si>
  <si>
    <t>7月</t>
    <phoneticPr fontId="46"/>
  </si>
  <si>
    <t>8月</t>
    <phoneticPr fontId="46"/>
  </si>
  <si>
    <t>9月</t>
    <phoneticPr fontId="46"/>
  </si>
  <si>
    <t>10月</t>
    <phoneticPr fontId="45"/>
  </si>
  <si>
    <t>11月</t>
    <phoneticPr fontId="45"/>
  </si>
  <si>
    <t>障害基礎年金
１級受給者の
割合
（Ｂ/Ａ）</t>
    <rPh sb="0" eb="2">
      <t>ショウガイ</t>
    </rPh>
    <rPh sb="2" eb="4">
      <t>キソ</t>
    </rPh>
    <rPh sb="4" eb="6">
      <t>ネンキン</t>
    </rPh>
    <rPh sb="8" eb="9">
      <t>キュウ</t>
    </rPh>
    <rPh sb="9" eb="12">
      <t>ジュキュウシャ</t>
    </rPh>
    <rPh sb="14" eb="16">
      <t>ワリアイ</t>
    </rPh>
    <phoneticPr fontId="45"/>
  </si>
  <si>
    <t>1月</t>
    <phoneticPr fontId="45"/>
  </si>
  <si>
    <t>2月</t>
    <phoneticPr fontId="45"/>
  </si>
  <si>
    <t>3月</t>
    <phoneticPr fontId="46"/>
  </si>
  <si>
    <t>％</t>
    <phoneticPr fontId="45"/>
  </si>
  <si>
    <t>計</t>
    <rPh sb="0" eb="1">
      <t>ケイ</t>
    </rPh>
    <phoneticPr fontId="45"/>
  </si>
  <si>
    <t>人日(Ａ)</t>
    <rPh sb="0" eb="1">
      <t>ニン</t>
    </rPh>
    <rPh sb="1" eb="2">
      <t>ニチ</t>
    </rPh>
    <phoneticPr fontId="45"/>
  </si>
  <si>
    <t>人日(Ｂ)</t>
    <rPh sb="0" eb="1">
      <t>ニン</t>
    </rPh>
    <rPh sb="1" eb="2">
      <t>ニチ</t>
    </rPh>
    <phoneticPr fontId="45"/>
  </si>
  <si>
    <t>※ 延べ人数は「利用者の月の利用日数」を合計してください。</t>
    <rPh sb="2" eb="3">
      <t>ノ</t>
    </rPh>
    <rPh sb="4" eb="5">
      <t>ニン</t>
    </rPh>
    <rPh sb="5" eb="6">
      <t>スウ</t>
    </rPh>
    <rPh sb="8" eb="11">
      <t>リヨウシャ</t>
    </rPh>
    <rPh sb="12" eb="13">
      <t>ツキ</t>
    </rPh>
    <rPh sb="14" eb="16">
      <t>リヨウ</t>
    </rPh>
    <rPh sb="16" eb="18">
      <t>ニッスウ</t>
    </rPh>
    <rPh sb="20" eb="22">
      <t>ゴウケイ</t>
    </rPh>
    <phoneticPr fontId="46"/>
  </si>
  <si>
    <t>※ 全利用者の延べ人数は２０歳未満の利用者を除いてください。</t>
    <rPh sb="2" eb="3">
      <t>ゼン</t>
    </rPh>
    <phoneticPr fontId="46"/>
  </si>
  <si>
    <t>障害基礎年金１級受給者の氏名</t>
    <rPh sb="0" eb="2">
      <t>ショウガイ</t>
    </rPh>
    <rPh sb="2" eb="4">
      <t>キソ</t>
    </rPh>
    <rPh sb="4" eb="6">
      <t>ネンキン</t>
    </rPh>
    <rPh sb="7" eb="8">
      <t>キュウ</t>
    </rPh>
    <rPh sb="8" eb="11">
      <t>ジュキュウシャ</t>
    </rPh>
    <rPh sb="12" eb="14">
      <t>シメイ</t>
    </rPh>
    <phoneticPr fontId="45"/>
  </si>
  <si>
    <t>（令和</t>
    <rPh sb="1" eb="3">
      <t>レイワ</t>
    </rPh>
    <phoneticPr fontId="46"/>
  </si>
  <si>
    <t>月～</t>
    <rPh sb="0" eb="1">
      <t>ガツ</t>
    </rPh>
    <phoneticPr fontId="46"/>
  </si>
  <si>
    <t>月）</t>
    <rPh sb="0" eb="1">
      <t>ガツ</t>
    </rPh>
    <phoneticPr fontId="46"/>
  </si>
  <si>
    <t>記載例</t>
    <rPh sb="0" eb="3">
      <t>キサイレイ</t>
    </rPh>
    <phoneticPr fontId="46"/>
  </si>
  <si>
    <t>令和4</t>
    <rPh sb="0" eb="2">
      <t>レイワ</t>
    </rPh>
    <phoneticPr fontId="46"/>
  </si>
  <si>
    <t>就労継続支援センター東雲</t>
    <rPh sb="0" eb="2">
      <t>シュウロウ</t>
    </rPh>
    <rPh sb="2" eb="4">
      <t>ケイゾク</t>
    </rPh>
    <rPh sb="4" eb="6">
      <t>シエン</t>
    </rPh>
    <rPh sb="10" eb="12">
      <t>シノノメ</t>
    </rPh>
    <phoneticPr fontId="46"/>
  </si>
  <si>
    <t>若松　一郎</t>
    <rPh sb="0" eb="2">
      <t>ワカマツ</t>
    </rPh>
    <rPh sb="3" eb="5">
      <t>イチロウ</t>
    </rPh>
    <phoneticPr fontId="46"/>
  </si>
  <si>
    <t>栄　次郎</t>
    <rPh sb="0" eb="1">
      <t>サカエ</t>
    </rPh>
    <rPh sb="2" eb="4">
      <t>ジロウ</t>
    </rPh>
    <phoneticPr fontId="46"/>
  </si>
  <si>
    <t>中島　三郎</t>
    <rPh sb="0" eb="2">
      <t>ナカジマ</t>
    </rPh>
    <rPh sb="3" eb="5">
      <t>サブロウ</t>
    </rPh>
    <phoneticPr fontId="46"/>
  </si>
  <si>
    <t>船見　四郎</t>
    <rPh sb="0" eb="2">
      <t>フナミ</t>
    </rPh>
    <rPh sb="3" eb="5">
      <t>シロウ</t>
    </rPh>
    <phoneticPr fontId="46"/>
  </si>
  <si>
    <t>青柳　五郎</t>
    <rPh sb="0" eb="2">
      <t>アオヤギ</t>
    </rPh>
    <rPh sb="3" eb="5">
      <t>ゴロウ</t>
    </rPh>
    <phoneticPr fontId="46"/>
  </si>
  <si>
    <t>　　　　年　　　月　　　日</t>
    <rPh sb="4" eb="5">
      <t>ネン</t>
    </rPh>
    <rPh sb="8" eb="9">
      <t>ガツ</t>
    </rPh>
    <rPh sb="12" eb="13">
      <t>ニチ</t>
    </rPh>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</si>
  <si>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</si>
  <si>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前年度における
就労定着者の数</t>
    <rPh sb="0" eb="3">
      <t>ゼンネンド</t>
    </rPh>
    <rPh sb="8" eb="10">
      <t>シュウロウ</t>
    </rPh>
    <rPh sb="10" eb="12">
      <t>テイチャク</t>
    </rPh>
    <rPh sb="12" eb="13">
      <t>シャ</t>
    </rPh>
    <rPh sb="14" eb="15">
      <t>カズ</t>
    </rPh>
    <phoneticPr fontId="2"/>
  </si>
  <si>
    <t>基本報酬の算定区分</t>
    <rPh sb="0" eb="2">
      <t>キホン</t>
    </rPh>
    <rPh sb="2" eb="4">
      <t>ホウシュウ</t>
    </rPh>
    <rPh sb="5" eb="7">
      <t>サンテイ</t>
    </rPh>
    <rPh sb="7" eb="9">
      <t>クブン</t>
    </rPh>
    <phoneticPr fontId="2"/>
  </si>
  <si>
    <t>4万5千円以上</t>
    <rPh sb="1" eb="2">
      <t>マン</t>
    </rPh>
    <rPh sb="3" eb="7">
      <t>センエンイジョウ</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</si>
  <si>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</si>
  <si>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</si>
  <si>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</si>
  <si>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</si>
  <si>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1万5千円以上2万円未満</t>
    <rPh sb="1" eb="2">
      <t>マン</t>
    </rPh>
    <rPh sb="3" eb="4">
      <t>セン</t>
    </rPh>
    <rPh sb="4" eb="5">
      <t>エン</t>
    </rPh>
    <rPh sb="5" eb="7">
      <t>イジョウ</t>
    </rPh>
    <rPh sb="8" eb="9">
      <t>マン</t>
    </rPh>
    <rPh sb="9" eb="10">
      <t>エン</t>
    </rPh>
    <rPh sb="10" eb="12">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</si>
  <si>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</si>
  <si>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</si>
  <si>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就職日（年月日）</t>
    <rPh sb="0" eb="2">
      <t>シュウショク</t>
    </rPh>
    <rPh sb="2" eb="3">
      <t>ビ</t>
    </rPh>
    <rPh sb="4" eb="7">
      <t>ネンガッピ</t>
    </rPh>
    <phoneticPr fontId="2"/>
  </si>
  <si>
    <t>前年度において6月に達した日（年月日）</t>
    <rPh sb="0" eb="3">
      <t>ゼンネンド</t>
    </rPh>
    <rPh sb="8" eb="9">
      <t>ゲツ</t>
    </rPh>
    <rPh sb="10" eb="11">
      <t>タッ</t>
    </rPh>
    <rPh sb="13" eb="14">
      <t>ケイジツ</t>
    </rPh>
    <rPh sb="15" eb="18">
      <t>ネンガッピ</t>
    </rPh>
    <phoneticPr fontId="2"/>
  </si>
  <si>
    <t>　　　　年　　　月　　　日</t>
    <rPh sb="4" eb="5">
      <t>ネン</t>
    </rPh>
    <rPh sb="8" eb="9">
      <t>ガツ</t>
    </rPh>
    <rPh sb="12" eb="13">
      <t>ニチ</t>
    </rPh>
    <phoneticPr fontId="59"/>
  </si>
  <si>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9"/>
  </si>
  <si>
    <t>前年度における
就労定着者の数</t>
    <rPh sb="0" eb="3">
      <t>ゼンネンド</t>
    </rPh>
    <rPh sb="8" eb="10">
      <t>シュウロウ</t>
    </rPh>
    <rPh sb="10" eb="12">
      <t>テイチャク</t>
    </rPh>
    <rPh sb="12" eb="13">
      <t>シャ</t>
    </rPh>
    <rPh sb="14" eb="15">
      <t>カズ</t>
    </rPh>
    <phoneticPr fontId="59"/>
  </si>
  <si>
    <t>人</t>
    <rPh sb="0" eb="1">
      <t>ニン</t>
    </rPh>
    <phoneticPr fontId="59"/>
  </si>
  <si>
    <t>氏名</t>
    <rPh sb="0" eb="2">
      <t>シメイ</t>
    </rPh>
    <phoneticPr fontId="59"/>
  </si>
  <si>
    <t>就職日（年月日）</t>
    <rPh sb="0" eb="2">
      <t>シュウショク</t>
    </rPh>
    <rPh sb="2" eb="3">
      <t>ビ</t>
    </rPh>
    <rPh sb="4" eb="7">
      <t>ネンガッピ</t>
    </rPh>
    <phoneticPr fontId="59"/>
  </si>
  <si>
    <t>就職先事業所名</t>
    <rPh sb="0" eb="3">
      <t>シュウショクサキ</t>
    </rPh>
    <rPh sb="3" eb="6">
      <t>ジギョウショ</t>
    </rPh>
    <rPh sb="6" eb="7">
      <t>メイ</t>
    </rPh>
    <phoneticPr fontId="59"/>
  </si>
  <si>
    <t>前年度において6月に達した日（年月日）</t>
    <rPh sb="0" eb="3">
      <t>ゼンネンド</t>
    </rPh>
    <rPh sb="8" eb="9">
      <t>ゲツ</t>
    </rPh>
    <rPh sb="10" eb="11">
      <t>タッ</t>
    </rPh>
    <rPh sb="13" eb="14">
      <t>ケイジツ</t>
    </rPh>
    <rPh sb="15" eb="18">
      <t>ネンガッピ</t>
    </rPh>
    <phoneticPr fontId="59"/>
  </si>
  <si>
    <t>届出時点の継続状況</t>
    <rPh sb="0" eb="2">
      <t>トドケデ</t>
    </rPh>
    <rPh sb="2" eb="4">
      <t>ジテン</t>
    </rPh>
    <rPh sb="5" eb="7">
      <t>ケイゾク</t>
    </rPh>
    <rPh sb="7" eb="9">
      <t>ジョウキョウ</t>
    </rPh>
    <phoneticPr fontId="59"/>
  </si>
  <si>
    <t>継続　・　離職</t>
    <rPh sb="0" eb="2">
      <t>ケイゾク</t>
    </rPh>
    <rPh sb="5" eb="7">
      <t>リショク</t>
    </rPh>
    <phoneticPr fontId="59"/>
  </si>
  <si>
    <t>注１　就労定着者とは，生活介護または自立訓練を受けた後，企業等（就労継続支援Ａ型事業所は除く。）に雇用
　　されてから，当該企業等での雇用が継続している期間が６月に達した者をいう。なお，就労とは企業等との
　　雇用契約に基づく就労をいい，労働時間等労働条件の内容は問わない。
注２　生活介護等を経て企業等に雇用された後，生活介護等の職場定着支援の努力義務期間中において労働条件改
　　善のための転職支援等を実施した結果，離職後１月以内に再就職し，最初の企業等の就職から起算して雇用を
　　継続している期間が６月に達した者は就労定着者として取り扱う。
注３　届出時点の継続状況には，就労が継続している場合には「継続」，離職している場合には「離職」に○印を
　　記入
注４　加算単位数は前年度の就労定着者の数に当該年度の定員規模に応じた所定単位数を乗じて得た単位数を加算
　　することとなる。
注５　行が足りない場合は適宜追加して記載。</t>
    <rPh sb="0" eb="1">
      <t>チュウ</t>
    </rPh>
    <rPh sb="3" eb="5">
      <t>シュウロウ</t>
    </rPh>
    <rPh sb="5" eb="7">
      <t>テイチャク</t>
    </rPh>
    <rPh sb="7" eb="8">
      <t>シャ</t>
    </rPh>
    <rPh sb="11" eb="13">
      <t>セイカツ</t>
    </rPh>
    <rPh sb="13" eb="15">
      <t>カイゴ</t>
    </rPh>
    <rPh sb="18" eb="20">
      <t>ジリツ</t>
    </rPh>
    <rPh sb="20" eb="22">
      <t>クンレン</t>
    </rPh>
    <rPh sb="23" eb="24">
      <t>ウ</t>
    </rPh>
    <rPh sb="26" eb="27">
      <t>アト</t>
    </rPh>
    <rPh sb="93" eb="95">
      <t>シュウロウ</t>
    </rPh>
    <rPh sb="97" eb="99">
      <t>キギョウ</t>
    </rPh>
    <rPh sb="99" eb="100">
      <t>トウ</t>
    </rPh>
    <rPh sb="105" eb="107">
      <t>コヨウ</t>
    </rPh>
    <rPh sb="107" eb="109">
      <t>ケイヤク</t>
    </rPh>
    <rPh sb="110" eb="111">
      <t>モト</t>
    </rPh>
    <rPh sb="113" eb="115">
      <t>シュウロウ</t>
    </rPh>
    <rPh sb="129" eb="131">
      <t>ナイヨウ</t>
    </rPh>
    <rPh sb="132" eb="133">
      <t>ト</t>
    </rPh>
    <rPh sb="138" eb="139">
      <t>チュウ</t>
    </rPh>
    <rPh sb="145" eb="146">
      <t>トウ</t>
    </rPh>
    <rPh sb="164" eb="165">
      <t>トウ</t>
    </rPh>
    <rPh sb="275" eb="276">
      <t>チュウ</t>
    </rPh>
    <rPh sb="278" eb="280">
      <t>トドケデ</t>
    </rPh>
    <rPh sb="280" eb="282">
      <t>ジテン</t>
    </rPh>
    <rPh sb="283" eb="285">
      <t>ケイゾク</t>
    </rPh>
    <rPh sb="285" eb="287">
      <t>ジョウキョウ</t>
    </rPh>
    <rPh sb="290" eb="292">
      <t>シュウロウ</t>
    </rPh>
    <rPh sb="293" eb="295">
      <t>ケイゾク</t>
    </rPh>
    <rPh sb="299" eb="301">
      <t>バアイ</t>
    </rPh>
    <rPh sb="304" eb="306">
      <t>ケイゾク</t>
    </rPh>
    <rPh sb="308" eb="310">
      <t>リショク</t>
    </rPh>
    <rPh sb="314" eb="316">
      <t>バアイ</t>
    </rPh>
    <rPh sb="319" eb="321">
      <t>リショク</t>
    </rPh>
    <rPh sb="324" eb="325">
      <t>シルシ</t>
    </rPh>
    <rPh sb="329" eb="331">
      <t>キニュウ</t>
    </rPh>
    <rPh sb="332" eb="333">
      <t>チュウ</t>
    </rPh>
    <rPh sb="335" eb="337">
      <t>カサン</t>
    </rPh>
    <rPh sb="337" eb="339">
      <t>タンイ</t>
    </rPh>
    <rPh sb="339" eb="340">
      <t>スウ</t>
    </rPh>
    <rPh sb="341" eb="344">
      <t>ゼンネンド</t>
    </rPh>
    <rPh sb="345" eb="347">
      <t>シュウロウ</t>
    </rPh>
    <rPh sb="347" eb="349">
      <t>テイチャク</t>
    </rPh>
    <rPh sb="349" eb="350">
      <t>シャ</t>
    </rPh>
    <rPh sb="351" eb="352">
      <t>カズ</t>
    </rPh>
    <rPh sb="353" eb="355">
      <t>トウガイ</t>
    </rPh>
    <rPh sb="355" eb="357">
      <t>ネンド</t>
    </rPh>
    <rPh sb="358" eb="360">
      <t>テイイン</t>
    </rPh>
    <rPh sb="360" eb="362">
      <t>キボ</t>
    </rPh>
    <rPh sb="363" eb="364">
      <t>オウ</t>
    </rPh>
    <rPh sb="366" eb="368">
      <t>ショテイ</t>
    </rPh>
    <rPh sb="368" eb="371">
      <t>タンイスウ</t>
    </rPh>
    <rPh sb="395" eb="396">
      <t>チュウ</t>
    </rPh>
    <rPh sb="398" eb="399">
      <t>ギョウ</t>
    </rPh>
    <rPh sb="400" eb="401">
      <t>タ</t>
    </rPh>
    <rPh sb="404" eb="406">
      <t>バアイ</t>
    </rPh>
    <rPh sb="407" eb="409">
      <t>テキギ</t>
    </rPh>
    <rPh sb="409" eb="411">
      <t>ツイカ</t>
    </rPh>
    <rPh sb="413" eb="415">
      <t>キサイ</t>
    </rPh>
    <phoneticPr fontId="59"/>
  </si>
  <si>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</si>
  <si>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</si>
  <si>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</si>
  <si>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</si>
  <si>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</si>
  <si>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</si>
  <si>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</si>
  <si>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</si>
  <si>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
  </si>
  <si>
    <t>平成　　　　年　　　月　　　日</t>
    <rPh sb="0" eb="2">
      <t>ヘイセイ</t>
    </rPh>
    <rPh sb="6" eb="7">
      <t>ネン</t>
    </rPh>
    <rPh sb="10" eb="11">
      <t>ガツ</t>
    </rPh>
    <rPh sb="14" eb="15">
      <t>ニチ</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</si>
  <si>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</si>
  <si>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</si>
  <si>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</si>
  <si>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</si>
  <si>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</si>
  <si>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</si>
  <si>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</si>
  <si>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</si>
  <si>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</si>
  <si>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</si>
  <si>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①　新規　　　　　　　　②　変更　　　　　　　　③　終了</t>
    <rPh sb="2" eb="4">
      <t>シンキ</t>
    </rPh>
    <rPh sb="14" eb="16">
      <t>ヘンコウ</t>
    </rPh>
    <rPh sb="26" eb="28">
      <t>シュウリョウ</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</si>
  <si>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</si>
  <si>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</si>
  <si>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</si>
  <si>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有</t>
  </si>
  <si>
    <t>看護師資格保有</t>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</si>
  <si>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</si>
  <si>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２　看護職員の配置状況</t>
    <rPh sb="7" eb="9">
      <t>ハイチ</t>
    </rPh>
    <rPh sb="9" eb="11">
      <t>ジョウキョウ</t>
    </rPh>
    <phoneticPr fontId="2"/>
  </si>
  <si>
    <t>Ⓐ　　　　　　　人　</t>
    <rPh sb="8" eb="9">
      <t>ニン</t>
    </rPh>
    <phoneticPr fontId="2"/>
  </si>
  <si>
    <t>３　利用者の数</t>
    <rPh sb="2" eb="5">
      <t>リヨウシャ</t>
    </rPh>
    <rPh sb="6" eb="7">
      <t>カズ</t>
    </rPh>
    <phoneticPr fontId="2"/>
  </si>
  <si>
    <t>前年度の利用者の平均</t>
    <rPh sb="0" eb="3">
      <t>ゼンネンド</t>
    </rPh>
    <rPh sb="4" eb="7">
      <t>リヨウシャ</t>
    </rPh>
    <rPh sb="8" eb="10">
      <t>ヘイキン</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</si>
  <si>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</si>
  <si>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</si>
  <si>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</si>
  <si>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</si>
  <si>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</si>
  <si>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</si>
  <si>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</si>
  <si>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</si>
  <si>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</si>
  <si>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</si>
  <si>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医療連携体制加算（Ⅶ）に関する届出書</t>
    <phoneticPr fontId="2"/>
  </si>
  <si>
    <t>支援対象者</t>
    <rPh sb="0" eb="2">
      <t>シエン</t>
    </rPh>
    <rPh sb="2" eb="5">
      <t>タイショウシャ</t>
    </rPh>
    <phoneticPr fontId="2"/>
  </si>
  <si>
    <t>確保する看護師の数（人）</t>
    <rPh sb="0" eb="2">
      <t>カクホ</t>
    </rPh>
    <rPh sb="4" eb="7">
      <t>カンゴシ</t>
    </rPh>
    <rPh sb="8" eb="9">
      <t>カズ</t>
    </rPh>
    <rPh sb="10" eb="11">
      <t>ニン</t>
    </rPh>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</si>
  <si>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</si>
  <si>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</si>
  <si>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</si>
  <si>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</si>
  <si>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</si>
  <si>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居住支援連携体制加算に関する届出書</t>
    <rPh sb="0" eb="2">
      <t>キョジュウ</t>
    </rPh>
    <rPh sb="2" eb="4">
      <t>シエン</t>
    </rPh>
    <rPh sb="4" eb="6">
      <t>レンケイ</t>
    </rPh>
    <rPh sb="6" eb="8">
      <t>タイセイ</t>
    </rPh>
    <rPh sb="8" eb="10">
      <t>カサン</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</si>
  <si>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</si>
  <si>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</si>
  <si>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</si>
  <si>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</si>
  <si>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</si>
  <si>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</si>
  <si>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</si>
  <si>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</si>
  <si>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受講
年度</t>
    <rPh sb="0" eb="2">
      <t>ジュコウ</t>
    </rPh>
    <rPh sb="3" eb="5">
      <t>ネンド</t>
    </rPh>
    <phoneticPr fontId="80"/>
  </si>
  <si>
    <t>研修の
実施主体</t>
    <phoneticPr fontId="80"/>
  </si>
  <si>
    <t>年</t>
    <rPh sb="0" eb="1">
      <t>ネン</t>
    </rPh>
    <phoneticPr fontId="80"/>
  </si>
  <si>
    <t>２　異動区分</t>
    <rPh sb="2" eb="4">
      <t>イドウ</t>
    </rPh>
    <rPh sb="4" eb="6">
      <t>クブン</t>
    </rPh>
    <phoneticPr fontId="2"/>
  </si>
  <si>
    <t>確認</t>
    <rPh sb="0" eb="2">
      <t>カクニン</t>
    </rPh>
    <phoneticPr fontId="80"/>
  </si>
  <si>
    <t>算定要件</t>
    <rPh sb="0" eb="2">
      <t>サンテイ</t>
    </rPh>
    <rPh sb="2" eb="4">
      <t>ヨウケン</t>
    </rPh>
    <phoneticPr fontId="2"/>
  </si>
  <si>
    <t>確認欄</t>
    <rPh sb="0" eb="2">
      <t>カクニン</t>
    </rPh>
    <rPh sb="2" eb="3">
      <t>ラン</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</si>
  <si>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</si>
  <si>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</si>
  <si>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</si>
  <si>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</si>
  <si>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年</t>
    <rPh sb="0" eb="1">
      <t>ネン</t>
    </rPh>
    <phoneticPr fontId="2"/>
  </si>
  <si>
    <t>月</t>
    <rPh sb="0" eb="1">
      <t>ゲツ</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</si>
  <si>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</si>
  <si>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</si>
  <si>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</si>
  <si>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</si>
  <si>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</si>
  <si>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</si>
  <si>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</si>
  <si>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</si>
  <si>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</si>
  <si>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</si>
  <si>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</si>
  <si>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</si>
  <si>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</si>
  <si>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</si>
  <si>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</si>
  <si>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</si>
  <si>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</si>
  <si>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</si>
  <si>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</si>
  <si>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</si>
  <si>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</si>
  <si>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</si>
  <si>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</si>
  <si>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</si>
  <si>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月</t>
    <rPh sb="0" eb="1">
      <t>ツキ</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</si>
  <si>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</si>
  <si>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</si>
  <si>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</si>
  <si>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</si>
  <si>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</si>
  <si>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</si>
  <si>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</si>
  <si>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</si>
  <si>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</si>
  <si>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</si>
  <si>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</si>
  <si>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</si>
  <si>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</si>
  <si>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</si>
  <si>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</si>
  <si>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t>　　　　年　　月　　日</t>
    <rPh sb="4" eb="5">
      <t>ネン</t>
    </rPh>
    <rPh sb="7" eb="8">
      <t>ツキ</t>
    </rPh>
    <rPh sb="10" eb="11">
      <t>ニチ</t>
    </rPh>
    <phoneticPr fontId="2"/>
  </si>
  <si>
    <t>個別計画訓練支援加算に関する届出書</t>
    <rPh sb="11" eb="12">
      <t>カン</t>
    </rPh>
    <phoneticPr fontId="91"/>
  </si>
  <si>
    <t>異動区分</t>
    <phoneticPr fontId="2"/>
  </si>
  <si>
    <t>１　新規　　　　２　変更　　　　３　終了</t>
    <phoneticPr fontId="91"/>
  </si>
  <si>
    <t>個別計画訓練支援加算（Ⅱ）の要件</t>
    <phoneticPr fontId="91"/>
  </si>
  <si>
    <t>算定要件</t>
    <rPh sb="0" eb="2">
      <t>サンテイ</t>
    </rPh>
    <rPh sb="2" eb="4">
      <t>ヨウケン</t>
    </rPh>
    <phoneticPr fontId="91"/>
  </si>
  <si>
    <t>確認欄</t>
    <phoneticPr fontId="91"/>
  </si>
  <si>
    <t>　 １　有資格者の配置等</t>
    <rPh sb="4" eb="8">
      <t>ユウシカクシャ</t>
    </rPh>
    <rPh sb="9" eb="11">
      <t>ハイチ</t>
    </rPh>
    <rPh sb="11" eb="12">
      <t>トウ</t>
    </rPh>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</si>
  <si>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</si>
  <si>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
  </si>
  <si>
    <t>　 ２　個別訓練実施計画
　　　 の運用</t>
    <rPh sb="4" eb="6">
      <t>コベツ</t>
    </rPh>
    <rPh sb="6" eb="8">
      <t>クンレン</t>
    </rPh>
    <rPh sb="8" eb="10">
      <t>ジッシ</t>
    </rPh>
    <rPh sb="10" eb="12">
      <t>ケイカク</t>
    </rPh>
    <rPh sb="18" eb="20">
      <t>ウンヨウ</t>
    </rPh>
    <phoneticPr fontId="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</si>
  <si>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</si>
  <si>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
  </si>
  <si>
    <t>　 ３　情報の共有・伝達</t>
    <rPh sb="4" eb="6">
      <t>ジョウホウ</t>
    </rPh>
    <rPh sb="7" eb="9">
      <t>キョウユウ</t>
    </rPh>
    <rPh sb="10" eb="12">
      <t>デンタツ</t>
    </rPh>
    <phoneticPr fontId="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</si>
  <si>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</si>
  <si>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
  </si>
  <si>
    <t>個別計画訓練支援加算（Ⅰ）の要件</t>
    <rPh sb="14" eb="16">
      <t>ヨウケン</t>
    </rPh>
    <phoneticPr fontId="2"/>
  </si>
  <si>
    <t>個別計画訓練支援（Ⅱ）の要件をすべて満たしている。</t>
    <rPh sb="0" eb="8">
      <t>コベツケイカククンレンシエン</t>
    </rPh>
    <rPh sb="12" eb="14">
      <t>ヨウケン</t>
    </rPh>
    <rPh sb="18" eb="19">
      <t>ミ</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</si>
  <si>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</si>
  <si>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</si>
  <si>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91"/>
  </si>
  <si>
    <t>年　　月　　日</t>
    <rPh sb="0" eb="1">
      <t>ネン</t>
    </rPh>
    <rPh sb="3" eb="4">
      <t>ツキ</t>
    </rPh>
    <rPh sb="6" eb="7">
      <t>ニチ</t>
    </rPh>
    <phoneticPr fontId="80"/>
  </si>
  <si>
    <t>高次脳機能障害者支援体制加算に関する届出書</t>
    <rPh sb="0" eb="5">
      <t>コウジノウキノウ</t>
    </rPh>
    <phoneticPr fontId="80"/>
  </si>
  <si>
    <t>事業所の名称</t>
  </si>
  <si>
    <t>サービスの種類</t>
  </si>
  <si>
    <r>
      <t>多機能型の実施　</t>
    </r>
    <r>
      <rPr>
        <sz val="8"/>
        <rFont val="HGｺﾞｼｯｸM"/>
        <family val="3"/>
        <charset val="128"/>
      </rPr>
      <t>※1</t>
    </r>
    <phoneticPr fontId="95"/>
  </si>
  <si>
    <t>有・無</t>
    <phoneticPr fontId="80"/>
  </si>
  <si>
    <r>
      <t xml:space="preserve">異　動　区　分 </t>
    </r>
    <r>
      <rPr>
        <sz val="8"/>
        <rFont val="HGｺﾞｼｯｸM"/>
        <family val="3"/>
        <charset val="128"/>
      </rPr>
      <t>※2</t>
    </r>
    <phoneticPr fontId="95"/>
  </si>
  <si>
    <t>１　新規　　　　２　変更　　　　３　終了</t>
    <phoneticPr fontId="95"/>
  </si>
  <si>
    <t>１　利用者の状況</t>
  </si>
  <si>
    <t>当該事業所の前年度の平均実利用者数　(A)</t>
  </si>
  <si>
    <t>うち３０％　　　　　(B)＝ (A)×0.3</t>
    <phoneticPr fontId="80"/>
  </si>
  <si>
    <t>加算要件に該当する利用者の数 (C)＝(E)／(D)</t>
    <phoneticPr fontId="80"/>
  </si>
  <si>
    <t>(C)＞＝(B)</t>
    <phoneticPr fontId="80"/>
  </si>
  <si>
    <t xml:space="preserve"> 加算要件に該当する利用者の前年度利用日の合計 (E)</t>
    <rPh sb="10" eb="13">
      <t>リヨウシャ</t>
    </rPh>
    <rPh sb="21" eb="23">
      <t>ゴウケイ</t>
    </rPh>
    <phoneticPr fontId="80"/>
  </si>
  <si>
    <t xml:space="preserve"> 前年度の当該サービスの開所日数　　　　の合計 (D)</t>
    <rPh sb="5" eb="7">
      <t>トウガイ</t>
    </rPh>
    <rPh sb="21" eb="23">
      <t>ゴウケイ</t>
    </rPh>
    <phoneticPr fontId="80"/>
  </si>
  <si>
    <t>２　加配される従業者の配置状況</t>
    <rPh sb="11" eb="13">
      <t>ハイチ</t>
    </rPh>
    <phoneticPr fontId="80"/>
  </si>
  <si>
    <t>利用者数 (A)　÷　50　＝ (F)</t>
    <phoneticPr fontId="80"/>
  </si>
  <si>
    <t>加配される従業者の数 (G)</t>
    <phoneticPr fontId="80"/>
  </si>
  <si>
    <t>(G)＞＝(F)</t>
    <phoneticPr fontId="80"/>
  </si>
  <si>
    <t>３　加配される従業者の要件</t>
    <rPh sb="11" eb="13">
      <t>ヨウケン</t>
    </rPh>
    <phoneticPr fontId="80"/>
  </si>
  <si>
    <t>加配される従業者の氏名</t>
    <phoneticPr fontId="80"/>
  </si>
  <si>
    <t>加配される従業者の研修の受講状況</t>
    <rPh sb="9" eb="11">
      <t>ケンシュウ</t>
    </rPh>
    <rPh sb="12" eb="14">
      <t>ジュコウ</t>
    </rPh>
    <rPh sb="14" eb="16">
      <t>ジョウキョウ</t>
    </rPh>
    <phoneticPr fontId="8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</si>
  <si>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</si>
  <si>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0"/>
  </si>
  <si>
    <t>添付書類</t>
  </si>
  <si>
    <t>従業者の勤務体制一覧表</t>
    <rPh sb="0" eb="3">
      <t>ジュウギョウシャ</t>
    </rPh>
    <phoneticPr fontId="9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</si>
  <si>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5"/>
  </si>
  <si>
    <t>　　　</t>
    <phoneticPr fontId="95"/>
  </si>
  <si>
    <t>年　　月　　日</t>
    <rPh sb="0" eb="1">
      <t>ネン</t>
    </rPh>
    <rPh sb="3" eb="4">
      <t>ツキ</t>
    </rPh>
    <rPh sb="6" eb="7">
      <t>ヒ</t>
    </rPh>
    <phoneticPr fontId="95"/>
  </si>
  <si>
    <t>視覚・聴覚言語障害者支援体制加算（Ⅰ）に関する届出書</t>
    <phoneticPr fontId="95"/>
  </si>
  <si>
    <r>
      <t>多機能型の実施</t>
    </r>
    <r>
      <rPr>
        <sz val="8"/>
        <color rgb="FF000000"/>
        <rFont val="HGｺﾞｼｯｸM"/>
        <family val="3"/>
        <charset val="128"/>
      </rPr>
      <t>※1</t>
    </r>
    <phoneticPr fontId="95"/>
  </si>
  <si>
    <t>有　・　無</t>
  </si>
  <si>
    <r>
      <t>異動区分</t>
    </r>
    <r>
      <rPr>
        <sz val="8"/>
        <color rgb="FF000000"/>
        <rFont val="HGｺﾞｼｯｸM"/>
        <family val="3"/>
        <charset val="128"/>
      </rPr>
      <t>※2</t>
    </r>
    <phoneticPr fontId="95"/>
  </si>
  <si>
    <t>１　新規　　　　　２　変更　　　　　３　終了</t>
    <phoneticPr fontId="95"/>
  </si>
  <si>
    <t>当該事業所の前年度の平均実利用者数　(A)</t>
    <phoneticPr fontId="95"/>
  </si>
  <si>
    <t>うち５０％　　　　　(B)＝ (A)×0.5</t>
    <phoneticPr fontId="95"/>
  </si>
  <si>
    <t>加算要件に該当する利用者の数 (C)＝(E)／(D)</t>
    <phoneticPr fontId="95"/>
  </si>
  <si>
    <t>(C)＞＝(B)</t>
    <phoneticPr fontId="95"/>
  </si>
  <si>
    <t>該当利用者の氏名</t>
  </si>
  <si>
    <t>手帳の種類</t>
  </si>
  <si>
    <t>手帳の等級</t>
  </si>
  <si>
    <t>前年度利用日数</t>
  </si>
  <si>
    <t>前年度の開所日数 (D)</t>
    <phoneticPr fontId="95"/>
  </si>
  <si>
    <t>日</t>
  </si>
  <si>
    <t>合　計 (E)</t>
    <phoneticPr fontId="95"/>
  </si>
  <si>
    <t>２　加配される従業者の状況</t>
  </si>
  <si>
    <t>利用者数 (A)　÷　40　＝ (F)</t>
    <phoneticPr fontId="95"/>
  </si>
  <si>
    <t>加配される従業者の数　(G)</t>
    <phoneticPr fontId="95"/>
  </si>
  <si>
    <t>(G)＞＝ (F)</t>
    <phoneticPr fontId="95"/>
  </si>
  <si>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</si>
  <si>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</si>
  <si>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95"/>
  </si>
  <si>
    <t>注１　本表は、次に該当する利用者を記載してください。
　①　身体障害者福祉法（昭和24年法律第283号）の第15条第４項の規定により交付を受けた身体障害者手
　　帳の障害程度が１級又は２級に該当し、日常生活におけるコミュニケーションや移動等に支障がある
　　視覚障害を有する者
　②　身体障害者手帳の障害の程度が２級に該当し、日常生活におけるコミュニケーションに支障がある
　　聴覚障害を有する者
　③　身体障害者手帳の障害の程度が３級に該当し、日常生活におけるコミュニケーションに支障がある
　　言語機能障害を有する者
　④　重度の視覚障害、聴覚障害、言語機能障害又は知的障害のうち２以上の障害を有する利用者につい
　　ては、ダブルカウントするため、当該利用者の利用日数を２倍にして算定すること。この場合の「知
　　的障害」は「重度」の知的障害である必要はない。</t>
    <phoneticPr fontId="95"/>
  </si>
  <si>
    <t>注２　「障害者の日常生活及び社会生活を総合的に支援するための法律に基づく指定障害福祉サービス等
　　及び基準該当障害福祉サービスに要する費用の額の算定に関する基準（平成18年９月29日厚生労働省
　　告示第523号）第５の４に規定する加配される「視覚障害者等との意思疎通に関し専門性を有する者と
　　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5"/>
  </si>
  <si>
    <t>※１：多機能型事業所等については、当該多機能型事業所全体で、加算要件の利用者数や配置割合の計算
　　　を行うこと。</t>
    <phoneticPr fontId="95"/>
  </si>
  <si>
    <t>※２：「異動区分」欄において「４　終了」の場合は、１利用者の状況、２加配される従業者の状況の記
　　　載は不要とする。</t>
    <phoneticPr fontId="95"/>
  </si>
  <si>
    <t>視覚・聴覚言語障害者支援体制加算（Ⅱ）に関する届出書</t>
    <phoneticPr fontId="95"/>
  </si>
  <si>
    <t>有・無</t>
    <phoneticPr fontId="95"/>
  </si>
  <si>
    <t>うち３０％　　　　　(B)＝ (A)×0.3</t>
    <phoneticPr fontId="95"/>
  </si>
  <si>
    <t>利用者数 (A)　÷　50　＝ (F)</t>
    <phoneticPr fontId="95"/>
  </si>
  <si>
    <t>(G)＞＝(F)</t>
    <phoneticPr fontId="95"/>
  </si>
  <si>
    <t>　　年　　月　　日</t>
    <rPh sb="2" eb="3">
      <t>ネン</t>
    </rPh>
    <rPh sb="5" eb="6">
      <t>ツキ</t>
    </rPh>
    <rPh sb="8" eb="9">
      <t>ヒ</t>
    </rPh>
    <phoneticPr fontId="80"/>
  </si>
  <si>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</si>
  <si>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１．人員配置体制の確認</t>
    <rPh sb="9" eb="11">
      <t>カクニン</t>
    </rPh>
    <phoneticPr fontId="80"/>
  </si>
  <si>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0"/>
  </si>
  <si>
    <t>⑴</t>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</si>
  <si>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
  </si>
  <si>
    <t>一人目</t>
    <rPh sb="0" eb="2">
      <t>ヒトリ</t>
    </rPh>
    <rPh sb="2" eb="3">
      <t>メ</t>
    </rPh>
    <phoneticPr fontId="80"/>
  </si>
  <si>
    <t>氏名</t>
    <rPh sb="0" eb="2">
      <t>シメイ</t>
    </rPh>
    <phoneticPr fontId="80"/>
  </si>
  <si>
    <t>社会福祉士又は精神保健福祉士の資格要件の確認</t>
    <phoneticPr fontId="80"/>
  </si>
  <si>
    <t>有　・　無</t>
    <rPh sb="0" eb="1">
      <t>アリ</t>
    </rPh>
    <rPh sb="4" eb="5">
      <t>ナ</t>
    </rPh>
    <phoneticPr fontId="80"/>
  </si>
  <si>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0"/>
  </si>
  <si>
    <t>有（世話人・生活支援員）　
・　無</t>
    <rPh sb="0" eb="1">
      <t>アリ</t>
    </rPh>
    <rPh sb="2" eb="5">
      <t>セワニン</t>
    </rPh>
    <rPh sb="6" eb="11">
      <t>セイカツシエンイン</t>
    </rPh>
    <rPh sb="16" eb="17">
      <t>ナ</t>
    </rPh>
    <phoneticPr fontId="80"/>
  </si>
  <si>
    <t>二人目</t>
    <rPh sb="0" eb="2">
      <t>フタリ</t>
    </rPh>
    <rPh sb="2" eb="3">
      <t>メ</t>
    </rPh>
    <phoneticPr fontId="80"/>
  </si>
  <si>
    <t>⑵</t>
    <phoneticPr fontId="80"/>
  </si>
  <si>
    <t>配置割合　（別添にて確認）</t>
    <rPh sb="0" eb="2">
      <t>ハイチ</t>
    </rPh>
    <rPh sb="2" eb="4">
      <t>ワリアイ</t>
    </rPh>
    <rPh sb="6" eb="8">
      <t>ベッテン</t>
    </rPh>
    <rPh sb="10" eb="12">
      <t>カクニン</t>
    </rPh>
    <phoneticPr fontId="80"/>
  </si>
  <si>
    <t>配置割合の基準を満たす
確認の可否</t>
    <rPh sb="0" eb="4">
      <t>ハイチワリアイ</t>
    </rPh>
    <rPh sb="5" eb="7">
      <t>キジュン</t>
    </rPh>
    <rPh sb="8" eb="9">
      <t>ミ</t>
    </rPh>
    <rPh sb="12" eb="14">
      <t>カクニン</t>
    </rPh>
    <rPh sb="15" eb="17">
      <t>カヒ</t>
    </rPh>
    <phoneticPr fontId="80"/>
  </si>
  <si>
    <t>可　・　不可</t>
    <rPh sb="0" eb="1">
      <t>カ</t>
    </rPh>
    <rPh sb="4" eb="6">
      <t>フカ</t>
    </rPh>
    <phoneticPr fontId="80"/>
  </si>
  <si>
    <t>２．移行支援住居として登録する共同生活住居</t>
    <rPh sb="2" eb="8">
      <t>イコウシエンジュウキョ</t>
    </rPh>
    <rPh sb="11" eb="13">
      <t>トウロク</t>
    </rPh>
    <rPh sb="15" eb="17">
      <t>キョウドウ</t>
    </rPh>
    <rPh sb="17" eb="19">
      <t>セイカツ</t>
    </rPh>
    <rPh sb="19" eb="21">
      <t>ジュウキョ</t>
    </rPh>
    <phoneticPr fontId="80"/>
  </si>
  <si>
    <t>指定申請書　付表６の共同生活住居又は
サテライト型住居の番号及び名称</t>
    <rPh sb="16" eb="17">
      <t>マタ</t>
    </rPh>
    <rPh sb="24" eb="25">
      <t>ガタ</t>
    </rPh>
    <rPh sb="25" eb="27">
      <t>ジュウキョ</t>
    </rPh>
    <phoneticPr fontId="80"/>
  </si>
  <si>
    <t>定員</t>
    <rPh sb="0" eb="2">
      <t>テイイン</t>
    </rPh>
    <phoneticPr fontId="80"/>
  </si>
  <si>
    <t>入居者数</t>
    <rPh sb="0" eb="3">
      <t>ニュウキョシャ</t>
    </rPh>
    <rPh sb="3" eb="4">
      <t>スウ</t>
    </rPh>
    <phoneticPr fontId="80"/>
  </si>
  <si>
    <t>住居①</t>
    <rPh sb="0" eb="2">
      <t>ジュウキョ</t>
    </rPh>
    <phoneticPr fontId="80"/>
  </si>
  <si>
    <t>住居</t>
    <rPh sb="0" eb="2">
      <t>ジュウキョ</t>
    </rPh>
    <phoneticPr fontId="2"/>
  </si>
  <si>
    <t>サテライト①</t>
    <phoneticPr fontId="80"/>
  </si>
  <si>
    <t>サテライト②</t>
    <phoneticPr fontId="80"/>
  </si>
  <si>
    <t>合計</t>
    <rPh sb="0" eb="2">
      <t>ゴウケイ</t>
    </rPh>
    <phoneticPr fontId="80"/>
  </si>
  <si>
    <t>住居②</t>
    <rPh sb="0" eb="2">
      <t>ジュウキョ</t>
    </rPh>
    <phoneticPr fontId="80"/>
  </si>
  <si>
    <t>住居③</t>
    <rPh sb="0" eb="2">
      <t>ジュウキョ</t>
    </rPh>
    <phoneticPr fontId="80"/>
  </si>
  <si>
    <t>住居④</t>
    <rPh sb="0" eb="2">
      <t>ジュウキョ</t>
    </rPh>
    <phoneticPr fontId="80"/>
  </si>
  <si>
    <t>※添付書類：社会福祉士又は精神保健福祉士の資格証</t>
    <rPh sb="1" eb="3">
      <t>テンプ</t>
    </rPh>
    <rPh sb="3" eb="5">
      <t>ショルイ</t>
    </rPh>
    <rPh sb="21" eb="23">
      <t>シカク</t>
    </rPh>
    <rPh sb="23" eb="24">
      <t>ショウ</t>
    </rPh>
    <phoneticPr fontId="80"/>
  </si>
  <si>
    <t>（別紙）</t>
    <rPh sb="1" eb="3">
      <t>ベッシ</t>
    </rPh>
    <phoneticPr fontId="2"/>
  </si>
  <si>
    <t>令和</t>
    <rPh sb="0" eb="2">
      <t>レイワ</t>
    </rPh>
    <phoneticPr fontId="111"/>
  </si>
  <si>
    <t>年</t>
    <rPh sb="0" eb="1">
      <t>ネン</t>
    </rPh>
    <phoneticPr fontId="111"/>
  </si>
  <si>
    <t>月</t>
    <rPh sb="0" eb="1">
      <t>ツキ</t>
    </rPh>
    <phoneticPr fontId="111"/>
  </si>
  <si>
    <t>日</t>
    <rPh sb="0" eb="1">
      <t>ニチ</t>
    </rPh>
    <phoneticPr fontId="111"/>
  </si>
  <si>
    <t>○</t>
  </si>
  <si>
    <t>１　事業者名等</t>
    <rPh sb="2" eb="5">
      <t>ジギョウシャ</t>
    </rPh>
    <rPh sb="5" eb="6">
      <t>メイ</t>
    </rPh>
    <rPh sb="6" eb="7">
      <t>トウ</t>
    </rPh>
    <phoneticPr fontId="111"/>
  </si>
  <si>
    <t>２　事業所類型</t>
    <rPh sb="2" eb="5">
      <t>ジギョウショ</t>
    </rPh>
    <rPh sb="5" eb="7">
      <t>ルイケイ</t>
    </rPh>
    <phoneticPr fontId="111"/>
  </si>
  <si>
    <t>法人名</t>
    <rPh sb="0" eb="2">
      <t>ホウジン</t>
    </rPh>
    <rPh sb="2" eb="3">
      <t>メイ</t>
    </rPh>
    <phoneticPr fontId="111"/>
  </si>
  <si>
    <t>介護サービス包括型</t>
    <rPh sb="0" eb="2">
      <t>カイゴ</t>
    </rPh>
    <rPh sb="6" eb="8">
      <t>ホウカツ</t>
    </rPh>
    <rPh sb="8" eb="9">
      <t>ガタ</t>
    </rPh>
    <phoneticPr fontId="111"/>
  </si>
  <si>
    <t>事業所名</t>
    <rPh sb="0" eb="3">
      <t>ジギョウショ</t>
    </rPh>
    <rPh sb="3" eb="4">
      <t>メイ</t>
    </rPh>
    <phoneticPr fontId="111"/>
  </si>
  <si>
    <t>外部サービス利用型</t>
    <rPh sb="0" eb="2">
      <t>ガイブ</t>
    </rPh>
    <rPh sb="6" eb="9">
      <t>リヨウガタ</t>
    </rPh>
    <phoneticPr fontId="111"/>
  </si>
  <si>
    <t>事業所番号</t>
    <rPh sb="0" eb="3">
      <t>ジギョウショ</t>
    </rPh>
    <rPh sb="3" eb="5">
      <t>バンゴウ</t>
    </rPh>
    <phoneticPr fontId="111"/>
  </si>
  <si>
    <t>定員</t>
    <rPh sb="0" eb="2">
      <t>テイイン</t>
    </rPh>
    <phoneticPr fontId="111"/>
  </si>
  <si>
    <t>名</t>
    <rPh sb="0" eb="1">
      <t>メイ</t>
    </rPh>
    <phoneticPr fontId="111"/>
  </si>
  <si>
    <t>※１　該当する類型の欄のプルダウンで○を選択する</t>
    <phoneticPr fontId="2"/>
  </si>
  <si>
    <t>３　運営状況</t>
    <rPh sb="2" eb="4">
      <t>ウンエイ</t>
    </rPh>
    <rPh sb="4" eb="6">
      <t>ジョウキョウ</t>
    </rPh>
    <phoneticPr fontId="11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</si>
  <si>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1"/>
  </si>
  <si>
    <t>①新設又は増改築等の時点から６か月未満</t>
    <phoneticPr fontId="111"/>
  </si>
  <si>
    <t>区分１以下</t>
    <rPh sb="0" eb="2">
      <t>クブン</t>
    </rPh>
    <rPh sb="3" eb="5">
      <t>イカ</t>
    </rPh>
    <phoneticPr fontId="111"/>
  </si>
  <si>
    <t>区分４</t>
    <rPh sb="0" eb="2">
      <t>クブン</t>
    </rPh>
    <phoneticPr fontId="111"/>
  </si>
  <si>
    <t>②新設又は増改築等の時点から６か月以上１年未満</t>
    <phoneticPr fontId="111"/>
  </si>
  <si>
    <t>区分２</t>
    <rPh sb="0" eb="2">
      <t>クブン</t>
    </rPh>
    <phoneticPr fontId="111"/>
  </si>
  <si>
    <t>区分５</t>
    <rPh sb="0" eb="2">
      <t>クブン</t>
    </rPh>
    <phoneticPr fontId="111"/>
  </si>
  <si>
    <t>③新設又は増改築等の時点から１年以上</t>
    <rPh sb="8" eb="9">
      <t>トウ</t>
    </rPh>
    <phoneticPr fontId="111"/>
  </si>
  <si>
    <t>区分３</t>
    <rPh sb="0" eb="2">
      <t>クブン</t>
    </rPh>
    <phoneticPr fontId="111"/>
  </si>
  <si>
    <t>区分６</t>
    <rPh sb="0" eb="2">
      <t>クブン</t>
    </rPh>
    <phoneticPr fontId="111"/>
  </si>
  <si>
    <t>※２　該当する欄のプルダウンで○を選択する</t>
    <phoneticPr fontId="2"/>
  </si>
  <si>
    <t>合計</t>
    <rPh sb="0" eb="2">
      <t>ゴウケイ</t>
    </rPh>
    <phoneticPr fontId="111"/>
  </si>
  <si>
    <t>※３　①の場合は４のみ入力、②又は③の場合は５のみ入力すること</t>
    <phoneticPr fontId="2"/>
  </si>
  <si>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1"/>
  </si>
  <si>
    <t>開所日数</t>
    <rPh sb="0" eb="2">
      <t>カイショ</t>
    </rPh>
    <rPh sb="2" eb="4">
      <t>ニッスウ</t>
    </rPh>
    <phoneticPr fontId="111"/>
  </si>
  <si>
    <t>延べ利用人数</t>
    <rPh sb="0" eb="1">
      <t>ノ</t>
    </rPh>
    <rPh sb="2" eb="4">
      <t>リヨウ</t>
    </rPh>
    <rPh sb="4" eb="6">
      <t>ニンズウ</t>
    </rPh>
    <phoneticPr fontId="111"/>
  </si>
  <si>
    <t>計</t>
    <rPh sb="0" eb="1">
      <t>ケイ</t>
    </rPh>
    <phoneticPr fontId="111"/>
  </si>
  <si>
    <t>４月</t>
    <rPh sb="1" eb="2">
      <t>ガツ</t>
    </rPh>
    <phoneticPr fontId="111"/>
  </si>
  <si>
    <t>５月</t>
    <rPh sb="1" eb="2">
      <t>ガツ</t>
    </rPh>
    <phoneticPr fontId="111"/>
  </si>
  <si>
    <t>６月</t>
    <rPh sb="1" eb="2">
      <t>ガツ</t>
    </rPh>
    <phoneticPr fontId="111"/>
  </si>
  <si>
    <t>７月</t>
    <rPh sb="1" eb="2">
      <t>ガツ</t>
    </rPh>
    <phoneticPr fontId="111"/>
  </si>
  <si>
    <t>８月</t>
    <rPh sb="1" eb="2">
      <t>ガツ</t>
    </rPh>
    <phoneticPr fontId="111"/>
  </si>
  <si>
    <t>９月</t>
    <rPh sb="1" eb="2">
      <t>ガツ</t>
    </rPh>
    <phoneticPr fontId="111"/>
  </si>
  <si>
    <t>10月</t>
    <rPh sb="2" eb="3">
      <t>ガツ</t>
    </rPh>
    <phoneticPr fontId="111"/>
  </si>
  <si>
    <t>11月</t>
    <rPh sb="2" eb="3">
      <t>ガツ</t>
    </rPh>
    <phoneticPr fontId="111"/>
  </si>
  <si>
    <t>12月</t>
    <rPh sb="2" eb="3">
      <t>ガツ</t>
    </rPh>
    <phoneticPr fontId="111"/>
  </si>
  <si>
    <t>１月</t>
    <rPh sb="1" eb="2">
      <t>ガツ</t>
    </rPh>
    <phoneticPr fontId="111"/>
  </si>
  <si>
    <t>２月</t>
    <rPh sb="1" eb="2">
      <t>ガツ</t>
    </rPh>
    <phoneticPr fontId="111"/>
  </si>
  <si>
    <t>３月</t>
    <rPh sb="1" eb="2">
      <t>ガツ</t>
    </rPh>
    <phoneticPr fontId="111"/>
  </si>
  <si>
    <t>平均利用者数</t>
    <rPh sb="0" eb="2">
      <t>ヘイキン</t>
    </rPh>
    <rPh sb="2" eb="4">
      <t>リヨウ</t>
    </rPh>
    <rPh sb="4" eb="5">
      <t>シャ</t>
    </rPh>
    <rPh sb="5" eb="6">
      <t>スウ</t>
    </rPh>
    <phoneticPr fontId="11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</si>
  <si>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</si>
  <si>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</si>
  <si>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</si>
  <si>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</si>
  <si>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1"/>
  </si>
  <si>
    <t>　　　で計算された必要配置数に基づいて人員を配置すること</t>
    <rPh sb="4" eb="6">
      <t>ケイサン</t>
    </rPh>
    <rPh sb="9" eb="11">
      <t>ヒツヨウ</t>
    </rPh>
    <rPh sb="11" eb="13">
      <t>ハイチ</t>
    </rPh>
    <rPh sb="13" eb="14">
      <t>スウ</t>
    </rPh>
    <rPh sb="15" eb="16">
      <t>モト</t>
    </rPh>
    <phoneticPr fontId="111"/>
  </si>
  <si>
    <t>６　必要なサービス管理責任者の人員配置</t>
    <rPh sb="2" eb="4">
      <t>ヒツヨウ</t>
    </rPh>
    <rPh sb="9" eb="14">
      <t>カンリセキニンシャ</t>
    </rPh>
    <rPh sb="15" eb="17">
      <t>ジンイン</t>
    </rPh>
    <rPh sb="17" eb="19">
      <t>ハイチ</t>
    </rPh>
    <phoneticPr fontId="2"/>
  </si>
  <si>
    <t>７　実際のサービス管理責任者の人員配置</t>
    <rPh sb="2" eb="4">
      <t>ジッサイ</t>
    </rPh>
    <rPh sb="9" eb="14">
      <t>カンリセキニンシャ</t>
    </rPh>
    <rPh sb="15" eb="17">
      <t>ジンイン</t>
    </rPh>
    <rPh sb="17" eb="19">
      <t>ハイチ</t>
    </rPh>
    <phoneticPr fontId="2"/>
  </si>
  <si>
    <t>サービス管理責任者</t>
    <rPh sb="4" eb="9">
      <t>カンリセキニンシャ</t>
    </rPh>
    <phoneticPr fontId="2"/>
  </si>
  <si>
    <t>名</t>
    <rPh sb="0" eb="1">
      <t>メイ</t>
    </rPh>
    <phoneticPr fontId="2"/>
  </si>
  <si>
    <t>８　移行支援住居におけるサービス管理責任者の配置要件の可否</t>
    <rPh sb="2" eb="8">
      <t>イコウシエンジュウキョ</t>
    </rPh>
    <rPh sb="27" eb="29">
      <t>カヒ</t>
    </rPh>
    <phoneticPr fontId="80"/>
  </si>
  <si>
    <t>年　　月　　日</t>
    <rPh sb="0" eb="1">
      <t>ネン</t>
    </rPh>
    <rPh sb="3" eb="4">
      <t>ガツ</t>
    </rPh>
    <rPh sb="6" eb="7">
      <t>ニチ</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</si>
  <si>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</si>
  <si>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１　事業所・施設の名称</t>
    <rPh sb="2" eb="5">
      <t>ジギョウショ</t>
    </rPh>
    <rPh sb="6" eb="8">
      <t>シセツ</t>
    </rPh>
    <rPh sb="9" eb="11">
      <t>メイショウ</t>
    </rPh>
    <phoneticPr fontId="2"/>
  </si>
  <si>
    <t>１　新規　　　　　　　２　変更　　　　　　　３　終了</t>
    <rPh sb="2" eb="4">
      <t>シンキ</t>
    </rPh>
    <rPh sb="13" eb="15">
      <t>ヘンコウ</t>
    </rPh>
    <rPh sb="24" eb="26">
      <t>シュウリョウ</t>
    </rPh>
    <phoneticPr fontId="2"/>
  </si>
  <si>
    <t>４　配置状況</t>
    <rPh sb="2" eb="4">
      <t>ハイチ</t>
    </rPh>
    <rPh sb="4" eb="6">
      <t>ジョウキョウ</t>
    </rPh>
    <phoneticPr fontId="2"/>
  </si>
  <si>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
  </si>
  <si>
    <t>５　強度行動障害支援者
　養成研修（基礎研修）
　修了者配置人数</t>
    <rPh sb="18" eb="20">
      <t>キソ</t>
    </rPh>
    <rPh sb="28" eb="30">
      <t>ハイチ</t>
    </rPh>
    <rPh sb="30" eb="32">
      <t>ニンズウ</t>
    </rPh>
    <phoneticPr fontId="2"/>
  </si>
  <si>
    <t>生活支援員の数（全体）（a)</t>
    <rPh sb="0" eb="2">
      <t>セイカツ</t>
    </rPh>
    <rPh sb="2" eb="4">
      <t>シエン</t>
    </rPh>
    <rPh sb="4" eb="5">
      <t>イン</t>
    </rPh>
    <rPh sb="6" eb="7">
      <t>カズ</t>
    </rPh>
    <rPh sb="8" eb="10">
      <t>ゼンタイ</t>
    </rPh>
    <phoneticPr fontId="91"/>
  </si>
  <si>
    <t>研修修了者の人数(b)</t>
    <rPh sb="0" eb="2">
      <t>ケンシュウ</t>
    </rPh>
    <rPh sb="2" eb="5">
      <t>シュウリョウシャ</t>
    </rPh>
    <rPh sb="6" eb="8">
      <t>ニンズウ</t>
    </rPh>
    <phoneticPr fontId="91"/>
  </si>
  <si>
    <t>(b)/(a)</t>
    <phoneticPr fontId="91"/>
  </si>
  <si>
    <t>　　　※　生活支援員のうち20％以上が、強度行動障害支援者養成研修（基礎研修）修了者であ
　　　　ること。</t>
    <rPh sb="36" eb="38">
      <t>ケンシュウ</t>
    </rPh>
    <phoneticPr fontId="2"/>
  </si>
  <si>
    <t>　</t>
    <phoneticPr fontId="91"/>
  </si>
  <si>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</si>
  <si>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</si>
  <si>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</si>
  <si>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</si>
  <si>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</si>
  <si>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</si>
  <si>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</si>
  <si>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</si>
  <si>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</si>
  <si>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</si>
  <si>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</si>
  <si>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</si>
  <si>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１　新規　　　　２　変更　　　　３　終了</t>
    <phoneticPr fontId="80"/>
  </si>
  <si>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</si>
  <si>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</si>
  <si>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</si>
  <si>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</si>
  <si>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80"/>
  </si>
  <si>
    <t>（　　あり　　・　　なし　　）</t>
    <phoneticPr fontId="80"/>
  </si>
  <si>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</si>
  <si>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</si>
  <si>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</si>
  <si>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</si>
  <si>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</si>
  <si>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</si>
  <si>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</si>
  <si>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</si>
  <si>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</si>
  <si>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</si>
  <si>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</si>
  <si>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</si>
  <si>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</si>
  <si>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</si>
  <si>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</si>
  <si>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</si>
  <si>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</si>
  <si>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</si>
  <si>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</si>
  <si>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</si>
  <si>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</si>
  <si>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</si>
  <si>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</si>
  <si>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</si>
  <si>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</si>
  <si>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</si>
  <si>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</si>
  <si>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</si>
  <si>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</si>
  <si>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</si>
  <si>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</si>
  <si>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</si>
  <si>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　　　　　　　　年　　　　月　　　日</t>
    <rPh sb="8" eb="9">
      <t>ネン</t>
    </rPh>
    <rPh sb="13" eb="14">
      <t>ガツ</t>
    </rPh>
    <rPh sb="17" eb="18">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</si>
  <si>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</si>
  <si>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</si>
  <si>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３　異動区分</t>
    <rPh sb="2" eb="6">
      <t>イドウクブン</t>
    </rPh>
    <phoneticPr fontId="2"/>
  </si>
  <si>
    <t>　</t>
  </si>
  <si>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</si>
  <si>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</si>
  <si>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</si>
  <si>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</si>
  <si>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</si>
  <si>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</si>
  <si>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</si>
  <si>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
  </si>
  <si>
    <t>１　法人・事業所の名称</t>
    <rPh sb="2" eb="4">
      <t>ホウジン</t>
    </rPh>
    <rPh sb="5" eb="8">
      <t>ジギョウショ</t>
    </rPh>
    <rPh sb="9" eb="11">
      <t>メイショウ</t>
    </rPh>
    <phoneticPr fontId="2"/>
  </si>
  <si>
    <t>３　サービス種別</t>
    <rPh sb="6" eb="8">
      <t>シュベツ</t>
    </rPh>
    <phoneticPr fontId="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</si>
  <si>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
  </si>
  <si>
    <t>４　申請する加算区分</t>
    <rPh sb="2" eb="4">
      <t>シンセイ</t>
    </rPh>
    <rPh sb="6" eb="8">
      <t>カサン</t>
    </rPh>
    <rPh sb="8" eb="10">
      <t>クブン</t>
    </rPh>
    <phoneticPr fontId="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</si>
  <si>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
  </si>
  <si>
    <t>５　利用者数</t>
    <rPh sb="2" eb="5">
      <t>リヨウシャ</t>
    </rPh>
    <rPh sb="5" eb="6">
      <t>スウ</t>
    </rPh>
    <phoneticPr fontId="2"/>
  </si>
  <si>
    <t>※　新設の場合は推定値</t>
    <rPh sb="2" eb="4">
      <t>シンセツ</t>
    </rPh>
    <rPh sb="5" eb="7">
      <t>バアイ</t>
    </rPh>
    <rPh sb="8" eb="11">
      <t>スイテイチ</t>
    </rPh>
    <phoneticPr fontId="2"/>
  </si>
  <si>
    <t>６　人員体制</t>
    <rPh sb="2" eb="4">
      <t>ジンイン</t>
    </rPh>
    <rPh sb="4" eb="6">
      <t>タイセイ</t>
    </rPh>
    <phoneticPr fontId="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</si>
  <si>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
  </si>
  <si>
    <t>７　人員配置の状況</t>
    <rPh sb="2" eb="4">
      <t>ジンイン</t>
    </rPh>
    <rPh sb="4" eb="6">
      <t>ハイチ</t>
    </rPh>
    <rPh sb="7" eb="9">
      <t>ジョウキョウ</t>
    </rPh>
    <phoneticPr fontId="2"/>
  </si>
  <si>
    <t>○基準上置くべき従業者数</t>
    <phoneticPr fontId="80"/>
  </si>
  <si>
    <t>世話人</t>
    <rPh sb="0" eb="3">
      <t>セワニン</t>
    </rPh>
    <phoneticPr fontId="2"/>
  </si>
  <si>
    <t>生活支援員</t>
    <rPh sb="0" eb="2">
      <t>セイカツ</t>
    </rPh>
    <rPh sb="2" eb="5">
      <t>シエンイン</t>
    </rPh>
    <phoneticPr fontId="2"/>
  </si>
  <si>
    <t>合計（a）</t>
    <rPh sb="0" eb="2">
      <t>ゴウケイ</t>
    </rPh>
    <phoneticPr fontId="2"/>
  </si>
  <si>
    <t>人数</t>
    <rPh sb="0" eb="2">
      <t>ニンズウ</t>
    </rPh>
    <phoneticPr fontId="80"/>
  </si>
  <si>
    <t>勤務延べ
時間数</t>
    <rPh sb="0" eb="3">
      <t>キンムノ</t>
    </rPh>
    <rPh sb="5" eb="8">
      <t>ジカンスウ</t>
    </rPh>
    <phoneticPr fontId="80"/>
  </si>
  <si>
    <t>○人員配置体制加算の算定において必要な加配数</t>
    <rPh sb="16" eb="18">
      <t>ヒツヨウ</t>
    </rPh>
    <phoneticPr fontId="80"/>
  </si>
  <si>
    <t>世話人等（ｂ）</t>
    <rPh sb="0" eb="3">
      <t>セワニン</t>
    </rPh>
    <rPh sb="3" eb="4">
      <t>ナド</t>
    </rPh>
    <phoneticPr fontId="2"/>
  </si>
  <si>
    <t>調整数（c）</t>
    <rPh sb="0" eb="2">
      <t>チョウセイ</t>
    </rPh>
    <rPh sb="2" eb="3">
      <t>スウ</t>
    </rPh>
    <phoneticPr fontId="2"/>
  </si>
  <si>
    <t>○人員配置体制加算の算定において必要な特定従業者数の合計( a ＋ b ＋ c )</t>
    <rPh sb="16" eb="18">
      <t>ヒツヨウ</t>
    </rPh>
    <rPh sb="19" eb="24">
      <t>トクテイジュウギョウシャ</t>
    </rPh>
    <rPh sb="24" eb="25">
      <t>スウ</t>
    </rPh>
    <rPh sb="26" eb="28">
      <t>ゴウケイ</t>
    </rPh>
    <phoneticPr fontId="80"/>
  </si>
  <si>
    <t>世話人等</t>
    <rPh sb="0" eb="3">
      <t>セワニン</t>
    </rPh>
    <rPh sb="3" eb="4">
      <t>ナド</t>
    </rPh>
    <phoneticPr fontId="2"/>
  </si>
  <si>
    <t>○実際の特定従業者数</t>
    <rPh sb="1" eb="3">
      <t>ジッサイ</t>
    </rPh>
    <rPh sb="4" eb="6">
      <t>トクテイ</t>
    </rPh>
    <rPh sb="6" eb="9">
      <t>ジュウギョウシャ</t>
    </rPh>
    <rPh sb="9" eb="10">
      <t>スウ</t>
    </rPh>
    <phoneticPr fontId="80"/>
  </si>
  <si>
    <t>世話人等</t>
    <rPh sb="0" eb="3">
      <t>セワニン</t>
    </rPh>
    <rPh sb="3" eb="4">
      <t>トウ</t>
    </rPh>
    <phoneticPr fontId="2"/>
  </si>
  <si>
    <t>人員配置体制加算　算定の可否</t>
    <rPh sb="0" eb="2">
      <t>ジンイン</t>
    </rPh>
    <rPh sb="2" eb="4">
      <t>ハイチ</t>
    </rPh>
    <rPh sb="4" eb="6">
      <t>タイセイ</t>
    </rPh>
    <rPh sb="6" eb="8">
      <t>カサン</t>
    </rPh>
    <rPh sb="9" eb="11">
      <t>サンテイ</t>
    </rPh>
    <rPh sb="12" eb="14">
      <t>カヒ</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</si>
  <si>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
  </si>
  <si>
    <t>○</t>
    <phoneticPr fontId="2"/>
  </si>
  <si>
    <t>法人・事業所名</t>
    <rPh sb="0" eb="2">
      <t>ホウジン</t>
    </rPh>
    <rPh sb="3" eb="6">
      <t>ジギョウショ</t>
    </rPh>
    <rPh sb="6" eb="7">
      <t>メイ</t>
    </rPh>
    <phoneticPr fontId="111"/>
  </si>
  <si>
    <t>１　サービス類型</t>
    <rPh sb="6" eb="8">
      <t>ルイケイ</t>
    </rPh>
    <phoneticPr fontId="2"/>
  </si>
  <si>
    <t>介護サービス包括型事業所</t>
    <rPh sb="0" eb="2">
      <t>カイゴ</t>
    </rPh>
    <rPh sb="9" eb="11">
      <t>ジギョウ</t>
    </rPh>
    <rPh sb="11" eb="12">
      <t>ショ</t>
    </rPh>
    <phoneticPr fontId="2"/>
  </si>
  <si>
    <t>区分１以下</t>
    <rPh sb="0" eb="2">
      <t>クブン</t>
    </rPh>
    <rPh sb="3" eb="5">
      <t>イカ</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</si>
  <si>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</si>
  <si>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</si>
  <si>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</si>
  <si>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</si>
  <si>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</si>
  <si>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外部サービス利用型事業所</t>
    <rPh sb="0" eb="2">
      <t>ガイブ</t>
    </rPh>
    <rPh sb="6" eb="9">
      <t>リヨウガタ</t>
    </rPh>
    <rPh sb="9" eb="11">
      <t>ジギョウ</t>
    </rPh>
    <rPh sb="11" eb="12">
      <t>ショ</t>
    </rPh>
    <phoneticPr fontId="2"/>
  </si>
  <si>
    <t>利用者数（平均）</t>
    <rPh sb="0" eb="3">
      <t>リヨウシャ</t>
    </rPh>
    <rPh sb="3" eb="4">
      <t>スウ</t>
    </rPh>
    <rPh sb="5" eb="7">
      <t>ヘイキン</t>
    </rPh>
    <phoneticPr fontId="95"/>
  </si>
  <si>
    <t>日中サービス支援型事業所</t>
    <rPh sb="0" eb="2">
      <t>ニッチュウ</t>
    </rPh>
    <rPh sb="6" eb="8">
      <t>シエン</t>
    </rPh>
    <rPh sb="8" eb="9">
      <t>ガタ</t>
    </rPh>
    <rPh sb="9" eb="11">
      <t>ジギョウ</t>
    </rPh>
    <rPh sb="11" eb="12">
      <t>ショ</t>
    </rPh>
    <phoneticPr fontId="2"/>
  </si>
  <si>
    <t>　</t>
    <phoneticPr fontId="2"/>
  </si>
  <si>
    <t>個人居宅介護利用者（再掲）</t>
    <phoneticPr fontId="95"/>
  </si>
  <si>
    <t>定員増人数</t>
    <rPh sb="0" eb="2">
      <t>テイイン</t>
    </rPh>
    <rPh sb="2" eb="3">
      <t>ゾウ</t>
    </rPh>
    <rPh sb="3" eb="5">
      <t>ニンズウ</t>
    </rPh>
    <phoneticPr fontId="2"/>
  </si>
  <si>
    <t>２　運営状況</t>
    <rPh sb="2" eb="4">
      <t>ウンエイ</t>
    </rPh>
    <rPh sb="4" eb="6">
      <t>ジョウキョウ</t>
    </rPh>
    <phoneticPr fontId="111"/>
  </si>
  <si>
    <t>４　基準上置くべき従業者数</t>
    <rPh sb="2" eb="4">
      <t>キジュン</t>
    </rPh>
    <rPh sb="4" eb="5">
      <t>ジョウ</t>
    </rPh>
    <rPh sb="5" eb="6">
      <t>オ</t>
    </rPh>
    <rPh sb="9" eb="12">
      <t>ジュウギョウシャ</t>
    </rPh>
    <rPh sb="12" eb="13">
      <t>スウ</t>
    </rPh>
    <phoneticPr fontId="2"/>
  </si>
  <si>
    <t>５　当該事業所における基準上置くべき従業者数</t>
    <rPh sb="2" eb="4">
      <t>トウガイ</t>
    </rPh>
    <rPh sb="4" eb="7">
      <t>ジギョウショ</t>
    </rPh>
    <phoneticPr fontId="2"/>
  </si>
  <si>
    <t>６　加配している特定従業者数</t>
    <rPh sb="2" eb="4">
      <t>カハイ</t>
    </rPh>
    <rPh sb="8" eb="10">
      <t>トクテイ</t>
    </rPh>
    <rPh sb="10" eb="13">
      <t>ジュウギョウシャ</t>
    </rPh>
    <rPh sb="13" eb="14">
      <t>スウ</t>
    </rPh>
    <phoneticPr fontId="2"/>
  </si>
  <si>
    <t>①新設又は増改築等の時点から６か月未満</t>
    <phoneticPr fontId="2"/>
  </si>
  <si>
    <t>常勤換算数</t>
    <rPh sb="0" eb="4">
      <t>ジョウキンカンサン</t>
    </rPh>
    <rPh sb="4" eb="5">
      <t>スウ</t>
    </rPh>
    <phoneticPr fontId="2"/>
  </si>
  <si>
    <t>特定従業者用の勤務延べ時間数</t>
    <rPh sb="0" eb="2">
      <t>トクテイ</t>
    </rPh>
    <rPh sb="2" eb="5">
      <t>ジュウギョウシャ</t>
    </rPh>
    <rPh sb="5" eb="6">
      <t>ヨウ</t>
    </rPh>
    <rPh sb="7" eb="9">
      <t>キンム</t>
    </rPh>
    <phoneticPr fontId="2"/>
  </si>
  <si>
    <t>特定従業者数換算数</t>
    <rPh sb="0" eb="5">
      <t>トクテイジュウギョウシャ</t>
    </rPh>
    <rPh sb="5" eb="6">
      <t>スウ</t>
    </rPh>
    <rPh sb="6" eb="9">
      <t>カンサンスウ</t>
    </rPh>
    <phoneticPr fontId="2"/>
  </si>
  <si>
    <t>②新設又は増改築等の時点から６か月以上１年未満</t>
    <phoneticPr fontId="2"/>
  </si>
  <si>
    <t>常勤換算に
よる人数</t>
    <rPh sb="0" eb="2">
      <t>ジョウキン</t>
    </rPh>
    <rPh sb="2" eb="4">
      <t>カンサン</t>
    </rPh>
    <rPh sb="8" eb="10">
      <t>ニンズウ</t>
    </rPh>
    <phoneticPr fontId="2"/>
  </si>
  <si>
    <t>勤務延べ
時間数</t>
    <rPh sb="0" eb="3">
      <t>キンムノ</t>
    </rPh>
    <rPh sb="5" eb="8">
      <t>ジカンスウ</t>
    </rPh>
    <phoneticPr fontId="2"/>
  </si>
  <si>
    <t>特定従業者数換算による人数</t>
    <rPh sb="0" eb="6">
      <t>トクテイジュウギョウシャスウ</t>
    </rPh>
    <rPh sb="6" eb="8">
      <t>カンサン</t>
    </rPh>
    <rPh sb="11" eb="13">
      <t>ニンズウ</t>
    </rPh>
    <phoneticPr fontId="2"/>
  </si>
  <si>
    <t>③新設又は増改築等の時点から１年以上</t>
    <phoneticPr fontId="2"/>
  </si>
  <si>
    <t>世話人６：１</t>
    <phoneticPr fontId="2"/>
  </si>
  <si>
    <t>世話人等</t>
    <rPh sb="3" eb="4">
      <t>ナド</t>
    </rPh>
    <phoneticPr fontId="2"/>
  </si>
  <si>
    <t>世話人５：１</t>
    <phoneticPr fontId="2"/>
  </si>
  <si>
    <t>生活支援員</t>
    <rPh sb="0" eb="2">
      <t>セイカツ</t>
    </rPh>
    <rPh sb="2" eb="4">
      <t>シエン</t>
    </rPh>
    <rPh sb="4" eb="5">
      <t>イン</t>
    </rPh>
    <phoneticPr fontId="2"/>
  </si>
  <si>
    <t>７　人員配置体制加算の算定における必要加配数</t>
    <rPh sb="2" eb="10">
      <t>ジンインハイチタイセイカサン</t>
    </rPh>
    <rPh sb="11" eb="13">
      <t>サンテイ</t>
    </rPh>
    <rPh sb="17" eb="19">
      <t>ヒツヨウ</t>
    </rPh>
    <rPh sb="19" eb="21">
      <t>カハイ</t>
    </rPh>
    <rPh sb="21" eb="22">
      <t>スウ</t>
    </rPh>
    <phoneticPr fontId="2"/>
  </si>
  <si>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2"/>
  </si>
  <si>
    <t>調整数：</t>
    <rPh sb="0" eb="2">
      <t>チョウセイ</t>
    </rPh>
    <rPh sb="2" eb="3">
      <t>スウ</t>
    </rPh>
    <phoneticPr fontId="2"/>
  </si>
  <si>
    <t>介護包括サービス型・外部サービス利用型</t>
    <rPh sb="0" eb="4">
      <t>カイゴホウカツ</t>
    </rPh>
    <rPh sb="8" eb="9">
      <t>ガタ</t>
    </rPh>
    <rPh sb="10" eb="12">
      <t>ガイブ</t>
    </rPh>
    <rPh sb="16" eb="19">
      <t>リヨウガタ</t>
    </rPh>
    <phoneticPr fontId="2"/>
  </si>
  <si>
    <t>日中サービス支援型</t>
    <rPh sb="0" eb="2">
      <t>ニッチュウ</t>
    </rPh>
    <rPh sb="6" eb="9">
      <t>シエンガタ</t>
    </rPh>
    <phoneticPr fontId="2"/>
  </si>
  <si>
    <t>12:1の場合</t>
    <rPh sb="5" eb="7">
      <t>バアイ</t>
    </rPh>
    <phoneticPr fontId="2"/>
  </si>
  <si>
    <t>特定従業者数</t>
    <rPh sb="0" eb="5">
      <t>トクテイジュウギョウシャ</t>
    </rPh>
    <rPh sb="5" eb="6">
      <t>スウ</t>
    </rPh>
    <phoneticPr fontId="2"/>
  </si>
  <si>
    <t>勤務延べ時間</t>
    <rPh sb="0" eb="3">
      <t>キンムノ</t>
    </rPh>
    <rPh sb="4" eb="6">
      <t>ジカン</t>
    </rPh>
    <phoneticPr fontId="2"/>
  </si>
  <si>
    <t>30:1の場合</t>
    <rPh sb="5" eb="7">
      <t>バアイ</t>
    </rPh>
    <phoneticPr fontId="2"/>
  </si>
  <si>
    <t>7.5:1の場合</t>
    <rPh sb="6" eb="8">
      <t>バアイ</t>
    </rPh>
    <phoneticPr fontId="2"/>
  </si>
  <si>
    <t>20:1の場合</t>
    <rPh sb="5" eb="7">
      <t>バアイ</t>
    </rPh>
    <phoneticPr fontId="2"/>
  </si>
  <si>
    <t>不足加配数</t>
    <rPh sb="0" eb="2">
      <t>フソク</t>
    </rPh>
    <rPh sb="2" eb="4">
      <t>カハイ</t>
    </rPh>
    <rPh sb="4" eb="5">
      <t>スウ</t>
    </rPh>
    <phoneticPr fontId="2"/>
  </si>
  <si>
    <t>不足調整数</t>
    <rPh sb="0" eb="2">
      <t>フソク</t>
    </rPh>
    <rPh sb="2" eb="4">
      <t>チョウセイ</t>
    </rPh>
    <rPh sb="4" eb="5">
      <t>スウ</t>
    </rPh>
    <phoneticPr fontId="2"/>
  </si>
  <si>
    <t>加配状況</t>
    <rPh sb="0" eb="2">
      <t>カハイ</t>
    </rPh>
    <rPh sb="2" eb="4">
      <t>ジョウキョウ</t>
    </rPh>
    <phoneticPr fontId="2"/>
  </si>
  <si>
    <t>算定要件に対しての加配状況</t>
    <rPh sb="0" eb="4">
      <t>サンテイヨウケン</t>
    </rPh>
    <rPh sb="5" eb="6">
      <t>タイ</t>
    </rPh>
    <rPh sb="9" eb="11">
      <t>カハイ</t>
    </rPh>
    <rPh sb="11" eb="13">
      <t>ジョウキョウ</t>
    </rPh>
    <phoneticPr fontId="2"/>
  </si>
  <si>
    <t>算定要件に対しての加配状況</t>
    <phoneticPr fontId="2"/>
  </si>
  <si>
    <t>12:1</t>
    <phoneticPr fontId="2"/>
  </si>
  <si>
    <t>30:1</t>
    <phoneticPr fontId="2"/>
  </si>
  <si>
    <t>7.5:1</t>
    <phoneticPr fontId="2"/>
  </si>
  <si>
    <t>20:1</t>
    <phoneticPr fontId="2"/>
  </si>
  <si>
    <t>従業者の勤務体制一覧表</t>
    <phoneticPr fontId="95"/>
  </si>
  <si>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</si>
  <si>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</si>
  <si>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</si>
  <si>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</si>
  <si>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</si>
  <si>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</si>
  <si>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</si>
  <si>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特定従業者換算後の人数</t>
    <rPh sb="0" eb="2">
      <t>トクテイ</t>
    </rPh>
    <rPh sb="2" eb="5">
      <t>ジュウギョウシャ</t>
    </rPh>
    <rPh sb="5" eb="7">
      <t>カンザン</t>
    </rPh>
    <rPh sb="7" eb="8">
      <t>ゴ</t>
    </rPh>
    <rPh sb="9" eb="11">
      <t>ニンズウ</t>
    </rPh>
    <phoneticPr fontId="2"/>
  </si>
  <si>
    <t>兼務先</t>
    <rPh sb="0" eb="2">
      <t>ケンム</t>
    </rPh>
    <rPh sb="2" eb="3">
      <t>サキ</t>
    </rPh>
    <phoneticPr fontId="95"/>
  </si>
  <si>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</si>
  <si>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</si>
  <si>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</si>
  <si>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</si>
  <si>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</si>
  <si>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夜間及び深夜の時間帯以外の時間帯</t>
    <rPh sb="10" eb="12">
      <t>イガイ</t>
    </rPh>
    <rPh sb="13" eb="15">
      <t>ジカン</t>
    </rPh>
    <rPh sb="15" eb="16">
      <t>タイ</t>
    </rPh>
    <phoneticPr fontId="95"/>
  </si>
  <si>
    <t>サービス管理
責任者</t>
    <phoneticPr fontId="2"/>
  </si>
  <si>
    <t>世話人・生活支援員の合計</t>
    <rPh sb="0" eb="3">
      <t>セワニン</t>
    </rPh>
    <rPh sb="4" eb="6">
      <t>セイカツ</t>
    </rPh>
    <rPh sb="6" eb="9">
      <t>シエンイン</t>
    </rPh>
    <rPh sb="10" eb="12">
      <t>ゴウケイ</t>
    </rPh>
    <phoneticPr fontId="2"/>
  </si>
  <si>
    <t>総合計</t>
    <rPh sb="0" eb="1">
      <t>ソウ</t>
    </rPh>
    <rPh sb="1" eb="3">
      <t>ゴウケイ</t>
    </rPh>
    <phoneticPr fontId="2"/>
  </si>
  <si>
    <t>1週間に当該事業所における常勤職員の勤務すべき時間数（就業規則上に定める時間数）</t>
    <phoneticPr fontId="95"/>
  </si>
  <si>
    <t>加配する特定従業者（世話人等）の勤務体制一覧表</t>
    <rPh sb="0" eb="2">
      <t>カハイ</t>
    </rPh>
    <rPh sb="4" eb="6">
      <t>トクテイ</t>
    </rPh>
    <rPh sb="6" eb="9">
      <t>ジュウギョウシャ</t>
    </rPh>
    <rPh sb="10" eb="12">
      <t>セワ</t>
    </rPh>
    <rPh sb="12" eb="14">
      <t>ニンナド</t>
    </rPh>
    <phoneticPr fontId="9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</si>
  <si>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2"/>
  </si>
  <si>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2"/>
  </si>
  <si>
    <t>管理者</t>
    <rPh sb="0" eb="3">
      <t>カンリシャ</t>
    </rPh>
    <phoneticPr fontId="2"/>
  </si>
  <si>
    <t>サービス管理責任者</t>
    <rPh sb="4" eb="6">
      <t>カンリ</t>
    </rPh>
    <rPh sb="6" eb="9">
      <t>セキニンシャ</t>
    </rPh>
    <phoneticPr fontId="2"/>
  </si>
  <si>
    <t>世話人A</t>
    <rPh sb="0" eb="2">
      <t>セワ</t>
    </rPh>
    <rPh sb="2" eb="3">
      <t>ニン</t>
    </rPh>
    <phoneticPr fontId="95"/>
  </si>
  <si>
    <t>世話人B</t>
    <rPh sb="0" eb="2">
      <t>セワ</t>
    </rPh>
    <rPh sb="2" eb="3">
      <t>ニン</t>
    </rPh>
    <phoneticPr fontId="95"/>
  </si>
  <si>
    <t>世話人C</t>
    <rPh sb="0" eb="2">
      <t>セワ</t>
    </rPh>
    <rPh sb="2" eb="3">
      <t>ニン</t>
    </rPh>
    <phoneticPr fontId="95"/>
  </si>
  <si>
    <t>世話人D</t>
    <rPh sb="0" eb="2">
      <t>セワ</t>
    </rPh>
    <rPh sb="2" eb="3">
      <t>ニン</t>
    </rPh>
    <phoneticPr fontId="95"/>
  </si>
  <si>
    <t>世話人E</t>
    <rPh sb="0" eb="2">
      <t>セワ</t>
    </rPh>
    <rPh sb="2" eb="3">
      <t>ニン</t>
    </rPh>
    <phoneticPr fontId="95"/>
  </si>
  <si>
    <t>生活支援員A</t>
    <rPh sb="0" eb="2">
      <t>セイカツ</t>
    </rPh>
    <rPh sb="2" eb="4">
      <t>シエン</t>
    </rPh>
    <rPh sb="4" eb="5">
      <t>イン</t>
    </rPh>
    <phoneticPr fontId="95"/>
  </si>
  <si>
    <t>生活支援員B</t>
    <rPh sb="0" eb="2">
      <t>セイカツ</t>
    </rPh>
    <rPh sb="2" eb="4">
      <t>シエン</t>
    </rPh>
    <rPh sb="4" eb="5">
      <t>イン</t>
    </rPh>
    <phoneticPr fontId="95"/>
  </si>
  <si>
    <t>生活支援員C</t>
    <rPh sb="0" eb="2">
      <t>セイカツ</t>
    </rPh>
    <rPh sb="2" eb="4">
      <t>シエン</t>
    </rPh>
    <rPh sb="4" eb="5">
      <t>イン</t>
    </rPh>
    <phoneticPr fontId="95"/>
  </si>
  <si>
    <t>生活支援員D</t>
    <rPh sb="0" eb="2">
      <t>セイカツ</t>
    </rPh>
    <rPh sb="2" eb="4">
      <t>シエン</t>
    </rPh>
    <rPh sb="4" eb="5">
      <t>イン</t>
    </rPh>
    <phoneticPr fontId="95"/>
  </si>
  <si>
    <t>生活支援員E</t>
    <rPh sb="0" eb="2">
      <t>セイカツ</t>
    </rPh>
    <rPh sb="2" eb="4">
      <t>シエン</t>
    </rPh>
    <rPh sb="4" eb="5">
      <t>イン</t>
    </rPh>
    <phoneticPr fontId="95"/>
  </si>
  <si>
    <t>世話人A</t>
    <rPh sb="0" eb="3">
      <t>セワニン</t>
    </rPh>
    <phoneticPr fontId="95"/>
  </si>
  <si>
    <t>（参考表）</t>
    <rPh sb="3" eb="4">
      <t>ヒョウ</t>
    </rPh>
    <phoneticPr fontId="2"/>
  </si>
  <si>
    <t>日中サービス支援型</t>
    <rPh sb="0" eb="2">
      <t>ニッチュウ</t>
    </rPh>
    <rPh sb="6" eb="9">
      <t>シエンガタ</t>
    </rPh>
    <phoneticPr fontId="111"/>
  </si>
  <si>
    <t>５　前年度の平均利用者数</t>
    <rPh sb="2" eb="5">
      <t>ゼンネンド</t>
    </rPh>
    <rPh sb="6" eb="8">
      <t>ヘイキン</t>
    </rPh>
    <rPh sb="8" eb="10">
      <t>リヨウ</t>
    </rPh>
    <rPh sb="10" eb="11">
      <t>シャ</t>
    </rPh>
    <rPh sb="11" eb="12">
      <t>スウ</t>
    </rPh>
    <phoneticPr fontId="111"/>
  </si>
  <si>
    <t>延べ利用人数</t>
    <phoneticPr fontId="2"/>
  </si>
  <si>
    <t>利用者数</t>
    <rPh sb="0" eb="3">
      <t>リヨウシャ</t>
    </rPh>
    <rPh sb="3" eb="4">
      <t>スウ</t>
    </rPh>
    <phoneticPr fontId="2"/>
  </si>
  <si>
    <t>定員増人数</t>
  </si>
  <si>
    <t>定員増人数</t>
    <phoneticPr fontId="2"/>
  </si>
  <si>
    <t>個人居宅介護等利用者</t>
    <rPh sb="6" eb="7">
      <t>ナド</t>
    </rPh>
    <phoneticPr fontId="2"/>
  </si>
  <si>
    <t>項目毎
平均利用者数</t>
    <rPh sb="0" eb="2">
      <t>コウモク</t>
    </rPh>
    <rPh sb="2" eb="3">
      <t>ゴト</t>
    </rPh>
    <rPh sb="4" eb="6">
      <t>ヘイキン</t>
    </rPh>
    <rPh sb="6" eb="8">
      <t>リヨウ</t>
    </rPh>
    <rPh sb="8" eb="9">
      <t>シャ</t>
    </rPh>
    <rPh sb="9" eb="10">
      <t>スウ</t>
    </rPh>
    <phoneticPr fontId="111"/>
  </si>
  <si>
    <t>区分毎平均利用者総数</t>
    <rPh sb="0" eb="2">
      <t>クブン</t>
    </rPh>
    <rPh sb="2" eb="3">
      <t>ゴト</t>
    </rPh>
    <rPh sb="3" eb="5">
      <t>ヘイキン</t>
    </rPh>
    <rPh sb="5" eb="8">
      <t>リヨウシャ</t>
    </rPh>
    <rPh sb="8" eb="10">
      <t>ソウスウ</t>
    </rPh>
    <phoneticPr fontId="2"/>
  </si>
  <si>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8"/>
  </si>
  <si>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8"/>
  </si>
  <si>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8"/>
  </si>
  <si>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</si>
  <si>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</si>
  <si>
    <t>３　サービスの種類</t>
    <rPh sb="7" eb="9">
      <t>シュルイ</t>
    </rPh>
    <phoneticPr fontId="2"/>
  </si>
  <si>
    <t>人員配置体制加算（　Ⅰ　・　Ⅱ　・　Ⅲ　・　Ⅳ　）</t>
    <rPh sb="0" eb="2">
      <t>ジンイン</t>
    </rPh>
    <rPh sb="2" eb="4">
      <t>ハイチ</t>
    </rPh>
    <rPh sb="4" eb="6">
      <t>タイセイ</t>
    </rPh>
    <rPh sb="6" eb="8">
      <t>カサン</t>
    </rPh>
    <phoneticPr fontId="2"/>
  </si>
  <si>
    <t>６　人員配置の状況</t>
    <rPh sb="2" eb="4">
      <t>ジンイン</t>
    </rPh>
    <rPh sb="4" eb="6">
      <t>ハイチ</t>
    </rPh>
    <rPh sb="7" eb="9">
      <t>ジョウキョウ</t>
    </rPh>
    <phoneticPr fontId="2"/>
  </si>
  <si>
    <t>７　人員体制</t>
    <phoneticPr fontId="2"/>
  </si>
  <si>
    <t xml:space="preserve">常勤換算で
（  1．5：１　・　1．7：１ ・ ２：１ ・ 2．5：１  ）以上 </t>
    <rPh sb="0" eb="2">
      <t>ジョウキン</t>
    </rPh>
    <rPh sb="2" eb="4">
      <t>カンザン</t>
    </rPh>
    <rPh sb="39" eb="41">
      <t>イジョウ</t>
    </rPh>
    <phoneticPr fontId="2"/>
  </si>
  <si>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</si>
  <si>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</si>
  <si>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</si>
  <si>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</si>
  <si>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</si>
  <si>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t>年　　月　　日</t>
    <phoneticPr fontId="2"/>
  </si>
  <si>
    <t>※当該事業所における基準上置くべき従業者＋加配している特定従業者数</t>
    <phoneticPr fontId="2"/>
  </si>
  <si>
    <t>勤務延べ
時間</t>
    <rPh sb="0" eb="3">
      <t>キンムノ</t>
    </rPh>
    <rPh sb="5" eb="7">
      <t>ジカン</t>
    </rPh>
    <phoneticPr fontId="2"/>
  </si>
  <si>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2"/>
  </si>
  <si>
    <t>重度障害者支援加算（Ⅰ）に関する届出書（生活介護）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2"/>
  </si>
  <si>
    <t>重度障害者支援加算Ⅰ</t>
    <rPh sb="0" eb="2">
      <t>ジュウド</t>
    </rPh>
    <rPh sb="2" eb="5">
      <t>ショウガイシャ</t>
    </rPh>
    <rPh sb="5" eb="7">
      <t>シエン</t>
    </rPh>
    <rPh sb="7" eb="9">
      <t>カサン</t>
    </rPh>
    <phoneticPr fontId="91"/>
  </si>
  <si>
    <t>（１）人員配置体制加算（Ⅰ）又は（Ⅱ）を算定している</t>
    <rPh sb="14" eb="15">
      <t>マタ</t>
    </rPh>
    <phoneticPr fontId="91"/>
  </si>
  <si>
    <t>有　　　　　　・　　　　　　無</t>
    <phoneticPr fontId="91"/>
  </si>
  <si>
    <t>（２）常勤看護職員等配置加算を算定し、看護職員を常
　　勤換算方法で３人以上配置している。</t>
    <rPh sb="15" eb="17">
      <t>サンテイ</t>
    </rPh>
    <rPh sb="19" eb="23">
      <t>カンゴショクイン</t>
    </rPh>
    <rPh sb="24" eb="25">
      <t>ツネ</t>
    </rPh>
    <rPh sb="28" eb="29">
      <t>ツトム</t>
    </rPh>
    <rPh sb="29" eb="31">
      <t>カンサン</t>
    </rPh>
    <rPh sb="31" eb="33">
      <t>ホウホウ</t>
    </rPh>
    <rPh sb="35" eb="36">
      <t>ニン</t>
    </rPh>
    <rPh sb="36" eb="38">
      <t>イジョウ</t>
    </rPh>
    <rPh sb="38" eb="40">
      <t>ハイチ</t>
    </rPh>
    <phoneticPr fontId="91"/>
  </si>
  <si>
    <t>（３）重症心身障害者が２人以上利用している</t>
    <phoneticPr fontId="91"/>
  </si>
  <si>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基本報酬の算定区分について、就労継続支援B型サービス費（Ⅰ）、（Ⅱ）又は（Ⅲ）を算定している場合は、
　　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3" eb="204">
      <t>マタ</t>
    </rPh>
    <rPh sb="209" eb="211">
      <t>サンテイ</t>
    </rPh>
    <rPh sb="215" eb="217">
      <t>バアイ</t>
    </rPh>
    <rPh sb="222" eb="224">
      <t>ヘイキン</t>
    </rPh>
    <rPh sb="224" eb="226">
      <t>コウチン</t>
    </rPh>
    <rPh sb="226" eb="228">
      <t>ゲツガク</t>
    </rPh>
    <rPh sb="229" eb="231">
      <t>クブン</t>
    </rPh>
    <rPh sb="232" eb="234">
      <t>センタク</t>
    </rPh>
    <rPh sb="240" eb="241">
      <t>チュウ</t>
    </rPh>
    <rPh sb="243" eb="245">
      <t>トドケデ</t>
    </rPh>
    <rPh sb="245" eb="247">
      <t>ジテン</t>
    </rPh>
    <rPh sb="248" eb="250">
      <t>ケイゾク</t>
    </rPh>
    <rPh sb="250" eb="252">
      <t>ジョウキョウ</t>
    </rPh>
    <rPh sb="255" eb="257">
      <t>シュウロウ</t>
    </rPh>
    <rPh sb="258" eb="260">
      <t>ケイゾク</t>
    </rPh>
    <rPh sb="264" eb="266">
      <t>バアイ</t>
    </rPh>
    <rPh sb="269" eb="271">
      <t>ケイゾク</t>
    </rPh>
    <rPh sb="273" eb="275">
      <t>リショク</t>
    </rPh>
    <rPh sb="279" eb="281">
      <t>バアイ</t>
    </rPh>
    <rPh sb="284" eb="286">
      <t>リショク</t>
    </rPh>
    <rPh sb="288" eb="290">
      <t>キニュウ</t>
    </rPh>
    <rPh sb="292" eb="293">
      <t>チュウ</t>
    </rPh>
    <rPh sb="295" eb="297">
      <t>カサン</t>
    </rPh>
    <rPh sb="297" eb="299">
      <t>タンイ</t>
    </rPh>
    <rPh sb="299" eb="300">
      <t>スウ</t>
    </rPh>
    <rPh sb="301" eb="304">
      <t>ゼンネンド</t>
    </rPh>
    <rPh sb="305" eb="307">
      <t>シュウロウ</t>
    </rPh>
    <rPh sb="307" eb="309">
      <t>テイチャク</t>
    </rPh>
    <rPh sb="309" eb="310">
      <t>シャ</t>
    </rPh>
    <rPh sb="311" eb="312">
      <t>カズ</t>
    </rPh>
    <rPh sb="313" eb="315">
      <t>トウガイ</t>
    </rPh>
    <rPh sb="315" eb="317">
      <t>ネンド</t>
    </rPh>
    <rPh sb="318" eb="320">
      <t>リヨウ</t>
    </rPh>
    <rPh sb="320" eb="322">
      <t>テイイン</t>
    </rPh>
    <rPh sb="322" eb="323">
      <t>オヨ</t>
    </rPh>
    <rPh sb="324" eb="326">
      <t>キホン</t>
    </rPh>
    <rPh sb="326" eb="328">
      <t>ホウシュウ</t>
    </rPh>
    <rPh sb="329" eb="331">
      <t>サンテイ</t>
    </rPh>
    <rPh sb="331" eb="333">
      <t>クブン</t>
    </rPh>
    <rPh sb="334" eb="335">
      <t>オウ</t>
    </rPh>
    <rPh sb="337" eb="339">
      <t>ショテイ</t>
    </rPh>
    <rPh sb="339" eb="342">
      <t>タンイスウ</t>
    </rPh>
    <rPh sb="346" eb="347">
      <t>ジョウ</t>
    </rPh>
    <rPh sb="349" eb="350">
      <t>エ</t>
    </rPh>
    <rPh sb="351" eb="354">
      <t>タンイスウ</t>
    </rPh>
    <rPh sb="355" eb="357">
      <t>カサン</t>
    </rPh>
    <rPh sb="366" eb="367">
      <t>チュウ</t>
    </rPh>
    <rPh sb="369" eb="370">
      <t>ギョウ</t>
    </rPh>
    <rPh sb="371" eb="372">
      <t>タ</t>
    </rPh>
    <rPh sb="375" eb="377">
      <t>バアイ</t>
    </rPh>
    <rPh sb="378" eb="380">
      <t>テキギ</t>
    </rPh>
    <rPh sb="380" eb="382">
      <t>ツイカ</t>
    </rPh>
    <rPh sb="384" eb="386">
      <t>キサイ</t>
    </rPh>
    <phoneticPr fontId="2"/>
  </si>
  <si>
    <t>就労継続支援B型サービス費（Ⅰ）
、（Ⅱ）又は（Ⅲ）</t>
    <rPh sb="0" eb="2">
      <t>シュウロウ</t>
    </rPh>
    <rPh sb="2" eb="4">
      <t>ケイゾク</t>
    </rPh>
    <rPh sb="4" eb="6">
      <t>シエン</t>
    </rPh>
    <rPh sb="7" eb="8">
      <t>ガタ</t>
    </rPh>
    <rPh sb="12" eb="13">
      <t>ヒ</t>
    </rPh>
    <rPh sb="21" eb="22">
      <t>マタ</t>
    </rPh>
    <phoneticPr fontId="2"/>
  </si>
  <si>
    <t>就労継続支援B型サービス費（Ⅳ）、（Ⅴ）又は（Ⅵ）</t>
    <rPh sb="20" eb="21">
      <t>マタ</t>
    </rPh>
    <phoneticPr fontId="2"/>
  </si>
  <si>
    <t xml:space="preserve"> 　　年 　　月 　　日</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</si>
  <si>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</si>
  <si>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</si>
  <si>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　１　新規　　　２　変更　　　３　終了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</si>
  <si>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</si>
  <si>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</si>
  <si>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</si>
  <si>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</si>
  <si>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</si>
  <si>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</si>
  <si>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</si>
  <si>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t>①　強度行動障害支援者養成研修(実践研修)又は行動援護従業者養成研修を修了した</t>
    <phoneticPr fontId="2"/>
  </si>
  <si>
    <r>
      <t xml:space="preserve">有 </t>
    </r>
    <r>
      <rPr>
        <sz val="14"/>
        <rFont val="HGSｺﾞｼｯｸM"/>
        <family val="3"/>
        <charset val="128"/>
      </rPr>
      <t>・</t>
    </r>
    <r>
      <rPr>
        <sz val="11"/>
        <rFont val="HGSｺﾞｼｯｸM"/>
        <family val="3"/>
        <charset val="128"/>
      </rPr>
      <t xml:space="preserve"> 無</t>
    </r>
    <phoneticPr fontId="2"/>
  </si>
  <si>
    <t>　常勤の相談支援専門員を1名以上配置している。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</si>
  <si>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</si>
  <si>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</si>
  <si>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</si>
  <si>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</si>
  <si>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</si>
  <si>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</si>
  <si>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以上の者）</t>
    <phoneticPr fontId="2"/>
  </si>
  <si>
    <t>【要医療児者支援体制加算】</t>
    <phoneticPr fontId="2"/>
  </si>
  <si>
    <t>①　医療的ケア児等の障害特性及びこれに応じた支援技法等に関する研修を修了した</t>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</si>
  <si>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</si>
  <si>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</si>
  <si>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</si>
  <si>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</si>
  <si>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</si>
  <si>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　の相談支援専門員を1名以上配置している。</t>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</si>
  <si>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</si>
  <si>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</si>
  <si>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2"/>
  </si>
  <si>
    <t>　算定又は精神科重症患者支援管理連携加算の届出をしているもの）における保健師、</t>
    <rPh sb="1" eb="3">
      <t>サンテイ</t>
    </rPh>
    <rPh sb="35" eb="38">
      <t>ホケンシ</t>
    </rPh>
    <phoneticPr fontId="2"/>
  </si>
  <si>
    <t>　看護師又は精神保健福祉士と連携する体制が構築されている。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</si>
  <si>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</si>
  <si>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</si>
  <si>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</si>
  <si>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　以上配置している。</t>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</si>
  <si>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</si>
  <si>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は障害児相談支援のいずれかを実施している。</t>
    <rPh sb="2" eb="4">
      <t>ショウガイ</t>
    </rPh>
    <rPh sb="4" eb="5">
      <t>ジ</t>
    </rPh>
    <rPh sb="5" eb="7">
      <t>ソウダン</t>
    </rPh>
    <rPh sb="7" eb="9">
      <t>シエン</t>
    </rPh>
    <rPh sb="15" eb="17">
      <t>ジッシ</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</si>
  <si>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</si>
  <si>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</si>
  <si>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</si>
  <si>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４　運営規程に定める
　障害者の種類</t>
    <rPh sb="2" eb="4">
      <t>ウンエイ</t>
    </rPh>
    <rPh sb="4" eb="6">
      <t>キテイ</t>
    </rPh>
    <rPh sb="7" eb="8">
      <t>サダ</t>
    </rPh>
    <rPh sb="12" eb="14">
      <t>ショウガイ</t>
    </rPh>
    <rPh sb="14" eb="15">
      <t>シャ</t>
    </rPh>
    <rPh sb="16" eb="18">
      <t>シュルイ</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</si>
  <si>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</si>
  <si>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５　有資格者の配置</t>
    <rPh sb="2" eb="6">
      <t>ユウシカクシャ</t>
    </rPh>
    <rPh sb="7" eb="9">
      <t>ハイチ</t>
    </rPh>
    <phoneticPr fontId="2"/>
  </si>
  <si>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2"/>
  </si>
  <si>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2"/>
  </si>
  <si>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2"/>
  </si>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</sst>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
    <numFmt numFmtId="177" formatCode="0.0_ "/>
    <numFmt numFmtId="178" formatCode="###########&quot;人&quot;"/>
    <numFmt numFmtId="179" formatCode="##########.###&quot;人&quot;"/>
    <numFmt numFmtId="180" formatCode="&quot;（&quot;_ @_ &quot;）&quot;"/>
    <numFmt numFmtId="181" formatCode="#,##0_ "/>
    <numFmt numFmtId="182" formatCode="[&lt;=999]000;[&lt;=9999]000\-00;000\-0000"/>
    <numFmt numFmtId="183" formatCode="0.0%"/>
    <numFmt numFmtId="184" formatCode="0.0000_ "/>
    <numFmt numFmtId="185" formatCode="#,##0.0_ "/>
    <numFmt numFmtId="186" formatCode="0.0&quot;人&quot;"/>
    <numFmt numFmtId="187" formatCode="0.00&quot;人&quot;"/>
    <numFmt numFmtId="188" formatCode="0.0"/>
    <numFmt numFmtId="189" formatCode="h:m"/>
    <numFmt numFmtId="190" formatCode="0.0;\0;0.0"/>
    <numFmt numFmtId="191" formatCode="0.000;\0;0.000"/>
    <numFmt numFmtId="192" formatCode="0.0_ ;[Red]\-0.0\ "/>
    <numFmt numFmtId="193" formatCode="0.0_);[Red]\(0.0\)"/>
    <numFmt numFmtId="194" formatCode="0_ ;[Red]\-0\ "/>
    <numFmt numFmtId="195" formatCode="0.00_);[Red]\(0.00\)"/>
  </numFmts>
  <fonts count="15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sz val="12"/>
      <color indexed="8"/>
      <name val="ＭＳ Ｐゴシック"/>
      <family val="3"/>
      <charset val="128"/>
    </font>
    <font>
      <sz val="10"/>
      <color indexed="8"/>
      <name val="ＭＳ Ｐゴシック"/>
      <family val="3"/>
      <charset val="128"/>
    </font>
    <font>
      <sz val="16"/>
      <color indexed="8"/>
      <name val="ＭＳ Ｐゴシック"/>
      <family val="3"/>
      <charset val="128"/>
    </font>
    <font>
      <sz val="12"/>
      <color indexed="8"/>
      <name val="ＭＳ ゴシック"/>
      <family val="3"/>
      <charset val="128"/>
    </font>
    <font>
      <sz val="16"/>
      <name val="ＭＳ Ｐゴシック"/>
      <family val="3"/>
      <charset val="128"/>
    </font>
    <font>
      <sz val="12"/>
      <color indexed="8"/>
      <name val="ＭＳ ゴシック"/>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
      <sz val="10"/>
      <color indexed="8"/>
      <name val="ＭＳ ゴシック"/>
      <family val="3"/>
      <charset val="128"/>
    </font>
    <font>
      <sz val="11"/>
      <color indexed="10"/>
      <name val="ＭＳ Ｐゴシック"/>
      <family val="3"/>
      <charset val="128"/>
    </font>
    <font>
      <sz val="14"/>
      <color indexed="8"/>
      <name val="ＭＳ ゴシック"/>
      <family val="3"/>
      <charset val="128"/>
    </font>
    <font>
      <sz val="12"/>
      <name val="ＭＳ 明朝"/>
      <family val="1"/>
      <charset val="128"/>
    </font>
    <font>
      <sz val="6"/>
      <name val="ＭＳ 明朝"/>
      <family val="1"/>
      <charset val="128"/>
    </font>
    <font>
      <sz val="6"/>
      <name val="ＭＳ Ｐゴシック"/>
      <family val="3"/>
      <charset val="128"/>
    </font>
    <font>
      <sz val="14"/>
      <color indexed="8"/>
      <name val="ＭＳ Ｐゴシック"/>
      <family val="3"/>
      <charset val="128"/>
    </font>
    <font>
      <sz val="14"/>
      <color indexed="8"/>
      <name val="ＭＳ Ｐゴシック"/>
      <family val="3"/>
      <charset val="128"/>
    </font>
    <font>
      <sz val="11"/>
      <color theme="1"/>
      <name val="ＭＳ Ｐゴシック"/>
      <family val="3"/>
      <charset val="128"/>
    </font>
    <font>
      <sz val="11"/>
      <color theme="1"/>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theme="1"/>
      <name val="ＭＳ Ｐゴシック"/>
      <family val="3"/>
    </font>
    <font>
      <sz val="12"/>
      <name val="ＭＳ Ｐゴシック"/>
      <family val="3"/>
    </font>
    <font>
      <b/>
      <sz val="12"/>
      <name val="ＭＳ Ｐゴシック"/>
      <family val="3"/>
    </font>
    <font>
      <sz val="6"/>
      <name val="ＭＳ Ｐゴシック"/>
      <family val="3"/>
    </font>
    <font>
      <sz val="16"/>
      <name val="ＭＳ Ｐゴシック"/>
      <family val="3"/>
    </font>
    <font>
      <sz val="9"/>
      <name val="ＭＳ Ｐゴシック"/>
      <family val="3"/>
    </font>
    <font>
      <sz val="10"/>
      <name val="ＭＳ Ｐゴシック"/>
      <family val="3"/>
    </font>
    <font>
      <sz val="9"/>
      <name val="ＭＳ ゴシック"/>
      <family val="3"/>
    </font>
    <font>
      <sz val="14"/>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0"/>
      <color theme="1"/>
      <name val="ＭＳ Ｐゴシック"/>
      <family val="3"/>
      <charset val="128"/>
    </font>
    <font>
      <sz val="10"/>
      <color rgb="FFFF0000"/>
      <name val="ＭＳ ゴシック"/>
      <family val="3"/>
      <charset val="128"/>
    </font>
    <font>
      <sz val="9"/>
      <color theme="1"/>
      <name val="ＭＳ ゴシック"/>
      <family val="3"/>
      <charset val="128"/>
    </font>
    <font>
      <sz val="11"/>
      <color rgb="FFFF0000"/>
      <name val="ＭＳ Ｐゴシック"/>
      <family val="3"/>
      <charset val="128"/>
      <scheme val="minor"/>
    </font>
    <font>
      <sz val="8"/>
      <name val="ＭＳ Ｐゴシック"/>
      <family val="3"/>
      <charset val="128"/>
    </font>
    <font>
      <sz val="12"/>
      <color theme="1"/>
      <name val="ＭＳ ゴシック"/>
      <family val="3"/>
      <charset val="128"/>
    </font>
    <font>
      <sz val="11"/>
      <color theme="1"/>
      <name val="ＭＳ ゴシック"/>
      <family val="3"/>
      <charset val="128"/>
    </font>
    <font>
      <sz val="12"/>
      <color rgb="FFFF0000"/>
      <name val="ＭＳ ゴシック"/>
      <family val="3"/>
      <charset val="128"/>
    </font>
    <font>
      <sz val="14"/>
      <color theme="1"/>
      <name val="ＭＳ Ｐ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9"/>
      <name val="HGｺﾞｼｯｸM"/>
      <family val="3"/>
      <charset val="128"/>
    </font>
    <font>
      <sz val="11"/>
      <color rgb="FFFF0000"/>
      <name val="HG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2"/>
      <color rgb="FFFF0000"/>
      <name val="HGｺﾞｼｯｸM"/>
      <family val="3"/>
      <charset val="128"/>
    </font>
    <font>
      <u/>
      <sz val="11"/>
      <name val="HGｺﾞｼｯｸM"/>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4"/>
      <name val="HGPｺﾞｼｯｸM"/>
      <family val="3"/>
      <charset val="128"/>
    </font>
    <font>
      <sz val="11"/>
      <name val="HGPｺﾞｼｯｸM"/>
      <family val="3"/>
      <charset val="128"/>
    </font>
    <font>
      <sz val="10"/>
      <name val="HGPｺﾞｼｯｸM"/>
      <family val="3"/>
      <charset val="128"/>
    </font>
    <font>
      <b/>
      <sz val="14"/>
      <name val="HGPｺﾞｼｯｸM"/>
      <family val="3"/>
      <charset val="128"/>
    </font>
    <font>
      <b/>
      <sz val="9"/>
      <name val="HGSｺﾞｼｯｸM"/>
      <family val="3"/>
      <charset val="128"/>
    </font>
    <font>
      <sz val="14"/>
      <name val="HGSｺﾞｼｯｸM"/>
      <family val="3"/>
      <charset val="128"/>
    </font>
    <font>
      <b/>
      <sz val="11"/>
      <color theme="1"/>
      <name val="HGｺﾞｼｯｸM"/>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3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ashed">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5" fillId="4" borderId="0" applyNumberFormat="0" applyBorder="0" applyAlignment="0" applyProtection="0">
      <alignment vertical="center"/>
    </xf>
    <xf numFmtId="0" fontId="56" fillId="0" borderId="0">
      <alignment vertical="center"/>
    </xf>
    <xf numFmtId="38" fontId="1" fillId="0" borderId="0" applyFont="0" applyFill="0" applyBorder="0" applyAlignment="0" applyProtection="0">
      <alignment vertical="center"/>
    </xf>
    <xf numFmtId="0" fontId="108" fillId="0" borderId="0">
      <alignment vertical="center"/>
    </xf>
    <xf numFmtId="0" fontId="50" fillId="0" borderId="0">
      <alignment vertical="center"/>
    </xf>
  </cellStyleXfs>
  <cellXfs count="2114">
    <xf numFmtId="0" fontId="0" fillId="0" borderId="0" xfId="0"/>
    <xf numFmtId="0" fontId="5" fillId="0" borderId="0" xfId="51" applyFont="1">
      <alignment vertical="center"/>
    </xf>
    <xf numFmtId="0" fontId="28" fillId="0" borderId="0" xfId="50" applyFont="1">
      <alignment vertical="center"/>
    </xf>
    <xf numFmtId="0" fontId="29" fillId="0" borderId="10" xfId="50" applyFont="1" applyBorder="1" applyAlignment="1">
      <alignment horizontal="center" vertical="center"/>
    </xf>
    <xf numFmtId="0" fontId="31" fillId="0" borderId="0" xfId="42">
      <alignment vertical="center"/>
    </xf>
    <xf numFmtId="0" fontId="3" fillId="0" borderId="0" xfId="51" applyFont="1">
      <alignment vertical="center"/>
    </xf>
    <xf numFmtId="0" fontId="5" fillId="0" borderId="0" xfId="51" applyFont="1" applyFill="1">
      <alignment vertical="center"/>
    </xf>
    <xf numFmtId="0" fontId="0" fillId="0" borderId="0" xfId="0" applyAlignment="1">
      <alignment vertical="center"/>
    </xf>
    <xf numFmtId="0" fontId="28" fillId="0" borderId="0" xfId="45" applyFont="1">
      <alignment vertical="center"/>
    </xf>
    <xf numFmtId="0" fontId="1" fillId="0" borderId="0" xfId="45">
      <alignment vertical="center"/>
    </xf>
    <xf numFmtId="0" fontId="1" fillId="0" borderId="0" xfId="45" applyAlignment="1">
      <alignment horizontal="right" vertical="center"/>
    </xf>
    <xf numFmtId="0" fontId="28" fillId="0" borderId="0" xfId="45" applyFont="1" applyBorder="1" applyAlignment="1">
      <alignment horizontal="center" vertical="center"/>
    </xf>
    <xf numFmtId="0" fontId="1" fillId="0" borderId="10" xfId="45" applyFont="1" applyBorder="1" applyAlignment="1">
      <alignment horizontal="center" vertical="center"/>
    </xf>
    <xf numFmtId="0" fontId="1" fillId="0" borderId="12" xfId="45" applyBorder="1" applyAlignment="1">
      <alignment horizontal="left" vertical="center" indent="1"/>
    </xf>
    <xf numFmtId="0" fontId="1" fillId="0" borderId="20" xfId="45" applyBorder="1" applyAlignment="1">
      <alignment horizontal="center" vertical="center"/>
    </xf>
    <xf numFmtId="0" fontId="1" fillId="0" borderId="0" xfId="45" applyBorder="1">
      <alignment vertical="center"/>
    </xf>
    <xf numFmtId="0" fontId="1" fillId="0" borderId="19" xfId="45" applyBorder="1">
      <alignment vertical="center"/>
    </xf>
    <xf numFmtId="0" fontId="1" fillId="0" borderId="16" xfId="45" applyBorder="1" applyAlignment="1">
      <alignment horizontal="center" vertical="center"/>
    </xf>
    <xf numFmtId="0" fontId="3" fillId="0" borderId="0" xfId="45" applyFont="1">
      <alignment vertical="center"/>
    </xf>
    <xf numFmtId="0" fontId="3" fillId="0" borderId="0" xfId="45" applyFont="1" applyAlignment="1">
      <alignment horizontal="left" vertical="center"/>
    </xf>
    <xf numFmtId="0" fontId="1" fillId="0" borderId="0" xfId="52" applyFont="1">
      <alignment vertical="center"/>
    </xf>
    <xf numFmtId="0" fontId="1" fillId="0" borderId="0" xfId="52" applyFont="1" applyAlignment="1">
      <alignment horizontal="center" vertical="center"/>
    </xf>
    <xf numFmtId="0" fontId="1" fillId="0" borderId="16" xfId="52" applyFont="1" applyBorder="1" applyAlignment="1">
      <alignment horizontal="center" vertical="center"/>
    </xf>
    <xf numFmtId="0" fontId="1" fillId="0" borderId="0" xfId="52" applyFont="1" applyAlignment="1">
      <alignment vertical="center" wrapText="1"/>
    </xf>
    <xf numFmtId="0" fontId="1" fillId="0" borderId="0" xfId="52" applyFont="1" applyAlignment="1">
      <alignment vertical="center"/>
    </xf>
    <xf numFmtId="0" fontId="1" fillId="0" borderId="12" xfId="45" applyBorder="1" applyAlignment="1">
      <alignment horizontal="left" vertical="center" wrapText="1" indent="1"/>
    </xf>
    <xf numFmtId="0" fontId="1" fillId="0" borderId="10" xfId="45" applyBorder="1" applyAlignment="1">
      <alignment horizontal="center" vertical="center"/>
    </xf>
    <xf numFmtId="0" fontId="1" fillId="0" borderId="18" xfId="45" applyBorder="1" applyAlignment="1">
      <alignment horizontal="center" vertical="center"/>
    </xf>
    <xf numFmtId="0" fontId="1" fillId="0" borderId="18" xfId="45" applyBorder="1" applyAlignment="1">
      <alignment horizontal="left" vertical="center"/>
    </xf>
    <xf numFmtId="0" fontId="1" fillId="0" borderId="12" xfId="45" applyBorder="1" applyAlignment="1">
      <alignment horizontal="center" vertical="center"/>
    </xf>
    <xf numFmtId="0" fontId="1" fillId="0" borderId="0" xfId="45" applyFont="1">
      <alignment vertical="center"/>
    </xf>
    <xf numFmtId="0" fontId="29" fillId="0" borderId="0" xfId="45" applyFont="1">
      <alignment vertical="center"/>
    </xf>
    <xf numFmtId="0" fontId="1" fillId="0" borderId="16" xfId="45" applyFont="1" applyBorder="1" applyAlignment="1">
      <alignment horizontal="center" vertical="center"/>
    </xf>
    <xf numFmtId="0" fontId="1" fillId="0" borderId="26" xfId="45" applyFont="1" applyBorder="1" applyAlignment="1">
      <alignment horizontal="center" vertical="center"/>
    </xf>
    <xf numFmtId="0" fontId="1" fillId="0" borderId="0" xfId="45" applyBorder="1" applyAlignment="1">
      <alignment vertical="center"/>
    </xf>
    <xf numFmtId="0" fontId="9" fillId="0" borderId="0" xfId="45" applyFont="1">
      <alignment vertical="center"/>
    </xf>
    <xf numFmtId="0" fontId="9" fillId="0" borderId="28" xfId="45" applyFont="1" applyBorder="1">
      <alignment vertical="center"/>
    </xf>
    <xf numFmtId="0" fontId="9" fillId="0" borderId="27" xfId="45" applyFont="1" applyBorder="1">
      <alignment vertical="center"/>
    </xf>
    <xf numFmtId="0" fontId="21" fillId="0" borderId="0" xfId="45" applyFont="1">
      <alignment vertical="center"/>
    </xf>
    <xf numFmtId="0" fontId="28" fillId="0" borderId="0" xfId="45" applyFont="1" applyBorder="1" applyAlignment="1">
      <alignment vertical="center"/>
    </xf>
    <xf numFmtId="0" fontId="0" fillId="0" borderId="0" xfId="45" applyFont="1">
      <alignment vertical="center"/>
    </xf>
    <xf numFmtId="0" fontId="0" fillId="0" borderId="0" xfId="52" applyFont="1">
      <alignment vertical="center"/>
    </xf>
    <xf numFmtId="0" fontId="6" fillId="0" borderId="0" xfId="42" applyFont="1">
      <alignment vertical="center"/>
    </xf>
    <xf numFmtId="0" fontId="28" fillId="0" borderId="0" xfId="0" applyFont="1" applyAlignment="1">
      <alignment vertical="center"/>
    </xf>
    <xf numFmtId="0" fontId="8" fillId="0" borderId="0" xfId="0" applyFont="1" applyAlignment="1">
      <alignment vertical="center"/>
    </xf>
    <xf numFmtId="0" fontId="37" fillId="0" borderId="0" xfId="51" applyFont="1">
      <alignment vertical="center"/>
    </xf>
    <xf numFmtId="0" fontId="37" fillId="0" borderId="0" xfId="51" applyFont="1" applyFill="1">
      <alignment vertical="center"/>
    </xf>
    <xf numFmtId="0" fontId="38" fillId="0" borderId="0" xfId="51" applyFont="1">
      <alignment vertical="center"/>
    </xf>
    <xf numFmtId="0" fontId="38" fillId="0" borderId="0" xfId="51" applyFont="1" applyFill="1">
      <alignment vertical="center"/>
    </xf>
    <xf numFmtId="0" fontId="37" fillId="0" borderId="0" xfId="51" applyFont="1" applyFill="1" applyBorder="1" applyAlignment="1">
      <alignment horizontal="center" vertical="center" shrinkToFit="1"/>
    </xf>
    <xf numFmtId="0" fontId="3" fillId="0" borderId="0" xfId="51" applyFont="1" applyAlignment="1">
      <alignment horizontal="right" vertical="center"/>
    </xf>
    <xf numFmtId="0" fontId="9" fillId="0" borderId="0" xfId="45" applyFont="1" applyAlignment="1">
      <alignment horizontal="right" vertical="center"/>
    </xf>
    <xf numFmtId="0" fontId="32" fillId="0" borderId="0" xfId="45" applyFont="1">
      <alignment vertical="center"/>
    </xf>
    <xf numFmtId="180" fontId="32" fillId="0" borderId="11" xfId="45" applyNumberFormat="1" applyFont="1" applyBorder="1" applyAlignment="1">
      <alignment horizontal="center" vertical="center"/>
    </xf>
    <xf numFmtId="180" fontId="32" fillId="0" borderId="42" xfId="45" applyNumberFormat="1" applyFont="1" applyBorder="1" applyAlignment="1">
      <alignment horizontal="center" vertical="center"/>
    </xf>
    <xf numFmtId="0" fontId="9" fillId="0" borderId="46" xfId="45" applyFont="1" applyBorder="1" applyAlignment="1">
      <alignment vertical="center"/>
    </xf>
    <xf numFmtId="0" fontId="9" fillId="0" borderId="29" xfId="45" applyFont="1" applyBorder="1" applyAlignment="1">
      <alignment vertical="center"/>
    </xf>
    <xf numFmtId="180" fontId="32" fillId="0" borderId="25" xfId="45" applyNumberFormat="1" applyFont="1" applyBorder="1" applyAlignment="1">
      <alignment horizontal="center" vertical="center"/>
    </xf>
    <xf numFmtId="0" fontId="34" fillId="0" borderId="47" xfId="45" applyFont="1" applyBorder="1" applyAlignment="1">
      <alignment horizontal="center" vertical="center"/>
    </xf>
    <xf numFmtId="0" fontId="34" fillId="0" borderId="48" xfId="45" applyFont="1" applyBorder="1" applyAlignment="1">
      <alignment horizontal="center" vertical="center" shrinkToFit="1"/>
    </xf>
    <xf numFmtId="0" fontId="5" fillId="0" borderId="0" xfId="51" applyFont="1" applyBorder="1">
      <alignment vertical="center"/>
    </xf>
    <xf numFmtId="0" fontId="5" fillId="0" borderId="35" xfId="51" applyFont="1" applyFill="1" applyBorder="1" applyAlignment="1">
      <alignment vertical="center"/>
    </xf>
    <xf numFmtId="0" fontId="5" fillId="0" borderId="35" xfId="51" applyFont="1" applyFill="1" applyBorder="1" applyAlignment="1">
      <alignment vertical="center" wrapText="1"/>
    </xf>
    <xf numFmtId="0" fontId="6" fillId="0" borderId="35" xfId="51" applyFont="1" applyFill="1" applyBorder="1" applyAlignment="1">
      <alignment vertical="center" wrapText="1"/>
    </xf>
    <xf numFmtId="0" fontId="5" fillId="0" borderId="16" xfId="51" applyFont="1" applyFill="1" applyBorder="1" applyAlignment="1">
      <alignment vertical="center"/>
    </xf>
    <xf numFmtId="0" fontId="5" fillId="0" borderId="16" xfId="51" applyFont="1" applyBorder="1" applyAlignment="1">
      <alignment vertical="center" shrinkToFit="1"/>
    </xf>
    <xf numFmtId="0" fontId="6" fillId="0" borderId="0" xfId="51" applyFont="1" applyBorder="1" applyAlignment="1">
      <alignment vertical="center" wrapText="1"/>
    </xf>
    <xf numFmtId="0" fontId="1" fillId="0" borderId="0" xfId="47" applyAlignment="1">
      <alignment vertical="center"/>
    </xf>
    <xf numFmtId="0" fontId="38" fillId="0" borderId="0" xfId="51" applyFont="1" applyFill="1" applyAlignment="1">
      <alignment horizontal="right" vertical="center"/>
    </xf>
    <xf numFmtId="0" fontId="37" fillId="0" borderId="35" xfId="51" applyFont="1" applyFill="1" applyBorder="1" applyAlignment="1">
      <alignment vertical="center" wrapText="1"/>
    </xf>
    <xf numFmtId="0" fontId="37" fillId="0" borderId="46" xfId="51" applyFont="1" applyFill="1" applyBorder="1" applyAlignment="1">
      <alignment vertical="center" wrapText="1"/>
    </xf>
    <xf numFmtId="0" fontId="37" fillId="0" borderId="46" xfId="51" applyFont="1" applyFill="1" applyBorder="1" applyAlignment="1">
      <alignment vertical="center" wrapText="1" shrinkToFit="1"/>
    </xf>
    <xf numFmtId="0" fontId="37" fillId="0" borderId="58" xfId="51" applyFont="1" applyFill="1" applyBorder="1" applyAlignment="1">
      <alignment vertical="center" wrapText="1"/>
    </xf>
    <xf numFmtId="0" fontId="41" fillId="0" borderId="0" xfId="51" applyFont="1">
      <alignment vertical="center"/>
    </xf>
    <xf numFmtId="0" fontId="41" fillId="0" borderId="0" xfId="51" applyFont="1" applyFill="1" applyAlignment="1">
      <alignment vertical="top" wrapText="1"/>
    </xf>
    <xf numFmtId="0" fontId="6" fillId="0" borderId="0" xfId="49" applyFont="1">
      <alignment vertical="center"/>
    </xf>
    <xf numFmtId="0" fontId="6" fillId="0" borderId="18" xfId="49" applyFont="1" applyBorder="1" applyAlignment="1">
      <alignment horizontal="center" vertical="center"/>
    </xf>
    <xf numFmtId="0" fontId="6" fillId="25" borderId="18" xfId="49" applyFont="1" applyFill="1" applyBorder="1" applyAlignment="1">
      <alignment horizontal="center" vertical="center"/>
    </xf>
    <xf numFmtId="0" fontId="6" fillId="0" borderId="0" xfId="49" applyFont="1" applyFill="1">
      <alignment vertical="center"/>
    </xf>
    <xf numFmtId="0" fontId="6" fillId="0" borderId="10" xfId="49" applyFont="1" applyFill="1" applyBorder="1" applyAlignment="1" applyProtection="1">
      <alignment vertical="center" shrinkToFit="1"/>
      <protection locked="0"/>
    </xf>
    <xf numFmtId="0" fontId="6" fillId="25" borderId="13" xfId="49" applyFont="1" applyFill="1" applyBorder="1" applyAlignment="1" applyProtection="1">
      <alignment vertical="center" shrinkToFit="1"/>
      <protection locked="0"/>
    </xf>
    <xf numFmtId="0" fontId="6" fillId="0" borderId="13" xfId="49" applyFont="1" applyFill="1" applyBorder="1" applyAlignment="1" applyProtection="1">
      <alignment vertical="center" shrinkToFit="1"/>
      <protection locked="0"/>
    </xf>
    <xf numFmtId="0" fontId="6" fillId="0" borderId="11" xfId="49" applyFont="1" applyFill="1" applyBorder="1" applyAlignment="1">
      <alignment horizontal="right" vertical="center" shrinkToFit="1"/>
    </xf>
    <xf numFmtId="0" fontId="6" fillId="0" borderId="0" xfId="49" applyFont="1" applyFill="1" applyAlignment="1">
      <alignment vertical="top"/>
    </xf>
    <xf numFmtId="0" fontId="6" fillId="0" borderId="63" xfId="49" applyFont="1" applyFill="1" applyBorder="1" applyAlignment="1" applyProtection="1">
      <alignment vertical="center" shrinkToFit="1"/>
      <protection locked="0"/>
    </xf>
    <xf numFmtId="0" fontId="6" fillId="0" borderId="64" xfId="49" applyFont="1" applyFill="1" applyBorder="1" applyAlignment="1" applyProtection="1">
      <alignment vertical="center" shrinkToFit="1"/>
      <protection locked="0"/>
    </xf>
    <xf numFmtId="0" fontId="6" fillId="0" borderId="65" xfId="49" applyFont="1" applyFill="1" applyBorder="1" applyAlignment="1">
      <alignment horizontal="right" vertical="center" shrinkToFit="1"/>
    </xf>
    <xf numFmtId="0" fontId="6" fillId="0" borderId="0" xfId="49" applyFont="1" applyFill="1" applyBorder="1" applyAlignment="1">
      <alignment horizontal="left" vertical="center"/>
    </xf>
    <xf numFmtId="0" fontId="6" fillId="0" borderId="0" xfId="49" applyFont="1" applyFill="1" applyBorder="1" applyAlignment="1">
      <alignment horizontal="center" vertical="center"/>
    </xf>
    <xf numFmtId="0" fontId="6" fillId="0" borderId="0" xfId="49" applyNumberFormat="1" applyFont="1" applyFill="1" applyBorder="1" applyAlignment="1">
      <alignment horizontal="right" vertical="center"/>
    </xf>
    <xf numFmtId="0" fontId="6" fillId="0" borderId="0" xfId="49" applyNumberFormat="1" applyFont="1" applyFill="1" applyBorder="1" applyAlignment="1">
      <alignment horizontal="left" vertical="center" shrinkToFit="1"/>
    </xf>
    <xf numFmtId="0" fontId="6" fillId="0" borderId="0" xfId="49" applyFont="1" applyFill="1" applyBorder="1" applyAlignment="1">
      <alignment horizontal="center" vertical="center" shrinkToFit="1"/>
    </xf>
    <xf numFmtId="0" fontId="6" fillId="0" borderId="0" xfId="49" applyFont="1" applyFill="1" applyAlignment="1">
      <alignment vertical="center" shrinkToFit="1"/>
    </xf>
    <xf numFmtId="0" fontId="6" fillId="25" borderId="0" xfId="49" applyFont="1" applyFill="1" applyAlignment="1">
      <alignment vertical="center" shrinkToFit="1"/>
    </xf>
    <xf numFmtId="0" fontId="6" fillId="0" borderId="16" xfId="49" applyFont="1" applyFill="1" applyBorder="1" applyAlignment="1">
      <alignment horizontal="center" vertical="center" shrinkToFit="1"/>
    </xf>
    <xf numFmtId="0" fontId="51" fillId="0" borderId="0" xfId="42" applyFont="1" applyBorder="1" applyAlignment="1">
      <alignment vertical="center"/>
    </xf>
    <xf numFmtId="0" fontId="52" fillId="0" borderId="0" xfId="42" applyFont="1">
      <alignment vertical="center"/>
    </xf>
    <xf numFmtId="0" fontId="52" fillId="0" borderId="0" xfId="42" applyFont="1" applyAlignment="1">
      <alignment vertical="center"/>
    </xf>
    <xf numFmtId="0" fontId="52" fillId="0" borderId="0" xfId="42" applyFont="1" applyAlignment="1">
      <alignment horizontal="right" vertical="center"/>
    </xf>
    <xf numFmtId="0" fontId="52" fillId="0" borderId="0" xfId="42" applyFont="1" applyBorder="1" applyAlignment="1">
      <alignment horizontal="center" vertical="center"/>
    </xf>
    <xf numFmtId="0" fontId="54" fillId="0" borderId="0" xfId="42" applyFont="1" applyBorder="1" applyAlignment="1">
      <alignment horizontal="left" vertical="center" wrapText="1"/>
    </xf>
    <xf numFmtId="0" fontId="55" fillId="0" borderId="0" xfId="42" applyFont="1" applyBorder="1" applyAlignment="1">
      <alignment horizontal="center" vertical="center" wrapText="1"/>
    </xf>
    <xf numFmtId="0" fontId="55" fillId="0" borderId="0" xfId="42" applyFont="1" applyBorder="1" applyAlignment="1">
      <alignment horizontal="right" vertical="center"/>
    </xf>
    <xf numFmtId="0" fontId="55" fillId="0" borderId="20" xfId="42" applyFont="1" applyBorder="1" applyAlignment="1">
      <alignment horizontal="right" vertical="center"/>
    </xf>
    <xf numFmtId="0" fontId="55" fillId="0" borderId="21" xfId="42" applyFont="1" applyBorder="1">
      <alignment vertical="center"/>
    </xf>
    <xf numFmtId="0" fontId="55" fillId="0" borderId="0" xfId="42" applyFont="1" applyBorder="1" applyAlignment="1">
      <alignment horizontal="center" vertical="center"/>
    </xf>
    <xf numFmtId="0" fontId="55" fillId="0" borderId="0" xfId="42" applyFont="1" applyBorder="1" applyAlignment="1">
      <alignment vertical="center"/>
    </xf>
    <xf numFmtId="0" fontId="55" fillId="0" borderId="15" xfId="42" applyFont="1" applyBorder="1">
      <alignment vertical="center"/>
    </xf>
    <xf numFmtId="0" fontId="55" fillId="0" borderId="0" xfId="42" applyFont="1" applyFill="1" applyBorder="1" applyAlignment="1">
      <alignment horizontal="center" vertical="center"/>
    </xf>
    <xf numFmtId="0" fontId="55" fillId="0" borderId="18" xfId="42" applyFont="1" applyBorder="1" applyAlignment="1">
      <alignment horizontal="right" vertical="center"/>
    </xf>
    <xf numFmtId="0" fontId="55" fillId="0" borderId="19" xfId="42" applyFont="1" applyBorder="1">
      <alignment vertical="center"/>
    </xf>
    <xf numFmtId="0" fontId="55" fillId="0" borderId="0" xfId="42" applyFont="1">
      <alignment vertical="center"/>
    </xf>
    <xf numFmtId="0" fontId="55" fillId="0" borderId="16" xfId="42" applyFont="1" applyBorder="1">
      <alignment vertical="center"/>
    </xf>
    <xf numFmtId="0" fontId="55" fillId="0" borderId="16" xfId="42" applyFont="1" applyBorder="1" applyAlignment="1">
      <alignment horizontal="center" vertical="center"/>
    </xf>
    <xf numFmtId="0" fontId="55" fillId="0" borderId="100" xfId="42" applyFont="1" applyBorder="1" applyAlignment="1">
      <alignment horizontal="center" vertical="center" wrapText="1"/>
    </xf>
    <xf numFmtId="56" fontId="55" fillId="0" borderId="11" xfId="42" applyNumberFormat="1" applyFont="1" applyBorder="1" applyAlignment="1">
      <alignment horizontal="center" vertical="center"/>
    </xf>
    <xf numFmtId="0" fontId="55" fillId="0" borderId="16" xfId="42" applyFont="1" applyFill="1" applyBorder="1" applyAlignment="1">
      <alignment horizontal="center" vertical="center"/>
    </xf>
    <xf numFmtId="58" fontId="55" fillId="0" borderId="101" xfId="42" applyNumberFormat="1" applyFont="1" applyFill="1" applyBorder="1" applyAlignment="1">
      <alignment horizontal="center" vertical="center"/>
    </xf>
    <xf numFmtId="0" fontId="55" fillId="0" borderId="11" xfId="42" applyFont="1" applyFill="1" applyBorder="1" applyAlignment="1">
      <alignment horizontal="center" vertical="center"/>
    </xf>
    <xf numFmtId="0" fontId="55" fillId="0" borderId="10" xfId="42" applyFont="1" applyFill="1" applyBorder="1" applyAlignment="1">
      <alignment horizontal="center" vertical="center"/>
    </xf>
    <xf numFmtId="0" fontId="55" fillId="0" borderId="11" xfId="42" applyFont="1" applyFill="1" applyBorder="1" applyAlignment="1">
      <alignment vertical="center"/>
    </xf>
    <xf numFmtId="0" fontId="55" fillId="0" borderId="101" xfId="42" applyFont="1" applyFill="1" applyBorder="1" applyAlignment="1">
      <alignment horizontal="center" vertical="center"/>
    </xf>
    <xf numFmtId="0" fontId="55" fillId="0" borderId="11" xfId="42" applyFont="1" applyFill="1" applyBorder="1">
      <alignment vertical="center"/>
    </xf>
    <xf numFmtId="58" fontId="55" fillId="0" borderId="102" xfId="42" applyNumberFormat="1" applyFont="1" applyFill="1" applyBorder="1" applyAlignment="1">
      <alignment horizontal="center" vertical="center"/>
    </xf>
    <xf numFmtId="0" fontId="53" fillId="0" borderId="0" xfId="42" applyFont="1" applyAlignment="1">
      <alignment horizontal="center" vertical="center" wrapText="1"/>
    </xf>
    <xf numFmtId="0" fontId="55" fillId="0" borderId="24" xfId="42" applyFont="1" applyBorder="1" applyAlignment="1">
      <alignment horizontal="right" vertical="center"/>
    </xf>
    <xf numFmtId="0" fontId="55" fillId="0" borderId="17" xfId="42" applyFont="1" applyBorder="1" applyAlignment="1">
      <alignment horizontal="right" vertical="center"/>
    </xf>
    <xf numFmtId="0" fontId="55" fillId="0" borderId="11" xfId="42" applyFont="1" applyBorder="1" applyAlignment="1">
      <alignment horizontal="center" vertical="center" wrapText="1"/>
    </xf>
    <xf numFmtId="58" fontId="55" fillId="0" borderId="11" xfId="42" applyNumberFormat="1" applyFont="1" applyFill="1" applyBorder="1" applyAlignment="1">
      <alignment horizontal="center" vertical="center"/>
    </xf>
    <xf numFmtId="0" fontId="57" fillId="0" borderId="0" xfId="55" applyFont="1" applyBorder="1" applyAlignment="1">
      <alignment vertical="center"/>
    </xf>
    <xf numFmtId="0" fontId="58" fillId="0" borderId="0" xfId="55" applyFont="1" applyBorder="1" applyAlignment="1">
      <alignment vertical="center"/>
    </xf>
    <xf numFmtId="0" fontId="0" fillId="0" borderId="0" xfId="55" applyFont="1">
      <alignment vertical="center"/>
    </xf>
    <xf numFmtId="0" fontId="0" fillId="0" borderId="0" xfId="55" applyFont="1" applyAlignment="1">
      <alignment horizontal="right" vertical="center"/>
    </xf>
    <xf numFmtId="0" fontId="0" fillId="0" borderId="0" xfId="55" applyNumberFormat="1" applyFont="1" applyBorder="1" applyAlignment="1">
      <alignment horizontal="center" vertical="center"/>
    </xf>
    <xf numFmtId="0" fontId="61" fillId="0" borderId="0" xfId="55" applyFont="1" applyBorder="1" applyAlignment="1">
      <alignment horizontal="left" vertical="center" wrapText="1"/>
    </xf>
    <xf numFmtId="0" fontId="62" fillId="0" borderId="0" xfId="55" applyFont="1" applyBorder="1" applyAlignment="1">
      <alignment horizontal="center" vertical="center" wrapText="1"/>
    </xf>
    <xf numFmtId="0" fontId="62" fillId="0" borderId="0" xfId="55" applyFont="1" applyBorder="1" applyAlignment="1">
      <alignment horizontal="right" vertical="center"/>
    </xf>
    <xf numFmtId="0" fontId="62" fillId="0" borderId="0" xfId="55" applyFont="1">
      <alignment vertical="center"/>
    </xf>
    <xf numFmtId="0" fontId="62" fillId="0" borderId="16" xfId="55" applyFont="1" applyBorder="1">
      <alignment vertical="center"/>
    </xf>
    <xf numFmtId="0" fontId="62" fillId="0" borderId="16" xfId="55" applyFont="1" applyBorder="1" applyAlignment="1">
      <alignment horizontal="center" vertical="center"/>
    </xf>
    <xf numFmtId="0" fontId="62" fillId="0" borderId="100" xfId="55" applyFont="1" applyBorder="1" applyAlignment="1">
      <alignment horizontal="center" vertical="center" wrapText="1"/>
    </xf>
    <xf numFmtId="56" fontId="62" fillId="0" borderId="11" xfId="55" applyNumberFormat="1" applyFont="1" applyBorder="1" applyAlignment="1">
      <alignment horizontal="center" vertical="center"/>
    </xf>
    <xf numFmtId="58" fontId="62" fillId="0" borderId="101" xfId="55" applyNumberFormat="1" applyFont="1" applyFill="1" applyBorder="1" applyAlignment="1">
      <alignment horizontal="center" vertical="center"/>
    </xf>
    <xf numFmtId="0" fontId="62" fillId="0" borderId="11" xfId="55" applyFont="1" applyFill="1" applyBorder="1" applyAlignment="1">
      <alignment horizontal="center" vertical="center"/>
    </xf>
    <xf numFmtId="0" fontId="62" fillId="0" borderId="10" xfId="55" applyFont="1" applyFill="1" applyBorder="1" applyAlignment="1">
      <alignment horizontal="center" vertical="center"/>
    </xf>
    <xf numFmtId="0" fontId="62" fillId="0" borderId="101" xfId="55" applyFont="1" applyFill="1" applyBorder="1" applyAlignment="1">
      <alignment horizontal="center" vertical="center"/>
    </xf>
    <xf numFmtId="58" fontId="62" fillId="0" borderId="102" xfId="55" applyNumberFormat="1" applyFont="1" applyFill="1" applyBorder="1" applyAlignment="1">
      <alignment horizontal="center" vertical="center"/>
    </xf>
    <xf numFmtId="0" fontId="52" fillId="0" borderId="0" xfId="42" applyFont="1" applyBorder="1">
      <alignment vertical="center"/>
    </xf>
    <xf numFmtId="0" fontId="52" fillId="0" borderId="21" xfId="42" applyFont="1" applyBorder="1">
      <alignment vertical="center"/>
    </xf>
    <xf numFmtId="0" fontId="52" fillId="0" borderId="14" xfId="42" applyFont="1" applyBorder="1" applyAlignment="1">
      <alignment vertical="center"/>
    </xf>
    <xf numFmtId="0" fontId="52" fillId="0" borderId="0" xfId="42" applyFont="1" applyBorder="1" applyAlignment="1">
      <alignment vertical="center"/>
    </xf>
    <xf numFmtId="0" fontId="52" fillId="0" borderId="15" xfId="42" applyFont="1" applyBorder="1">
      <alignment vertical="center"/>
    </xf>
    <xf numFmtId="0" fontId="52" fillId="0" borderId="14" xfId="42" applyFont="1" applyFill="1" applyBorder="1" applyAlignment="1">
      <alignment vertical="center"/>
    </xf>
    <xf numFmtId="0" fontId="52" fillId="0" borderId="19" xfId="42" applyFont="1" applyBorder="1">
      <alignment vertical="center"/>
    </xf>
    <xf numFmtId="0" fontId="53" fillId="0" borderId="0" xfId="42" applyFont="1" applyAlignment="1">
      <alignment horizontal="center" vertical="center"/>
    </xf>
    <xf numFmtId="0" fontId="64" fillId="0" borderId="0" xfId="42" applyFont="1" applyBorder="1" applyAlignment="1">
      <alignment vertical="center"/>
    </xf>
    <xf numFmtId="56" fontId="55" fillId="0" borderId="11" xfId="42" applyNumberFormat="1" applyFont="1" applyBorder="1" applyAlignment="1">
      <alignment horizontal="center" vertical="center" wrapText="1"/>
    </xf>
    <xf numFmtId="0" fontId="28" fillId="0" borderId="0" xfId="42" applyFont="1">
      <alignment vertical="center"/>
    </xf>
    <xf numFmtId="0" fontId="28" fillId="0" borderId="0" xfId="42" applyFont="1" applyBorder="1" applyAlignment="1">
      <alignment horizontal="center" vertical="center"/>
    </xf>
    <xf numFmtId="0" fontId="8" fillId="0" borderId="0" xfId="42" applyFont="1">
      <alignment vertical="center"/>
    </xf>
    <xf numFmtId="0" fontId="6" fillId="0" borderId="0" xfId="42" applyFont="1" applyAlignment="1">
      <alignment vertical="center"/>
    </xf>
    <xf numFmtId="0" fontId="72" fillId="0" borderId="0" xfId="51" applyFont="1">
      <alignment vertical="center"/>
    </xf>
    <xf numFmtId="0" fontId="73" fillId="0" borderId="0" xfId="51" applyFont="1">
      <alignment vertical="center"/>
    </xf>
    <xf numFmtId="0" fontId="1" fillId="0" borderId="10" xfId="42" applyFont="1" applyBorder="1" applyAlignment="1">
      <alignment horizontal="center" vertical="center"/>
    </xf>
    <xf numFmtId="0" fontId="31" fillId="0" borderId="12" xfId="42" applyBorder="1" applyAlignment="1">
      <alignment horizontal="left" vertical="center" indent="1"/>
    </xf>
    <xf numFmtId="0" fontId="31" fillId="0" borderId="24" xfId="42" applyBorder="1" applyAlignment="1">
      <alignment horizontal="left" vertical="center" wrapText="1"/>
    </xf>
    <xf numFmtId="0" fontId="31" fillId="0" borderId="13" xfId="42" applyBorder="1" applyAlignment="1">
      <alignment horizontal="left" vertical="center"/>
    </xf>
    <xf numFmtId="0" fontId="31" fillId="0" borderId="21" xfId="42" applyBorder="1" applyAlignment="1">
      <alignment horizontal="left" vertical="center"/>
    </xf>
    <xf numFmtId="0" fontId="31" fillId="0" borderId="22" xfId="42" applyBorder="1" applyAlignment="1">
      <alignment horizontal="left" vertical="center" wrapText="1"/>
    </xf>
    <xf numFmtId="0" fontId="31" fillId="0" borderId="16" xfId="42" applyBorder="1" applyAlignment="1">
      <alignment horizontal="center" vertical="center"/>
    </xf>
    <xf numFmtId="0" fontId="31" fillId="0" borderId="22" xfId="42" applyBorder="1" applyAlignment="1">
      <alignment horizontal="left" vertical="center"/>
    </xf>
    <xf numFmtId="0" fontId="31" fillId="0" borderId="16" xfId="42" applyBorder="1" applyAlignment="1">
      <alignment horizontal="right" vertical="center"/>
    </xf>
    <xf numFmtId="0" fontId="31" fillId="0" borderId="12" xfId="42" applyBorder="1" applyAlignment="1">
      <alignment horizontal="right" vertical="center"/>
    </xf>
    <xf numFmtId="0" fontId="31" fillId="0" borderId="14" xfId="42" applyBorder="1" applyAlignment="1">
      <alignment horizontal="left" vertical="center" wrapText="1"/>
    </xf>
    <xf numFmtId="0" fontId="31" fillId="0" borderId="16" xfId="42" applyBorder="1" applyAlignment="1">
      <alignment horizontal="center" vertical="center" wrapText="1"/>
    </xf>
    <xf numFmtId="0" fontId="31" fillId="0" borderId="10" xfId="42" applyBorder="1" applyAlignment="1">
      <alignment horizontal="right" vertical="center"/>
    </xf>
    <xf numFmtId="0" fontId="31" fillId="0" borderId="45" xfId="42" applyBorder="1" applyAlignment="1">
      <alignment horizontal="right" vertical="center"/>
    </xf>
    <xf numFmtId="0" fontId="31" fillId="0" borderId="15" xfId="42" applyBorder="1" applyAlignment="1">
      <alignment horizontal="left" vertical="center"/>
    </xf>
    <xf numFmtId="0" fontId="31" fillId="0" borderId="17" xfId="42" applyBorder="1" applyAlignment="1">
      <alignment horizontal="left" vertical="center" wrapText="1"/>
    </xf>
    <xf numFmtId="0" fontId="31" fillId="0" borderId="18" xfId="42" applyBorder="1" applyAlignment="1">
      <alignment horizontal="left" vertical="center"/>
    </xf>
    <xf numFmtId="0" fontId="31" fillId="0" borderId="19" xfId="42" applyBorder="1" applyAlignment="1">
      <alignment horizontal="left" vertical="center"/>
    </xf>
    <xf numFmtId="0" fontId="31" fillId="0" borderId="20" xfId="42" applyBorder="1" applyAlignment="1">
      <alignment vertical="center"/>
    </xf>
    <xf numFmtId="0" fontId="31" fillId="0" borderId="21" xfId="42" applyBorder="1" applyAlignment="1">
      <alignment vertical="center"/>
    </xf>
    <xf numFmtId="0" fontId="31" fillId="0" borderId="14" xfId="42" applyBorder="1" applyAlignment="1">
      <alignment horizontal="left" vertical="center"/>
    </xf>
    <xf numFmtId="0" fontId="31" fillId="0" borderId="0" xfId="42" applyAlignment="1">
      <alignment vertical="center"/>
    </xf>
    <xf numFmtId="0" fontId="31" fillId="0" borderId="16" xfId="42" applyBorder="1" applyAlignment="1">
      <alignment vertical="center"/>
    </xf>
    <xf numFmtId="0" fontId="31" fillId="0" borderId="15" xfId="42" applyBorder="1" applyAlignment="1">
      <alignment vertical="center"/>
    </xf>
    <xf numFmtId="0" fontId="31" fillId="0" borderId="17" xfId="42" applyBorder="1" applyAlignment="1">
      <alignment vertical="center"/>
    </xf>
    <xf numFmtId="0" fontId="31" fillId="0" borderId="18" xfId="42" applyBorder="1" applyAlignment="1">
      <alignment vertical="center"/>
    </xf>
    <xf numFmtId="0" fontId="31" fillId="0" borderId="19" xfId="42" applyBorder="1" applyAlignment="1">
      <alignment vertical="center"/>
    </xf>
    <xf numFmtId="0" fontId="70" fillId="0" borderId="16" xfId="51" applyFont="1" applyFill="1" applyBorder="1" applyAlignment="1">
      <alignment horizontal="center" vertical="center" shrinkToFit="1"/>
    </xf>
    <xf numFmtId="0" fontId="70" fillId="0" borderId="69" xfId="51" applyFont="1" applyFill="1" applyBorder="1" applyAlignment="1">
      <alignment horizontal="center" vertical="center" shrinkToFit="1"/>
    </xf>
    <xf numFmtId="0" fontId="70" fillId="0" borderId="32" xfId="51" applyFont="1" applyFill="1" applyBorder="1" applyAlignment="1">
      <alignment horizontal="center" vertical="center" shrinkToFit="1"/>
    </xf>
    <xf numFmtId="0" fontId="52" fillId="0" borderId="16" xfId="51" applyFont="1" applyFill="1" applyBorder="1" applyAlignment="1">
      <alignment horizontal="center" vertical="center" shrinkToFit="1"/>
    </xf>
    <xf numFmtId="0" fontId="52" fillId="0" borderId="32" xfId="51" applyFont="1" applyFill="1" applyBorder="1" applyAlignment="1">
      <alignment horizontal="center" vertical="center" shrinkToFit="1"/>
    </xf>
    <xf numFmtId="0" fontId="52" fillId="0" borderId="26" xfId="51" applyFont="1" applyFill="1" applyBorder="1" applyAlignment="1">
      <alignment horizontal="center" vertical="center" shrinkToFit="1"/>
    </xf>
    <xf numFmtId="0" fontId="52" fillId="0" borderId="47" xfId="51" applyFont="1" applyFill="1" applyBorder="1" applyAlignment="1">
      <alignment horizontal="center" vertical="center" shrinkToFit="1"/>
    </xf>
    <xf numFmtId="0" fontId="52" fillId="0" borderId="0" xfId="51" applyFont="1" applyFill="1" applyBorder="1" applyAlignment="1">
      <alignment horizontal="center" vertical="center" shrinkToFit="1"/>
    </xf>
    <xf numFmtId="0" fontId="52" fillId="0" borderId="52" xfId="51" applyFont="1" applyFill="1" applyBorder="1" applyAlignment="1">
      <alignment horizontal="center" vertical="center" wrapText="1"/>
    </xf>
    <xf numFmtId="0" fontId="52" fillId="0" borderId="69" xfId="51" applyFont="1" applyFill="1" applyBorder="1" applyAlignment="1">
      <alignment horizontal="center" vertical="center" wrapText="1"/>
    </xf>
    <xf numFmtId="0" fontId="52" fillId="0" borderId="41" xfId="51" applyFont="1" applyFill="1" applyBorder="1" applyAlignment="1">
      <alignment horizontal="center" vertical="center" wrapText="1" shrinkToFit="1"/>
    </xf>
    <xf numFmtId="0" fontId="52" fillId="0" borderId="70" xfId="51" applyFont="1" applyFill="1" applyBorder="1" applyAlignment="1">
      <alignment horizontal="center" vertical="center" wrapText="1" shrinkToFit="1"/>
    </xf>
    <xf numFmtId="0" fontId="52" fillId="0" borderId="0" xfId="42" applyFont="1" applyBorder="1" applyAlignment="1">
      <alignment horizontal="center" vertical="center" shrinkToFit="1"/>
    </xf>
    <xf numFmtId="0" fontId="52" fillId="0" borderId="0" xfId="51" applyFont="1" applyFill="1" applyBorder="1" applyAlignment="1">
      <alignment horizontal="center" vertical="center" wrapText="1" shrinkToFit="1"/>
    </xf>
    <xf numFmtId="0" fontId="55" fillId="0" borderId="0" xfId="51" applyFont="1" applyFill="1" applyBorder="1" applyAlignment="1">
      <alignment horizontal="left" vertical="center" wrapText="1"/>
    </xf>
    <xf numFmtId="0" fontId="52" fillId="0" borderId="0" xfId="42" applyFont="1" applyAlignment="1">
      <alignment horizontal="left" vertical="center" wrapText="1"/>
    </xf>
    <xf numFmtId="0" fontId="68" fillId="0" borderId="0" xfId="51" applyFont="1" applyFill="1" applyAlignment="1">
      <alignment horizontal="left" vertical="center" wrapText="1"/>
    </xf>
    <xf numFmtId="0" fontId="49" fillId="26" borderId="16" xfId="45" applyFont="1" applyFill="1" applyBorder="1" applyAlignment="1">
      <alignment horizontal="center" vertical="center"/>
    </xf>
    <xf numFmtId="0" fontId="8" fillId="0" borderId="0" xfId="45" applyFont="1">
      <alignment vertical="center"/>
    </xf>
    <xf numFmtId="0" fontId="28" fillId="0" borderId="0" xfId="45" applyFont="1" applyAlignment="1">
      <alignment horizontal="center" vertical="center"/>
    </xf>
    <xf numFmtId="0" fontId="0" fillId="0" borderId="0" xfId="0" applyAlignment="1">
      <alignment vertical="center"/>
    </xf>
    <xf numFmtId="0" fontId="77" fillId="0" borderId="0" xfId="0" applyFont="1" applyAlignment="1">
      <alignment vertical="center"/>
    </xf>
    <xf numFmtId="0" fontId="83" fillId="0" borderId="0" xfId="0" applyFont="1" applyAlignment="1">
      <alignment vertical="center"/>
    </xf>
    <xf numFmtId="0" fontId="77" fillId="0" borderId="0" xfId="0" applyFont="1" applyAlignment="1">
      <alignment horizontal="right" vertical="center"/>
    </xf>
    <xf numFmtId="0" fontId="84" fillId="0" borderId="0" xfId="43" applyFont="1" applyAlignment="1">
      <alignment horizontal="left" vertical="center"/>
    </xf>
    <xf numFmtId="0" fontId="84" fillId="0" borderId="0" xfId="43" applyFont="1" applyAlignment="1">
      <alignment horizontal="right" vertical="center"/>
    </xf>
    <xf numFmtId="0" fontId="86" fillId="0" borderId="10" xfId="43" applyFont="1" applyBorder="1" applyAlignment="1">
      <alignment horizontal="left" vertical="center"/>
    </xf>
    <xf numFmtId="0" fontId="86" fillId="0" borderId="13" xfId="43" applyFont="1" applyBorder="1" applyAlignment="1">
      <alignment horizontal="left" vertical="center"/>
    </xf>
    <xf numFmtId="0" fontId="86" fillId="0" borderId="11" xfId="43" applyFont="1" applyBorder="1" applyAlignment="1">
      <alignment horizontal="left" vertical="center"/>
    </xf>
    <xf numFmtId="0" fontId="84" fillId="0" borderId="0" xfId="43" applyFont="1"/>
    <xf numFmtId="0" fontId="84" fillId="0" borderId="24" xfId="43" applyFont="1" applyBorder="1" applyAlignment="1">
      <alignment horizontal="center" vertical="center"/>
    </xf>
    <xf numFmtId="0" fontId="1" fillId="0" borderId="0" xfId="43"/>
    <xf numFmtId="0" fontId="84" fillId="0" borderId="20" xfId="43" applyFont="1" applyBorder="1" applyAlignment="1">
      <alignment horizontal="center" vertical="center"/>
    </xf>
    <xf numFmtId="0" fontId="84" fillId="0" borderId="20" xfId="43" applyFont="1" applyBorder="1" applyAlignment="1">
      <alignment horizontal="left" vertical="center"/>
    </xf>
    <xf numFmtId="0" fontId="86" fillId="0" borderId="20" xfId="43" applyFont="1" applyBorder="1" applyAlignment="1">
      <alignment vertical="center"/>
    </xf>
    <xf numFmtId="0" fontId="86" fillId="0" borderId="21" xfId="43" applyFont="1" applyBorder="1" applyAlignment="1">
      <alignment vertical="center"/>
    </xf>
    <xf numFmtId="0" fontId="84" fillId="0" borderId="14" xfId="43" applyFont="1" applyBorder="1" applyAlignment="1">
      <alignment horizontal="center" vertical="center"/>
    </xf>
    <xf numFmtId="0" fontId="84" fillId="0" borderId="0" xfId="43" applyFont="1" applyAlignment="1">
      <alignment vertical="center"/>
    </xf>
    <xf numFmtId="0" fontId="84" fillId="0" borderId="18" xfId="43" applyFont="1" applyBorder="1" applyAlignment="1">
      <alignment vertical="center"/>
    </xf>
    <xf numFmtId="0" fontId="84" fillId="0" borderId="0" xfId="43" applyFont="1" applyAlignment="1">
      <alignment horizontal="center" vertical="center"/>
    </xf>
    <xf numFmtId="0" fontId="86" fillId="0" borderId="0" xfId="43" applyFont="1" applyAlignment="1">
      <alignment vertical="center"/>
    </xf>
    <xf numFmtId="0" fontId="86" fillId="0" borderId="15" xfId="43" applyFont="1" applyBorder="1" applyAlignment="1">
      <alignment vertical="center"/>
    </xf>
    <xf numFmtId="0" fontId="84" fillId="0" borderId="20" xfId="43" applyFont="1" applyBorder="1" applyAlignment="1">
      <alignment vertical="center"/>
    </xf>
    <xf numFmtId="0" fontId="84" fillId="0" borderId="17" xfId="43" applyFont="1" applyBorder="1" applyAlignment="1">
      <alignment horizontal="center" vertical="center"/>
    </xf>
    <xf numFmtId="0" fontId="84" fillId="0" borderId="18" xfId="43" applyFont="1" applyBorder="1" applyAlignment="1">
      <alignment horizontal="left" vertical="center"/>
    </xf>
    <xf numFmtId="0" fontId="86" fillId="0" borderId="18" xfId="43" applyFont="1" applyBorder="1" applyAlignment="1">
      <alignment vertical="center"/>
    </xf>
    <xf numFmtId="0" fontId="86" fillId="0" borderId="19" xfId="43" applyFont="1" applyBorder="1" applyAlignment="1">
      <alignment vertical="center"/>
    </xf>
    <xf numFmtId="0" fontId="84" fillId="0" borderId="24" xfId="43" applyFont="1" applyBorder="1" applyAlignment="1">
      <alignment horizontal="left" vertical="center"/>
    </xf>
    <xf numFmtId="0" fontId="84" fillId="0" borderId="14" xfId="43" applyFont="1" applyBorder="1" applyAlignment="1">
      <alignment horizontal="left" vertical="center"/>
    </xf>
    <xf numFmtId="0" fontId="84" fillId="0" borderId="14" xfId="43" applyFont="1" applyBorder="1" applyAlignment="1">
      <alignment vertical="center" wrapText="1"/>
    </xf>
    <xf numFmtId="0" fontId="87" fillId="0" borderId="0" xfId="43" applyFont="1" applyAlignment="1">
      <alignment wrapText="1"/>
    </xf>
    <xf numFmtId="0" fontId="86" fillId="0" borderId="12" xfId="43" applyFont="1" applyBorder="1" applyAlignment="1">
      <alignment vertical="center"/>
    </xf>
    <xf numFmtId="0" fontId="84" fillId="0" borderId="20" xfId="43" applyFont="1" applyBorder="1" applyAlignment="1">
      <alignment horizontal="center" vertical="center" wrapText="1"/>
    </xf>
    <xf numFmtId="0" fontId="87" fillId="0" borderId="0" xfId="43" applyFont="1" applyAlignment="1">
      <alignment horizontal="left" wrapText="1"/>
    </xf>
    <xf numFmtId="0" fontId="84" fillId="0" borderId="19" xfId="43" applyFont="1" applyBorder="1" applyAlignment="1">
      <alignment vertical="center"/>
    </xf>
    <xf numFmtId="0" fontId="84" fillId="0" borderId="23" xfId="43" applyFont="1" applyBorder="1" applyAlignment="1">
      <alignment vertical="center"/>
    </xf>
    <xf numFmtId="0" fontId="86" fillId="0" borderId="14" xfId="43" applyFont="1" applyBorder="1" applyAlignment="1">
      <alignment vertical="center"/>
    </xf>
    <xf numFmtId="0" fontId="84" fillId="0" borderId="14" xfId="43" applyFont="1" applyBorder="1" applyAlignment="1">
      <alignment vertical="center"/>
    </xf>
    <xf numFmtId="0" fontId="86" fillId="0" borderId="16" xfId="43" applyFont="1" applyBorder="1" applyAlignment="1">
      <alignment vertical="center"/>
    </xf>
    <xf numFmtId="0" fontId="86" fillId="0" borderId="15" xfId="43" applyFont="1" applyBorder="1" applyAlignment="1">
      <alignment horizontal="center" vertical="center"/>
    </xf>
    <xf numFmtId="0" fontId="1" fillId="0" borderId="20" xfId="43" applyBorder="1"/>
    <xf numFmtId="0" fontId="84" fillId="0" borderId="21" xfId="43" applyFont="1" applyBorder="1" applyAlignment="1">
      <alignment vertical="center"/>
    </xf>
    <xf numFmtId="0" fontId="84" fillId="0" borderId="18" xfId="43" applyFont="1" applyBorder="1" applyAlignment="1">
      <alignment horizontal="center" vertical="center"/>
    </xf>
    <xf numFmtId="0" fontId="1" fillId="0" borderId="18" xfId="43" applyBorder="1"/>
    <xf numFmtId="0" fontId="84" fillId="0" borderId="18" xfId="43" applyFont="1" applyBorder="1" applyAlignment="1">
      <alignment horizontal="center" vertical="center" wrapText="1"/>
    </xf>
    <xf numFmtId="0" fontId="84" fillId="0" borderId="15" xfId="43" applyFont="1" applyBorder="1" applyAlignment="1">
      <alignment vertical="center"/>
    </xf>
    <xf numFmtId="0" fontId="84" fillId="0" borderId="17" xfId="43" applyFont="1" applyBorder="1" applyAlignment="1">
      <alignment horizontal="left" vertical="center"/>
    </xf>
    <xf numFmtId="0" fontId="84" fillId="0" borderId="19" xfId="43" applyFont="1" applyBorder="1" applyAlignment="1">
      <alignment horizontal="left" vertical="center"/>
    </xf>
    <xf numFmtId="0" fontId="84" fillId="0" borderId="21" xfId="43" applyFont="1" applyBorder="1" applyAlignment="1">
      <alignment horizontal="left" vertical="center"/>
    </xf>
    <xf numFmtId="0" fontId="84" fillId="0" borderId="22" xfId="43" applyFont="1" applyBorder="1" applyAlignment="1">
      <alignment vertical="center" wrapText="1"/>
    </xf>
    <xf numFmtId="0" fontId="86" fillId="0" borderId="22" xfId="43" applyFont="1" applyBorder="1" applyAlignment="1">
      <alignment vertical="center"/>
    </xf>
    <xf numFmtId="0" fontId="84" fillId="0" borderId="22" xfId="43" applyFont="1" applyBorder="1" applyAlignment="1">
      <alignment vertical="center"/>
    </xf>
    <xf numFmtId="0" fontId="86" fillId="0" borderId="11" xfId="43" applyFont="1" applyBorder="1" applyAlignment="1">
      <alignment vertical="center"/>
    </xf>
    <xf numFmtId="0" fontId="86" fillId="0" borderId="10" xfId="43" applyFont="1" applyBorder="1" applyAlignment="1">
      <alignment vertical="center"/>
    </xf>
    <xf numFmtId="0" fontId="84" fillId="0" borderId="0" xfId="43" applyFont="1" applyAlignment="1">
      <alignment horizontal="center" vertical="center" wrapText="1"/>
    </xf>
    <xf numFmtId="182" fontId="84" fillId="0" borderId="13" xfId="43" applyNumberFormat="1" applyFont="1" applyBorder="1" applyAlignment="1">
      <alignment horizontal="center" vertical="center"/>
    </xf>
    <xf numFmtId="182" fontId="84" fillId="0" borderId="11" xfId="43" applyNumberFormat="1" applyFont="1" applyBorder="1" applyAlignment="1">
      <alignment horizontal="center" vertical="center"/>
    </xf>
    <xf numFmtId="182" fontId="84" fillId="0" borderId="15" xfId="43" applyNumberFormat="1" applyFont="1" applyBorder="1" applyAlignment="1">
      <alignment vertical="center"/>
    </xf>
    <xf numFmtId="0" fontId="84" fillId="0" borderId="17" xfId="43" applyFont="1" applyBorder="1" applyAlignment="1">
      <alignment vertical="center" wrapText="1"/>
    </xf>
    <xf numFmtId="182" fontId="84" fillId="0" borderId="18" xfId="43" applyNumberFormat="1" applyFont="1" applyBorder="1" applyAlignment="1">
      <alignment horizontal="center" vertical="center"/>
    </xf>
    <xf numFmtId="182" fontId="84" fillId="0" borderId="19" xfId="43" applyNumberFormat="1" applyFont="1" applyBorder="1" applyAlignment="1">
      <alignment vertical="center"/>
    </xf>
    <xf numFmtId="183" fontId="84" fillId="0" borderId="0" xfId="43" applyNumberFormat="1" applyFont="1" applyAlignment="1">
      <alignment vertical="center"/>
    </xf>
    <xf numFmtId="0" fontId="88" fillId="0" borderId="0" xfId="43" applyFont="1" applyAlignment="1">
      <alignment vertical="top"/>
    </xf>
    <xf numFmtId="0" fontId="88" fillId="0" borderId="0" xfId="43" applyFont="1" applyAlignment="1">
      <alignment vertical="top" wrapText="1"/>
    </xf>
    <xf numFmtId="0" fontId="88" fillId="0" borderId="0" xfId="43" applyFont="1" applyAlignment="1">
      <alignment horizontal="left" vertical="top"/>
    </xf>
    <xf numFmtId="0" fontId="84" fillId="0" borderId="0" xfId="43" applyFont="1" applyAlignment="1">
      <alignment horizontal="left" vertical="top"/>
    </xf>
    <xf numFmtId="0" fontId="84" fillId="0" borderId="0" xfId="43" applyFont="1" applyAlignment="1">
      <alignment horizontal="left"/>
    </xf>
    <xf numFmtId="0" fontId="88" fillId="0" borderId="0" xfId="43" applyFont="1" applyAlignment="1">
      <alignment vertical="center"/>
    </xf>
    <xf numFmtId="0" fontId="84" fillId="0" borderId="0" xfId="43" applyFont="1" applyAlignment="1">
      <alignment horizontal="center"/>
    </xf>
    <xf numFmtId="0" fontId="49" fillId="0" borderId="0" xfId="0" applyFont="1" applyAlignment="1">
      <alignment vertical="center"/>
    </xf>
    <xf numFmtId="0" fontId="89" fillId="0" borderId="0" xfId="0" applyFont="1" applyAlignment="1">
      <alignment horizontal="right" vertical="center"/>
    </xf>
    <xf numFmtId="0" fontId="49" fillId="0" borderId="0" xfId="0" applyFont="1" applyAlignment="1">
      <alignment horizontal="right" vertical="center"/>
    </xf>
    <xf numFmtId="0" fontId="89" fillId="0" borderId="0" xfId="0" applyFont="1" applyAlignment="1">
      <alignment vertical="center"/>
    </xf>
    <xf numFmtId="0" fontId="92" fillId="0" borderId="0" xfId="0" applyFont="1" applyAlignment="1">
      <alignment vertical="center"/>
    </xf>
    <xf numFmtId="0" fontId="28" fillId="0" borderId="0" xfId="0" applyFont="1" applyAlignment="1">
      <alignment horizontal="center" vertical="center"/>
    </xf>
    <xf numFmtId="0" fontId="84" fillId="0" borderId="10" xfId="0" applyFont="1" applyBorder="1" applyAlignment="1">
      <alignment horizontal="center" vertical="center"/>
    </xf>
    <xf numFmtId="0" fontId="84" fillId="0" borderId="0" xfId="0" applyFont="1" applyBorder="1" applyAlignment="1">
      <alignment horizontal="center" vertical="center"/>
    </xf>
    <xf numFmtId="0" fontId="84" fillId="0" borderId="0" xfId="0" applyFont="1" applyBorder="1" applyAlignment="1">
      <alignment horizontal="left" vertical="center"/>
    </xf>
    <xf numFmtId="0" fontId="89" fillId="0" borderId="0" xfId="0" applyFont="1" applyBorder="1" applyAlignment="1">
      <alignment horizontal="left" vertical="center" wrapText="1"/>
    </xf>
    <xf numFmtId="0" fontId="89" fillId="0" borderId="0" xfId="0" applyFont="1" applyBorder="1" applyAlignment="1">
      <alignment horizontal="center" vertical="center"/>
    </xf>
    <xf numFmtId="0" fontId="84" fillId="0" borderId="0" xfId="0" applyFont="1" applyAlignment="1">
      <alignment vertical="center"/>
    </xf>
    <xf numFmtId="0" fontId="84" fillId="27" borderId="12" xfId="0" applyFont="1" applyFill="1" applyBorder="1" applyAlignment="1">
      <alignment horizontal="centerContinuous" vertical="center"/>
    </xf>
    <xf numFmtId="0" fontId="84" fillId="27" borderId="16" xfId="0" applyFont="1" applyFill="1" applyBorder="1" applyAlignment="1">
      <alignment horizontal="center" vertical="center"/>
    </xf>
    <xf numFmtId="0" fontId="8" fillId="0" borderId="0" xfId="0" applyFont="1" applyAlignment="1">
      <alignment horizontal="left" vertical="center"/>
    </xf>
    <xf numFmtId="0" fontId="76" fillId="0" borderId="0" xfId="45" applyFont="1" applyAlignment="1">
      <alignment horizontal="center" vertical="center"/>
    </xf>
    <xf numFmtId="0" fontId="77" fillId="0" borderId="0" xfId="45" applyFont="1">
      <alignment vertical="center"/>
    </xf>
    <xf numFmtId="0" fontId="93" fillId="0" borderId="0" xfId="51" applyFont="1">
      <alignment vertical="center"/>
    </xf>
    <xf numFmtId="177" fontId="93" fillId="0" borderId="114" xfId="51" applyNumberFormat="1" applyFont="1" applyBorder="1">
      <alignment vertical="center"/>
    </xf>
    <xf numFmtId="177" fontId="93" fillId="0" borderId="115" xfId="51" applyNumberFormat="1" applyFont="1" applyBorder="1">
      <alignment vertical="center"/>
    </xf>
    <xf numFmtId="184" fontId="5" fillId="0" borderId="0" xfId="51" applyNumberFormat="1" applyFont="1">
      <alignment vertical="center"/>
    </xf>
    <xf numFmtId="0" fontId="93" fillId="0" borderId="112" xfId="51" applyFont="1" applyBorder="1">
      <alignment vertical="center"/>
    </xf>
    <xf numFmtId="178" fontId="93" fillId="0" borderId="120" xfId="51" applyNumberFormat="1" applyFont="1" applyBorder="1">
      <alignment vertical="center"/>
    </xf>
    <xf numFmtId="178" fontId="93" fillId="0" borderId="126" xfId="51" applyNumberFormat="1" applyFont="1" applyBorder="1">
      <alignment vertical="center"/>
    </xf>
    <xf numFmtId="0" fontId="93" fillId="0" borderId="0" xfId="51" applyFont="1" applyAlignment="1">
      <alignment vertical="center" shrinkToFit="1"/>
    </xf>
    <xf numFmtId="0" fontId="93" fillId="0" borderId="0" xfId="51" applyFont="1" applyAlignment="1">
      <alignment horizontal="center" vertical="center"/>
    </xf>
    <xf numFmtId="179" fontId="93" fillId="0" borderId="138" xfId="51" applyNumberFormat="1" applyFont="1" applyBorder="1">
      <alignment vertical="center"/>
    </xf>
    <xf numFmtId="179" fontId="93" fillId="0" borderId="139" xfId="51" applyNumberFormat="1" applyFont="1" applyBorder="1">
      <alignment vertical="center"/>
    </xf>
    <xf numFmtId="179" fontId="93" fillId="0" borderId="143" xfId="51" applyNumberFormat="1" applyFont="1" applyBorder="1">
      <alignment vertical="center"/>
    </xf>
    <xf numFmtId="179" fontId="93" fillId="0" borderId="144" xfId="51" applyNumberFormat="1" applyFont="1" applyBorder="1">
      <alignment vertical="center"/>
    </xf>
    <xf numFmtId="0" fontId="93" fillId="0" borderId="0" xfId="51" applyFont="1" applyBorder="1" applyAlignment="1">
      <alignment horizontal="center" vertical="center"/>
    </xf>
    <xf numFmtId="177" fontId="93" fillId="0" borderId="0" xfId="51" applyNumberFormat="1" applyFont="1" applyBorder="1" applyAlignment="1" applyProtection="1">
      <alignment horizontal="right" vertical="center"/>
      <protection locked="0"/>
    </xf>
    <xf numFmtId="179" fontId="93" fillId="0" borderId="0" xfId="51" applyNumberFormat="1" applyFont="1" applyBorder="1">
      <alignment vertical="center"/>
    </xf>
    <xf numFmtId="179" fontId="93" fillId="0" borderId="0" xfId="51" applyNumberFormat="1" applyFont="1" applyBorder="1" applyAlignment="1">
      <alignment horizontal="center" vertical="center"/>
    </xf>
    <xf numFmtId="0" fontId="93" fillId="0" borderId="28" xfId="51" applyFont="1" applyBorder="1" applyAlignment="1">
      <alignment horizontal="center" vertical="center" shrinkToFit="1"/>
    </xf>
    <xf numFmtId="0" fontId="93" fillId="0" borderId="16" xfId="51" applyFont="1" applyBorder="1" applyAlignment="1" applyProtection="1">
      <alignment horizontal="center" vertical="center"/>
      <protection locked="0"/>
    </xf>
    <xf numFmtId="0" fontId="93" fillId="0" borderId="57" xfId="51" applyFont="1" applyBorder="1" applyAlignment="1">
      <alignment horizontal="center" vertical="center" shrinkToFit="1"/>
    </xf>
    <xf numFmtId="0" fontId="93" fillId="0" borderId="12" xfId="51" applyFont="1" applyBorder="1" applyAlignment="1" applyProtection="1">
      <alignment horizontal="center" vertical="center"/>
      <protection locked="0"/>
    </xf>
    <xf numFmtId="0" fontId="7" fillId="0" borderId="0" xfId="51" applyFont="1">
      <alignment vertical="center"/>
    </xf>
    <xf numFmtId="0" fontId="7" fillId="0" borderId="0" xfId="51" applyFont="1" applyAlignment="1">
      <alignment vertical="center" wrapText="1"/>
    </xf>
    <xf numFmtId="0" fontId="7" fillId="0" borderId="0" xfId="51" applyFont="1" applyAlignment="1">
      <alignment horizontal="right" vertical="center"/>
    </xf>
    <xf numFmtId="0" fontId="35" fillId="0" borderId="0" xfId="51" applyFont="1" applyFill="1">
      <alignment vertical="center"/>
    </xf>
    <xf numFmtId="0" fontId="96" fillId="0" borderId="0" xfId="51" applyFont="1" applyFill="1">
      <alignment vertical="center"/>
    </xf>
    <xf numFmtId="0" fontId="98" fillId="0" borderId="0" xfId="45" applyFont="1" applyFill="1" applyBorder="1" applyAlignment="1">
      <alignment horizontal="center" vertical="center"/>
    </xf>
    <xf numFmtId="0" fontId="99" fillId="0" borderId="0" xfId="45" applyFont="1" applyFill="1">
      <alignment vertical="center"/>
    </xf>
    <xf numFmtId="177" fontId="96" fillId="0" borderId="114" xfId="51" applyNumberFormat="1" applyFont="1" applyFill="1" applyBorder="1" applyAlignment="1">
      <alignment vertical="center"/>
    </xf>
    <xf numFmtId="177" fontId="96" fillId="0" borderId="115" xfId="51" applyNumberFormat="1" applyFont="1" applyFill="1" applyBorder="1" applyAlignment="1">
      <alignment vertical="center"/>
    </xf>
    <xf numFmtId="184" fontId="96" fillId="0" borderId="0" xfId="51" applyNumberFormat="1" applyFont="1" applyFill="1">
      <alignment vertical="center"/>
    </xf>
    <xf numFmtId="0" fontId="96" fillId="0" borderId="113" xfId="51" applyFont="1" applyFill="1" applyBorder="1" applyAlignment="1">
      <alignment vertical="center"/>
    </xf>
    <xf numFmtId="178" fontId="96" fillId="0" borderId="120" xfId="51" applyNumberFormat="1" applyFont="1" applyFill="1" applyBorder="1" applyAlignment="1">
      <alignment vertical="center"/>
    </xf>
    <xf numFmtId="178" fontId="96" fillId="0" borderId="126" xfId="51" applyNumberFormat="1" applyFont="1" applyFill="1" applyBorder="1" applyAlignment="1">
      <alignment vertical="center"/>
    </xf>
    <xf numFmtId="0" fontId="96" fillId="0" borderId="108" xfId="51" applyFont="1" applyFill="1" applyBorder="1" applyAlignment="1">
      <alignment vertical="center" shrinkToFit="1"/>
    </xf>
    <xf numFmtId="0" fontId="96" fillId="0" borderId="0" xfId="51" applyFont="1" applyFill="1" applyBorder="1" applyAlignment="1">
      <alignment vertical="center" shrinkToFit="1"/>
    </xf>
    <xf numFmtId="0" fontId="96" fillId="0" borderId="0" xfId="51" applyFont="1" applyFill="1" applyBorder="1" applyAlignment="1">
      <alignment horizontal="center" vertical="center"/>
    </xf>
    <xf numFmtId="179" fontId="96" fillId="0" borderId="138" xfId="51" applyNumberFormat="1" applyFont="1" applyFill="1" applyBorder="1" applyAlignment="1">
      <alignment vertical="center"/>
    </xf>
    <xf numFmtId="179" fontId="96" fillId="0" borderId="139" xfId="51" applyNumberFormat="1" applyFont="1" applyFill="1" applyBorder="1" applyAlignment="1">
      <alignment vertical="center"/>
    </xf>
    <xf numFmtId="179" fontId="96" fillId="0" borderId="126" xfId="51" applyNumberFormat="1" applyFont="1" applyFill="1" applyBorder="1" applyAlignment="1">
      <alignment vertical="center"/>
    </xf>
    <xf numFmtId="179" fontId="96" fillId="0" borderId="152" xfId="51" applyNumberFormat="1" applyFont="1" applyFill="1" applyBorder="1" applyAlignment="1">
      <alignment vertical="center"/>
    </xf>
    <xf numFmtId="0" fontId="102" fillId="0" borderId="0" xfId="51" applyFont="1" applyFill="1" applyBorder="1" applyAlignment="1">
      <alignment vertical="center" wrapText="1"/>
    </xf>
    <xf numFmtId="0" fontId="102" fillId="0" borderId="0" xfId="51" applyFont="1" applyFill="1">
      <alignment vertical="center"/>
    </xf>
    <xf numFmtId="0" fontId="102" fillId="0" borderId="0" xfId="51" applyFont="1" applyFill="1" applyAlignment="1">
      <alignment horizontal="right" vertical="center"/>
    </xf>
    <xf numFmtId="0" fontId="9" fillId="0" borderId="0" xfId="45" applyFont="1" applyFill="1">
      <alignment vertical="center"/>
    </xf>
    <xf numFmtId="184" fontId="35" fillId="0" borderId="0" xfId="51" applyNumberFormat="1" applyFont="1" applyFill="1">
      <alignment vertical="center"/>
    </xf>
    <xf numFmtId="0" fontId="103" fillId="0" borderId="0" xfId="51" applyFont="1" applyFill="1" applyBorder="1" applyAlignment="1">
      <alignment vertical="center" wrapText="1"/>
    </xf>
    <xf numFmtId="0" fontId="103" fillId="0" borderId="0" xfId="51" applyFont="1" applyFill="1">
      <alignment vertical="center"/>
    </xf>
    <xf numFmtId="0" fontId="103" fillId="0" borderId="0" xfId="51" applyFont="1" applyFill="1" applyAlignment="1">
      <alignment horizontal="right" vertical="center"/>
    </xf>
    <xf numFmtId="0" fontId="89" fillId="0" borderId="14" xfId="55" applyFont="1" applyBorder="1" applyAlignment="1">
      <alignment horizontal="left" vertical="center"/>
    </xf>
    <xf numFmtId="0" fontId="89" fillId="0" borderId="0" xfId="55" applyFont="1" applyAlignment="1">
      <alignment horizontal="left" vertical="center"/>
    </xf>
    <xf numFmtId="0" fontId="89" fillId="0" borderId="0" xfId="55" applyFont="1" applyBorder="1" applyAlignment="1">
      <alignment horizontal="left" vertical="center"/>
    </xf>
    <xf numFmtId="0" fontId="105" fillId="0" borderId="0" xfId="43" applyFont="1" applyAlignment="1">
      <alignment vertical="center"/>
    </xf>
    <xf numFmtId="0" fontId="105" fillId="0" borderId="34" xfId="55" applyFont="1" applyBorder="1" applyAlignment="1">
      <alignment horizontal="center" vertical="center" wrapText="1"/>
    </xf>
    <xf numFmtId="0" fontId="104" fillId="0" borderId="27" xfId="55" applyFont="1" applyBorder="1" applyAlignment="1">
      <alignment horizontal="center" vertical="center"/>
    </xf>
    <xf numFmtId="0" fontId="105" fillId="0" borderId="0" xfId="43" applyFont="1" applyAlignment="1">
      <alignment horizontal="left"/>
    </xf>
    <xf numFmtId="0" fontId="105" fillId="0" borderId="0" xfId="43" applyFont="1" applyAlignment="1">
      <alignment vertical="center" wrapText="1"/>
    </xf>
    <xf numFmtId="0" fontId="105" fillId="0" borderId="103" xfId="43" applyFont="1" applyBorder="1" applyAlignment="1">
      <alignment horizontal="center" vertical="center"/>
    </xf>
    <xf numFmtId="0" fontId="105" fillId="0" borderId="58" xfId="43" applyFont="1" applyBorder="1" applyAlignment="1">
      <alignment horizontal="center" vertical="center"/>
    </xf>
    <xf numFmtId="0" fontId="105" fillId="0" borderId="103" xfId="43" applyFont="1" applyBorder="1" applyAlignment="1">
      <alignment horizontal="center" vertical="center" wrapText="1"/>
    </xf>
    <xf numFmtId="0" fontId="105" fillId="0" borderId="100" xfId="43" applyFont="1" applyBorder="1" applyAlignment="1">
      <alignment horizontal="center" vertical="center"/>
    </xf>
    <xf numFmtId="0" fontId="105" fillId="0" borderId="52" xfId="43" applyFont="1" applyBorder="1" applyAlignment="1">
      <alignment horizontal="center" vertical="center"/>
    </xf>
    <xf numFmtId="0" fontId="105" fillId="0" borderId="104" xfId="43" applyFont="1" applyBorder="1" applyAlignment="1">
      <alignment horizontal="center" vertical="center" wrapText="1"/>
    </xf>
    <xf numFmtId="0" fontId="105" fillId="0" borderId="104" xfId="43" applyFont="1" applyBorder="1" applyAlignment="1">
      <alignment horizontal="center" vertical="center"/>
    </xf>
    <xf numFmtId="0" fontId="105" fillId="0" borderId="32" xfId="43" applyFont="1" applyBorder="1" applyAlignment="1">
      <alignment horizontal="center" vertical="center"/>
    </xf>
    <xf numFmtId="0" fontId="105" fillId="0" borderId="105" xfId="43" applyFont="1" applyBorder="1" applyAlignment="1">
      <alignment horizontal="center" vertical="center" wrapText="1"/>
    </xf>
    <xf numFmtId="0" fontId="105" fillId="0" borderId="102" xfId="43" applyFont="1" applyBorder="1" applyAlignment="1">
      <alignment horizontal="center" vertical="center"/>
    </xf>
    <xf numFmtId="0" fontId="105" fillId="0" borderId="47" xfId="43" applyFont="1" applyBorder="1" applyAlignment="1">
      <alignment horizontal="center" vertical="center"/>
    </xf>
    <xf numFmtId="0" fontId="105" fillId="0" borderId="105" xfId="43" applyFont="1" applyBorder="1" applyAlignment="1">
      <alignment horizontal="center" vertical="center"/>
    </xf>
    <xf numFmtId="0" fontId="105" fillId="0" borderId="91" xfId="43" applyFont="1" applyBorder="1" applyAlignment="1">
      <alignment horizontal="center" vertical="center"/>
    </xf>
    <xf numFmtId="0" fontId="105" fillId="0" borderId="0" xfId="43" applyFont="1" applyBorder="1" applyAlignment="1">
      <alignment horizontal="center" vertical="center" wrapText="1"/>
    </xf>
    <xf numFmtId="0" fontId="105" fillId="0" borderId="0" xfId="43" applyFont="1" applyBorder="1" applyAlignment="1">
      <alignment horizontal="left" vertical="center" wrapText="1"/>
    </xf>
    <xf numFmtId="0" fontId="109" fillId="0" borderId="0" xfId="57" applyFont="1" applyAlignment="1">
      <alignment horizontal="right" vertical="center"/>
    </xf>
    <xf numFmtId="0" fontId="105" fillId="0" borderId="0" xfId="43" applyFont="1" applyBorder="1" applyAlignment="1">
      <alignment horizontal="center" vertical="center"/>
    </xf>
    <xf numFmtId="0" fontId="84" fillId="0" borderId="0" xfId="43" applyFont="1" applyBorder="1" applyAlignment="1">
      <alignment vertical="center"/>
    </xf>
    <xf numFmtId="0" fontId="105" fillId="0" borderId="58" xfId="43" applyFont="1" applyBorder="1" applyAlignment="1">
      <alignment horizontal="center" vertical="center" wrapText="1"/>
    </xf>
    <xf numFmtId="0" fontId="105" fillId="0" borderId="67" xfId="43" applyFont="1" applyBorder="1" applyAlignment="1">
      <alignment horizontal="center" vertical="center" wrapText="1"/>
    </xf>
    <xf numFmtId="0" fontId="105" fillId="0" borderId="91" xfId="43" applyFont="1" applyBorder="1" applyAlignment="1">
      <alignment horizontal="center" vertical="center" wrapText="1"/>
    </xf>
    <xf numFmtId="0" fontId="110" fillId="0" borderId="0" xfId="57" applyFont="1">
      <alignment vertical="center"/>
    </xf>
    <xf numFmtId="0" fontId="66" fillId="0" borderId="0" xfId="57" applyFont="1">
      <alignment vertical="center"/>
    </xf>
    <xf numFmtId="0" fontId="66" fillId="0" borderId="0" xfId="57" applyFont="1" applyAlignment="1">
      <alignment horizontal="center" vertical="center"/>
    </xf>
    <xf numFmtId="0" fontId="113" fillId="0" borderId="0" xfId="57" applyFont="1" applyAlignment="1">
      <alignment horizontal="left" vertical="center"/>
    </xf>
    <xf numFmtId="0" fontId="114" fillId="0" borderId="0" xfId="57" applyFont="1" applyAlignment="1">
      <alignment horizontal="left" vertical="center"/>
    </xf>
    <xf numFmtId="0" fontId="115" fillId="0" borderId="0" xfId="57" applyFont="1">
      <alignment vertical="center"/>
    </xf>
    <xf numFmtId="0" fontId="116" fillId="0" borderId="0" xfId="57" applyFont="1">
      <alignment vertical="center"/>
    </xf>
    <xf numFmtId="0" fontId="112" fillId="0" borderId="0" xfId="57" applyFont="1">
      <alignment vertical="center"/>
    </xf>
    <xf numFmtId="0" fontId="117" fillId="0" borderId="0" xfId="57" applyFont="1" applyAlignment="1">
      <alignment horizontal="left" vertical="center"/>
    </xf>
    <xf numFmtId="0" fontId="118" fillId="0" borderId="0" xfId="57" applyFont="1">
      <alignment vertical="center"/>
    </xf>
    <xf numFmtId="0" fontId="66" fillId="0" borderId="20" xfId="57" applyFont="1" applyBorder="1">
      <alignment vertical="center"/>
    </xf>
    <xf numFmtId="0" fontId="119" fillId="0" borderId="20" xfId="57" applyFont="1" applyBorder="1" applyAlignment="1">
      <alignment horizontal="right" vertical="center"/>
    </xf>
    <xf numFmtId="0" fontId="66" fillId="0" borderId="0" xfId="57" applyFont="1" applyAlignment="1">
      <alignment vertical="center" shrinkToFit="1"/>
    </xf>
    <xf numFmtId="0" fontId="113" fillId="0" borderId="0" xfId="57" applyFont="1">
      <alignment vertical="center"/>
    </xf>
    <xf numFmtId="0" fontId="121" fillId="0" borderId="0" xfId="57" applyFont="1" applyAlignment="1">
      <alignment horizontal="right" vertical="center"/>
    </xf>
    <xf numFmtId="0" fontId="66" fillId="0" borderId="0" xfId="57" applyFont="1" applyBorder="1" applyAlignment="1">
      <alignment vertical="center"/>
    </xf>
    <xf numFmtId="0" fontId="66" fillId="0" borderId="0" xfId="57" applyFont="1" applyFill="1" applyBorder="1">
      <alignment vertical="center"/>
    </xf>
    <xf numFmtId="0" fontId="66" fillId="0" borderId="0" xfId="57" applyFont="1" applyFill="1" applyBorder="1" applyAlignment="1">
      <alignment vertical="center"/>
    </xf>
    <xf numFmtId="0" fontId="110" fillId="0" borderId="0" xfId="57" applyFont="1" applyFill="1" applyBorder="1" applyAlignment="1">
      <alignment vertical="center"/>
    </xf>
    <xf numFmtId="0" fontId="113" fillId="0" borderId="0" xfId="57" applyFont="1" applyFill="1" applyBorder="1">
      <alignment vertical="center"/>
    </xf>
    <xf numFmtId="0" fontId="110" fillId="0" borderId="0" xfId="57" applyFont="1" applyBorder="1" applyAlignment="1">
      <alignment vertical="center"/>
    </xf>
    <xf numFmtId="0" fontId="66" fillId="0" borderId="0" xfId="57" applyFont="1" applyBorder="1">
      <alignment vertical="center"/>
    </xf>
    <xf numFmtId="185" fontId="112" fillId="0" borderId="0" xfId="57" applyNumberFormat="1" applyFont="1" applyFill="1" applyBorder="1" applyAlignment="1" applyProtection="1">
      <alignment vertical="center"/>
      <protection locked="0"/>
    </xf>
    <xf numFmtId="0" fontId="76" fillId="0" borderId="0" xfId="0" applyFont="1" applyAlignment="1">
      <alignment vertical="center"/>
    </xf>
    <xf numFmtId="0" fontId="76" fillId="0" borderId="0" xfId="0" applyFont="1" applyAlignment="1">
      <alignment horizontal="center" vertical="center"/>
    </xf>
    <xf numFmtId="0" fontId="77" fillId="0" borderId="16" xfId="0" applyFont="1" applyBorder="1" applyAlignment="1">
      <alignment horizontal="left" vertical="center"/>
    </xf>
    <xf numFmtId="0" fontId="77" fillId="0" borderId="10" xfId="0" applyFont="1" applyBorder="1" applyAlignment="1">
      <alignment horizontal="left" vertical="center" wrapText="1"/>
    </xf>
    <xf numFmtId="0" fontId="77" fillId="0" borderId="40" xfId="0" applyFont="1" applyBorder="1" applyAlignment="1">
      <alignment vertical="center"/>
    </xf>
    <xf numFmtId="0" fontId="77" fillId="0" borderId="36" xfId="0" applyFont="1" applyBorder="1" applyAlignment="1">
      <alignment vertical="center"/>
    </xf>
    <xf numFmtId="0" fontId="82" fillId="0" borderId="14" xfId="0" applyFont="1" applyBorder="1" applyAlignment="1">
      <alignment vertical="center"/>
    </xf>
    <xf numFmtId="0" fontId="82" fillId="0" borderId="16" xfId="0" applyFont="1" applyBorder="1" applyAlignment="1">
      <alignment vertical="center"/>
    </xf>
    <xf numFmtId="0" fontId="77" fillId="0" borderId="16" xfId="0" applyFont="1" applyBorder="1" applyAlignment="1">
      <alignment horizontal="center" vertical="center"/>
    </xf>
    <xf numFmtId="0" fontId="77" fillId="0" borderId="15" xfId="0" applyFont="1" applyBorder="1" applyAlignment="1">
      <alignment vertical="center"/>
    </xf>
    <xf numFmtId="0" fontId="77" fillId="0" borderId="16" xfId="0" applyFont="1" applyBorder="1" applyAlignment="1">
      <alignment horizontal="right" vertical="center" indent="1"/>
    </xf>
    <xf numFmtId="0" fontId="81" fillId="0" borderId="0" xfId="0" applyFont="1" applyAlignment="1">
      <alignment vertical="center"/>
    </xf>
    <xf numFmtId="0" fontId="78" fillId="0" borderId="0" xfId="0" applyFont="1" applyAlignment="1">
      <alignment vertical="center"/>
    </xf>
    <xf numFmtId="0" fontId="78" fillId="0" borderId="0" xfId="0" applyFont="1" applyAlignment="1">
      <alignment horizontal="right" vertical="center"/>
    </xf>
    <xf numFmtId="0" fontId="77" fillId="0" borderId="10"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wrapText="1"/>
    </xf>
    <xf numFmtId="0" fontId="77" fillId="0" borderId="10" xfId="0" applyFont="1" applyBorder="1" applyAlignment="1">
      <alignment vertical="center" wrapText="1"/>
    </xf>
    <xf numFmtId="0" fontId="124" fillId="0" borderId="0" xfId="0" applyFont="1" applyAlignment="1">
      <alignment vertical="center"/>
    </xf>
    <xf numFmtId="0" fontId="125" fillId="0" borderId="0" xfId="51" applyFont="1">
      <alignment vertical="center"/>
    </xf>
    <xf numFmtId="0" fontId="78" fillId="0" borderId="0" xfId="51" applyFont="1">
      <alignment vertical="center"/>
    </xf>
    <xf numFmtId="0" fontId="125" fillId="0" borderId="0" xfId="51" applyFont="1" applyAlignment="1">
      <alignment horizontal="center" vertical="center" shrinkToFit="1"/>
    </xf>
    <xf numFmtId="0" fontId="125" fillId="0" borderId="0" xfId="51" applyFont="1" applyAlignment="1">
      <alignment horizontal="center" vertical="center"/>
    </xf>
    <xf numFmtId="0" fontId="125" fillId="0" borderId="0" xfId="51" applyFont="1" applyAlignment="1">
      <alignment horizontal="distributed" vertical="center" indent="1"/>
    </xf>
    <xf numFmtId="0" fontId="93" fillId="0" borderId="0" xfId="45" applyFont="1" applyAlignment="1">
      <alignment horizontal="center" vertical="center"/>
    </xf>
    <xf numFmtId="0" fontId="77" fillId="0" borderId="16" xfId="45" applyFont="1" applyBorder="1" applyAlignment="1">
      <alignment vertical="center"/>
    </xf>
    <xf numFmtId="0" fontId="93" fillId="0" borderId="0" xfId="45" applyFont="1">
      <alignment vertical="center"/>
    </xf>
    <xf numFmtId="0" fontId="93" fillId="0" borderId="10" xfId="45" applyFont="1" applyBorder="1" applyAlignment="1">
      <alignment horizontal="center" vertical="center"/>
    </xf>
    <xf numFmtId="0" fontId="93" fillId="0" borderId="92" xfId="45" applyFont="1" applyBorder="1">
      <alignment vertical="center"/>
    </xf>
    <xf numFmtId="0" fontId="93" fillId="0" borderId="93" xfId="45" applyFont="1" applyBorder="1">
      <alignment vertical="center"/>
    </xf>
    <xf numFmtId="0" fontId="93" fillId="0" borderId="157" xfId="45" applyFont="1" applyBorder="1">
      <alignment vertical="center"/>
    </xf>
    <xf numFmtId="0" fontId="93" fillId="0" borderId="90" xfId="45" applyFont="1" applyBorder="1">
      <alignment vertical="center"/>
    </xf>
    <xf numFmtId="0" fontId="93" fillId="0" borderId="17" xfId="45" applyFont="1" applyBorder="1" applyAlignment="1">
      <alignment horizontal="center" vertical="center"/>
    </xf>
    <xf numFmtId="0" fontId="93" fillId="0" borderId="158" xfId="45" applyFont="1" applyBorder="1">
      <alignment vertical="center"/>
    </xf>
    <xf numFmtId="0" fontId="93" fillId="0" borderId="159" xfId="45" applyFont="1" applyBorder="1">
      <alignment vertical="center"/>
    </xf>
    <xf numFmtId="0" fontId="93" fillId="0" borderId="0" xfId="45" applyFont="1" applyAlignment="1">
      <alignment horizontal="left" vertical="center" wrapText="1"/>
    </xf>
    <xf numFmtId="0" fontId="81" fillId="0" borderId="16" xfId="45" applyFont="1" applyBorder="1" applyAlignment="1">
      <alignment horizontal="center" vertical="center" wrapText="1"/>
    </xf>
    <xf numFmtId="0" fontId="93" fillId="0" borderId="10" xfId="45" applyFont="1" applyBorder="1">
      <alignment vertical="center"/>
    </xf>
    <xf numFmtId="0" fontId="93" fillId="0" borderId="11" xfId="45" applyFont="1" applyBorder="1">
      <alignment vertical="center"/>
    </xf>
    <xf numFmtId="0" fontId="81" fillId="0" borderId="23" xfId="45" applyFont="1" applyBorder="1" applyAlignment="1">
      <alignment horizontal="center" vertical="center" wrapText="1"/>
    </xf>
    <xf numFmtId="0" fontId="93" fillId="0" borderId="0" xfId="45" applyFont="1" applyAlignment="1">
      <alignment vertical="center" textRotation="255" wrapText="1"/>
    </xf>
    <xf numFmtId="0" fontId="8" fillId="0" borderId="0" xfId="51" applyFont="1">
      <alignment vertical="center"/>
    </xf>
    <xf numFmtId="0" fontId="81" fillId="0" borderId="0" xfId="51" applyFont="1">
      <alignment vertical="center"/>
    </xf>
    <xf numFmtId="0" fontId="81" fillId="0" borderId="0" xfId="51" applyFont="1" applyAlignment="1">
      <alignment horizontal="right" vertical="center"/>
    </xf>
    <xf numFmtId="0" fontId="8" fillId="0" borderId="0" xfId="51" applyFont="1" applyAlignment="1">
      <alignment horizontal="center" vertical="center"/>
    </xf>
    <xf numFmtId="0" fontId="81" fillId="0" borderId="0" xfId="51" applyFont="1" applyBorder="1" applyAlignment="1">
      <alignment horizontal="distributed" vertical="center"/>
    </xf>
    <xf numFmtId="0" fontId="81" fillId="0" borderId="0" xfId="51" applyFont="1" applyBorder="1" applyAlignment="1">
      <alignment horizontal="center" vertical="center"/>
    </xf>
    <xf numFmtId="0" fontId="81" fillId="0" borderId="0" xfId="51" applyFont="1" applyFill="1" applyBorder="1" applyAlignment="1">
      <alignment horizontal="left" vertical="center" indent="1" shrinkToFit="1"/>
    </xf>
    <xf numFmtId="0" fontId="8" fillId="0" borderId="0" xfId="51" applyFont="1" applyAlignment="1">
      <alignment horizontal="distributed" vertical="center" indent="9"/>
    </xf>
    <xf numFmtId="0" fontId="77" fillId="0" borderId="10" xfId="51" applyFont="1" applyFill="1" applyBorder="1" applyAlignment="1">
      <alignment horizontal="distributed" vertical="center" indent="2"/>
    </xf>
    <xf numFmtId="0" fontId="77" fillId="0" borderId="13" xfId="51" applyFont="1" applyFill="1" applyBorder="1" applyAlignment="1">
      <alignment vertical="center"/>
    </xf>
    <xf numFmtId="0" fontId="77" fillId="0" borderId="11" xfId="51" applyFont="1" applyFill="1" applyBorder="1" applyAlignment="1">
      <alignment horizontal="distributed" vertical="center" indent="2"/>
    </xf>
    <xf numFmtId="0" fontId="77" fillId="0" borderId="10" xfId="51" applyFont="1" applyFill="1" applyBorder="1" applyAlignment="1">
      <alignment horizontal="center" vertical="center"/>
    </xf>
    <xf numFmtId="0" fontId="77" fillId="0" borderId="13" xfId="51" applyFont="1" applyFill="1" applyBorder="1" applyAlignment="1">
      <alignment vertical="center" wrapText="1"/>
    </xf>
    <xf numFmtId="0" fontId="77" fillId="0" borderId="24" xfId="51" applyFont="1" applyFill="1" applyBorder="1" applyAlignment="1">
      <alignment horizontal="distributed" vertical="center" indent="2"/>
    </xf>
    <xf numFmtId="0" fontId="77" fillId="0" borderId="20" xfId="51" applyFont="1" applyFill="1" applyBorder="1" applyAlignment="1">
      <alignment vertical="center"/>
    </xf>
    <xf numFmtId="0" fontId="77" fillId="0" borderId="21" xfId="51" applyFont="1" applyFill="1" applyBorder="1" applyAlignment="1">
      <alignment horizontal="distributed" vertical="center" indent="2"/>
    </xf>
    <xf numFmtId="0" fontId="77" fillId="0" borderId="24" xfId="51" applyFont="1" applyFill="1" applyBorder="1" applyAlignment="1">
      <alignment horizontal="center" vertical="center"/>
    </xf>
    <xf numFmtId="0" fontId="77" fillId="0" borderId="20" xfId="51" applyFont="1" applyFill="1" applyBorder="1" applyAlignment="1">
      <alignment vertical="center" wrapText="1"/>
    </xf>
    <xf numFmtId="0" fontId="130" fillId="0" borderId="10" xfId="51" applyFont="1" applyFill="1" applyBorder="1" applyAlignment="1">
      <alignment vertical="center" wrapText="1"/>
    </xf>
    <xf numFmtId="0" fontId="130" fillId="0" borderId="13" xfId="51" applyFont="1" applyFill="1" applyBorder="1" applyAlignment="1">
      <alignment vertical="center" wrapText="1"/>
    </xf>
    <xf numFmtId="0" fontId="130" fillId="0" borderId="11" xfId="51" applyFont="1" applyFill="1" applyBorder="1" applyAlignment="1">
      <alignment vertical="center" wrapText="1"/>
    </xf>
    <xf numFmtId="0" fontId="76" fillId="0" borderId="0" xfId="45" applyFont="1">
      <alignment vertical="center"/>
    </xf>
    <xf numFmtId="0" fontId="77" fillId="0" borderId="0" xfId="45" applyFont="1" applyAlignment="1">
      <alignment horizontal="right" vertical="center"/>
    </xf>
    <xf numFmtId="0" fontId="77" fillId="0" borderId="10" xfId="45" applyFont="1" applyBorder="1" applyAlignment="1">
      <alignment horizontal="left" vertical="center"/>
    </xf>
    <xf numFmtId="0" fontId="77" fillId="0" borderId="12" xfId="45" applyFont="1" applyBorder="1" applyAlignment="1">
      <alignment horizontal="left" vertical="center"/>
    </xf>
    <xf numFmtId="0" fontId="77" fillId="0" borderId="12" xfId="45" applyFont="1" applyBorder="1" applyAlignment="1">
      <alignment vertical="center"/>
    </xf>
    <xf numFmtId="0" fontId="77" fillId="0" borderId="10" xfId="45" applyFont="1" applyBorder="1" applyAlignment="1">
      <alignment vertical="center"/>
    </xf>
    <xf numFmtId="0" fontId="77" fillId="0" borderId="14" xfId="45" applyFont="1" applyBorder="1">
      <alignment vertical="center"/>
    </xf>
    <xf numFmtId="0" fontId="77" fillId="0" borderId="15" xfId="45" applyFont="1" applyBorder="1">
      <alignment vertical="center"/>
    </xf>
    <xf numFmtId="0" fontId="77" fillId="0" borderId="15" xfId="45" applyFont="1" applyBorder="1" applyAlignment="1">
      <alignment horizontal="center" vertical="center" wrapText="1" justifyLastLine="1"/>
    </xf>
    <xf numFmtId="0" fontId="77" fillId="30" borderId="16" xfId="45" applyFont="1" applyFill="1" applyBorder="1" applyAlignment="1">
      <alignment horizontal="right" vertical="center" indent="1"/>
    </xf>
    <xf numFmtId="0" fontId="77" fillId="0" borderId="16" xfId="45" applyFont="1" applyBorder="1" applyAlignment="1">
      <alignment horizontal="right" vertical="center" indent="1"/>
    </xf>
    <xf numFmtId="0" fontId="77" fillId="0" borderId="17" xfId="45" applyFont="1" applyBorder="1">
      <alignment vertical="center"/>
    </xf>
    <xf numFmtId="0" fontId="94" fillId="0" borderId="18" xfId="45" applyFont="1" applyBorder="1" applyAlignment="1">
      <alignment horizontal="centerContinuous" vertical="center"/>
    </xf>
    <xf numFmtId="0" fontId="77" fillId="0" borderId="18" xfId="45" applyFont="1" applyBorder="1">
      <alignment vertical="center"/>
    </xf>
    <xf numFmtId="0" fontId="77" fillId="0" borderId="19" xfId="45" applyFont="1" applyBorder="1">
      <alignment vertical="center"/>
    </xf>
    <xf numFmtId="0" fontId="77" fillId="0" borderId="24" xfId="45" applyFont="1" applyBorder="1">
      <alignment vertical="center"/>
    </xf>
    <xf numFmtId="0" fontId="77" fillId="0" borderId="20" xfId="45" applyFont="1" applyBorder="1">
      <alignment vertical="center"/>
    </xf>
    <xf numFmtId="0" fontId="77" fillId="0" borderId="21" xfId="45" applyFont="1" applyBorder="1">
      <alignment vertical="center"/>
    </xf>
    <xf numFmtId="0" fontId="77" fillId="31" borderId="16" xfId="45" applyFont="1" applyFill="1" applyBorder="1">
      <alignment vertical="center"/>
    </xf>
    <xf numFmtId="0" fontId="77" fillId="31" borderId="16" xfId="45" applyFont="1" applyFill="1" applyBorder="1" applyAlignment="1">
      <alignment horizontal="center" vertical="center"/>
    </xf>
    <xf numFmtId="0" fontId="77" fillId="31" borderId="34" xfId="45" applyFont="1" applyFill="1" applyBorder="1" applyAlignment="1">
      <alignment horizontal="center" vertical="center"/>
    </xf>
    <xf numFmtId="0" fontId="77" fillId="31" borderId="39" xfId="45" applyFont="1" applyFill="1" applyBorder="1" applyAlignment="1">
      <alignment horizontal="center" vertical="center"/>
    </xf>
    <xf numFmtId="0" fontId="94" fillId="31" borderId="16" xfId="45" applyFont="1" applyFill="1" applyBorder="1" applyAlignment="1">
      <alignment horizontal="center" vertical="center"/>
    </xf>
    <xf numFmtId="0" fontId="77" fillId="0" borderId="16" xfId="45" applyFont="1" applyBorder="1" applyAlignment="1">
      <alignment horizontal="center" vertical="center"/>
    </xf>
    <xf numFmtId="0" fontId="77" fillId="0" borderId="28" xfId="45" applyFont="1" applyBorder="1" applyAlignment="1">
      <alignment horizontal="right" vertical="center" indent="1"/>
    </xf>
    <xf numFmtId="0" fontId="77" fillId="0" borderId="69" xfId="45" applyFont="1" applyBorder="1" applyAlignment="1">
      <alignment horizontal="center" vertical="center"/>
    </xf>
    <xf numFmtId="0" fontId="94" fillId="31" borderId="16" xfId="45" applyFont="1" applyFill="1" applyBorder="1" applyAlignment="1">
      <alignment horizontal="center" vertical="center" wrapText="1"/>
    </xf>
    <xf numFmtId="0" fontId="77" fillId="0" borderId="10" xfId="45" applyFont="1" applyBorder="1" applyAlignment="1">
      <alignment horizontal="right" vertical="center" indent="1"/>
    </xf>
    <xf numFmtId="0" fontId="77" fillId="0" borderId="27" xfId="45" applyFont="1" applyBorder="1" applyAlignment="1">
      <alignment horizontal="right" vertical="center" indent="1"/>
    </xf>
    <xf numFmtId="0" fontId="77" fillId="0" borderId="70" xfId="45" applyFont="1" applyBorder="1" applyAlignment="1">
      <alignment horizontal="right" vertical="center" indent="1"/>
    </xf>
    <xf numFmtId="0" fontId="77" fillId="0" borderId="0" xfId="45" applyFont="1" applyAlignment="1">
      <alignment horizontal="right" vertical="center" indent="1"/>
    </xf>
    <xf numFmtId="0" fontId="77" fillId="31" borderId="34" xfId="45" applyFont="1" applyFill="1" applyBorder="1">
      <alignment vertical="center"/>
    </xf>
    <xf numFmtId="0" fontId="77" fillId="31" borderId="37" xfId="45" applyFont="1" applyFill="1" applyBorder="1" applyAlignment="1">
      <alignment horizontal="center" vertical="center"/>
    </xf>
    <xf numFmtId="0" fontId="77" fillId="31" borderId="39" xfId="45" applyFont="1" applyFill="1" applyBorder="1">
      <alignment vertical="center"/>
    </xf>
    <xf numFmtId="0" fontId="77" fillId="0" borderId="0" xfId="45" applyFont="1" applyAlignment="1">
      <alignment horizontal="center" vertical="center"/>
    </xf>
    <xf numFmtId="0" fontId="94" fillId="31" borderId="28" xfId="45" applyFont="1" applyFill="1" applyBorder="1" applyAlignment="1">
      <alignment horizontal="center" vertical="center"/>
    </xf>
    <xf numFmtId="0" fontId="77" fillId="30" borderId="16" xfId="45" applyFont="1" applyFill="1" applyBorder="1" applyAlignment="1">
      <alignment horizontal="center" vertical="center"/>
    </xf>
    <xf numFmtId="0" fontId="94" fillId="31" borderId="27" xfId="45" applyFont="1" applyFill="1" applyBorder="1" applyAlignment="1">
      <alignment horizontal="center" vertical="center" wrapText="1"/>
    </xf>
    <xf numFmtId="0" fontId="77" fillId="30" borderId="26" xfId="45" applyFont="1" applyFill="1" applyBorder="1" applyAlignment="1">
      <alignment horizontal="center" vertical="center"/>
    </xf>
    <xf numFmtId="0" fontId="94" fillId="0" borderId="0" xfId="45" applyFont="1" applyAlignment="1">
      <alignment horizontal="center" vertical="center" wrapText="1"/>
    </xf>
    <xf numFmtId="0" fontId="77" fillId="0" borderId="26" xfId="45" applyFont="1" applyBorder="1" applyAlignment="1">
      <alignment horizontal="center" vertical="center"/>
    </xf>
    <xf numFmtId="0" fontId="77" fillId="0" borderId="172" xfId="45" applyFont="1" applyBorder="1">
      <alignment vertical="center"/>
    </xf>
    <xf numFmtId="0" fontId="93" fillId="0" borderId="173" xfId="45" applyFont="1" applyBorder="1">
      <alignment vertical="center"/>
    </xf>
    <xf numFmtId="0" fontId="77" fillId="0" borderId="173" xfId="45" applyFont="1" applyBorder="1" applyAlignment="1">
      <alignment horizontal="right" vertical="center" indent="1"/>
    </xf>
    <xf numFmtId="0" fontId="77" fillId="0" borderId="174" xfId="45" applyFont="1" applyBorder="1">
      <alignment vertical="center"/>
    </xf>
    <xf numFmtId="0" fontId="77" fillId="0" borderId="0" xfId="45" applyFont="1" applyFill="1" applyBorder="1">
      <alignment vertical="center"/>
    </xf>
    <xf numFmtId="0" fontId="77" fillId="31" borderId="100" xfId="45" applyFont="1" applyFill="1" applyBorder="1">
      <alignment vertical="center"/>
    </xf>
    <xf numFmtId="0" fontId="94" fillId="0" borderId="0" xfId="45" applyFont="1" applyFill="1" applyBorder="1" applyAlignment="1">
      <alignment horizontal="center" vertical="center"/>
    </xf>
    <xf numFmtId="0" fontId="94" fillId="31" borderId="101" xfId="45" applyFont="1" applyFill="1" applyBorder="1" applyAlignment="1">
      <alignment horizontal="center" vertical="center"/>
    </xf>
    <xf numFmtId="0" fontId="77" fillId="30" borderId="11" xfId="45" applyFont="1" applyFill="1" applyBorder="1" applyAlignment="1">
      <alignment horizontal="right" vertical="center" indent="1"/>
    </xf>
    <xf numFmtId="0" fontId="94" fillId="0" borderId="0" xfId="45" applyFont="1" applyFill="1" applyBorder="1" applyAlignment="1">
      <alignment horizontal="center" vertical="center" wrapText="1"/>
    </xf>
    <xf numFmtId="0" fontId="94" fillId="31" borderId="102" xfId="45" applyFont="1" applyFill="1" applyBorder="1" applyAlignment="1">
      <alignment horizontal="center" vertical="center" wrapText="1"/>
    </xf>
    <xf numFmtId="0" fontId="77" fillId="30" borderId="25" xfId="45" applyFont="1" applyFill="1" applyBorder="1" applyAlignment="1">
      <alignment horizontal="right" vertical="center" indent="1"/>
    </xf>
    <xf numFmtId="0" fontId="77" fillId="0" borderId="49" xfId="45" applyFont="1" applyBorder="1" applyAlignment="1">
      <alignment horizontal="right" vertical="center" indent="1"/>
    </xf>
    <xf numFmtId="0" fontId="77" fillId="0" borderId="0" xfId="45" applyFont="1" applyBorder="1" applyAlignment="1">
      <alignment vertical="top" wrapText="1"/>
    </xf>
    <xf numFmtId="0" fontId="5" fillId="0" borderId="0" xfId="51" applyFont="1" applyAlignment="1">
      <alignment vertical="center" textRotation="255" shrinkToFit="1"/>
    </xf>
    <xf numFmtId="0" fontId="72" fillId="0" borderId="0" xfId="57" applyFont="1">
      <alignment vertical="center"/>
    </xf>
    <xf numFmtId="0" fontId="110" fillId="0" borderId="0" xfId="57" applyFont="1" applyAlignment="1" applyProtection="1">
      <alignment vertical="center" shrinkToFit="1"/>
      <protection locked="0"/>
    </xf>
    <xf numFmtId="0" fontId="5" fillId="27" borderId="175" xfId="51" applyFont="1" applyFill="1" applyBorder="1" applyAlignment="1">
      <alignment vertical="center" textRotation="255" shrinkToFit="1"/>
    </xf>
    <xf numFmtId="0" fontId="5" fillId="27" borderId="0" xfId="51" applyFont="1" applyFill="1" applyAlignment="1">
      <alignment horizontal="centerContinuous" vertical="center"/>
    </xf>
    <xf numFmtId="0" fontId="5" fillId="27" borderId="0" xfId="51" applyFont="1" applyFill="1" applyAlignment="1">
      <alignment horizontal="center" vertical="center"/>
    </xf>
    <xf numFmtId="0" fontId="5" fillId="27" borderId="0" xfId="51" applyFont="1" applyFill="1">
      <alignment vertical="center"/>
    </xf>
    <xf numFmtId="0" fontId="0" fillId="27" borderId="0" xfId="0" applyFill="1" applyAlignment="1">
      <alignment vertical="center"/>
    </xf>
    <xf numFmtId="0" fontId="5" fillId="27" borderId="177" xfId="51" applyFont="1" applyFill="1" applyBorder="1" applyAlignment="1">
      <alignment vertical="center" shrinkToFit="1"/>
    </xf>
    <xf numFmtId="0" fontId="5" fillId="0" borderId="0" xfId="51" applyFont="1" applyAlignment="1">
      <alignment vertical="center" shrinkToFit="1"/>
    </xf>
    <xf numFmtId="0" fontId="30" fillId="0" borderId="0" xfId="0" applyFont="1" applyAlignment="1">
      <alignment vertical="center"/>
    </xf>
    <xf numFmtId="0" fontId="6" fillId="0" borderId="0" xfId="51" applyFont="1">
      <alignment vertical="center"/>
    </xf>
    <xf numFmtId="0" fontId="135" fillId="0" borderId="0" xfId="51" applyFont="1" applyAlignment="1">
      <alignment horizontal="center" vertical="center" wrapText="1"/>
    </xf>
    <xf numFmtId="186" fontId="5" fillId="0" borderId="0" xfId="51" applyNumberFormat="1" applyFont="1">
      <alignment vertical="center"/>
    </xf>
    <xf numFmtId="0" fontId="134" fillId="0" borderId="0" xfId="51" applyFont="1">
      <alignment vertical="center"/>
    </xf>
    <xf numFmtId="0" fontId="5" fillId="27" borderId="0" xfId="51" applyFont="1" applyFill="1" applyAlignment="1">
      <alignment horizontal="left" vertical="center"/>
    </xf>
    <xf numFmtId="0" fontId="5" fillId="0" borderId="23" xfId="51" applyFont="1" applyBorder="1" applyAlignment="1">
      <alignment vertical="center" shrinkToFit="1"/>
    </xf>
    <xf numFmtId="0" fontId="5" fillId="27" borderId="175" xfId="51" applyFont="1" applyFill="1" applyBorder="1" applyAlignment="1">
      <alignment vertical="center" shrinkToFit="1"/>
    </xf>
    <xf numFmtId="0" fontId="74" fillId="27" borderId="0" xfId="51" applyFont="1" applyFill="1" applyAlignment="1">
      <alignment horizontal="center" vertical="center"/>
    </xf>
    <xf numFmtId="0" fontId="5" fillId="27" borderId="0" xfId="51" applyFont="1" applyFill="1" applyAlignment="1">
      <alignment vertical="center" shrinkToFit="1"/>
    </xf>
    <xf numFmtId="0" fontId="5" fillId="27" borderId="177" xfId="51" applyFont="1" applyFill="1" applyBorder="1">
      <alignment vertical="center"/>
    </xf>
    <xf numFmtId="0" fontId="136" fillId="0" borderId="20" xfId="57" applyFont="1" applyBorder="1" applyAlignment="1">
      <alignment horizontal="right" vertical="center"/>
    </xf>
    <xf numFmtId="0" fontId="137" fillId="27" borderId="0" xfId="57" applyFont="1" applyFill="1">
      <alignment vertical="center"/>
    </xf>
    <xf numFmtId="0" fontId="66" fillId="27" borderId="0" xfId="57" applyFont="1" applyFill="1">
      <alignment vertical="center"/>
    </xf>
    <xf numFmtId="0" fontId="134" fillId="27" borderId="177" xfId="51" applyFont="1" applyFill="1" applyBorder="1">
      <alignment vertical="center"/>
    </xf>
    <xf numFmtId="189" fontId="7" fillId="0" borderId="0" xfId="51" applyNumberFormat="1" applyFont="1">
      <alignment vertical="center"/>
    </xf>
    <xf numFmtId="0" fontId="5" fillId="27" borderId="177" xfId="51" applyFont="1" applyFill="1" applyBorder="1" applyAlignment="1">
      <alignment horizontal="left" vertical="center"/>
    </xf>
    <xf numFmtId="189" fontId="5" fillId="0" borderId="0" xfId="51" applyNumberFormat="1" applyFont="1">
      <alignment vertical="center"/>
    </xf>
    <xf numFmtId="188" fontId="5" fillId="0" borderId="0" xfId="51" applyNumberFormat="1" applyFont="1">
      <alignment vertical="center"/>
    </xf>
    <xf numFmtId="0" fontId="5" fillId="27" borderId="178" xfId="51" applyFont="1" applyFill="1" applyBorder="1" applyAlignment="1">
      <alignment vertical="center" shrinkToFit="1"/>
    </xf>
    <xf numFmtId="0" fontId="5" fillId="27" borderId="179" xfId="51" applyFont="1" applyFill="1" applyBorder="1" applyAlignment="1">
      <alignment horizontal="center" vertical="center"/>
    </xf>
    <xf numFmtId="0" fontId="74" fillId="27" borderId="179" xfId="51" applyFont="1" applyFill="1" applyBorder="1" applyAlignment="1">
      <alignment horizontal="center" vertical="center"/>
    </xf>
    <xf numFmtId="0" fontId="5" fillId="27" borderId="179" xfId="51" applyFont="1" applyFill="1" applyBorder="1" applyAlignment="1">
      <alignment vertical="center" shrinkToFit="1"/>
    </xf>
    <xf numFmtId="0" fontId="5" fillId="27" borderId="180" xfId="51" applyFont="1" applyFill="1" applyBorder="1">
      <alignment vertical="center"/>
    </xf>
    <xf numFmtId="0" fontId="6" fillId="0" borderId="0" xfId="51" applyFont="1" applyAlignment="1">
      <alignment horizontal="centerContinuous" vertical="center" wrapText="1"/>
    </xf>
    <xf numFmtId="0" fontId="135" fillId="0" borderId="0" xfId="51" applyFont="1" applyAlignment="1">
      <alignment vertical="center" wrapText="1"/>
    </xf>
    <xf numFmtId="186" fontId="134" fillId="0" borderId="0" xfId="51" applyNumberFormat="1" applyFont="1">
      <alignment vertical="center"/>
    </xf>
    <xf numFmtId="1" fontId="134" fillId="0" borderId="0" xfId="51" applyNumberFormat="1" applyFont="1">
      <alignment vertical="center"/>
    </xf>
    <xf numFmtId="0" fontId="6" fillId="0" borderId="0" xfId="51" applyFont="1" applyAlignment="1">
      <alignment horizontal="centerContinuous" vertical="center"/>
    </xf>
    <xf numFmtId="186" fontId="134" fillId="0" borderId="0" xfId="51" applyNumberFormat="1" applyFont="1" applyAlignment="1">
      <alignment horizontal="right" vertical="center"/>
    </xf>
    <xf numFmtId="190" fontId="5" fillId="0" borderId="0" xfId="51" applyNumberFormat="1" applyFont="1">
      <alignment vertical="center"/>
    </xf>
    <xf numFmtId="191" fontId="5" fillId="0" borderId="0" xfId="51" applyNumberFormat="1" applyFont="1">
      <alignment vertical="center"/>
    </xf>
    <xf numFmtId="0" fontId="5" fillId="0" borderId="74" xfId="51" applyFont="1" applyBorder="1" applyAlignment="1">
      <alignment vertical="center" shrinkToFit="1"/>
    </xf>
    <xf numFmtId="0" fontId="5" fillId="0" borderId="35" xfId="51" applyFont="1" applyBorder="1" applyAlignment="1">
      <alignment vertical="center" shrinkToFit="1"/>
    </xf>
    <xf numFmtId="0" fontId="134" fillId="0" borderId="35" xfId="51" applyFont="1" applyBorder="1" applyAlignment="1">
      <alignment horizontal="center" vertical="center"/>
    </xf>
    <xf numFmtId="186" fontId="134" fillId="0" borderId="35" xfId="51" applyNumberFormat="1" applyFont="1" applyBorder="1" applyAlignment="1">
      <alignment horizontal="right" vertical="center"/>
    </xf>
    <xf numFmtId="0" fontId="5" fillId="0" borderId="35" xfId="51" applyFont="1" applyBorder="1">
      <alignment vertical="center"/>
    </xf>
    <xf numFmtId="1" fontId="5" fillId="0" borderId="35" xfId="51" applyNumberFormat="1" applyFont="1" applyBorder="1" applyAlignment="1">
      <alignment horizontal="center" vertical="center"/>
    </xf>
    <xf numFmtId="0" fontId="135" fillId="0" borderId="35" xfId="51" applyFont="1" applyBorder="1" applyAlignment="1">
      <alignment vertical="center" wrapText="1"/>
    </xf>
    <xf numFmtId="190" fontId="5" fillId="0" borderId="35" xfId="51" applyNumberFormat="1" applyFont="1" applyBorder="1">
      <alignment vertical="center"/>
    </xf>
    <xf numFmtId="191" fontId="5" fillId="0" borderId="35" xfId="51" applyNumberFormat="1" applyFont="1" applyBorder="1">
      <alignment vertical="center"/>
    </xf>
    <xf numFmtId="191" fontId="5" fillId="0" borderId="58" xfId="51" applyNumberFormat="1" applyFont="1" applyBorder="1">
      <alignment vertical="center"/>
    </xf>
    <xf numFmtId="0" fontId="5" fillId="0" borderId="46" xfId="51" applyFont="1" applyBorder="1" applyAlignment="1">
      <alignment vertical="center" shrinkToFit="1"/>
    </xf>
    <xf numFmtId="0" fontId="6" fillId="0" borderId="0" xfId="51" applyFont="1" applyAlignment="1">
      <alignment vertical="center" wrapText="1"/>
    </xf>
    <xf numFmtId="0" fontId="3" fillId="0" borderId="24" xfId="51" applyFont="1" applyBorder="1">
      <alignment vertical="center"/>
    </xf>
    <xf numFmtId="0" fontId="3" fillId="0" borderId="20" xfId="51" applyFont="1" applyBorder="1" applyAlignment="1">
      <alignment vertical="center" wrapText="1"/>
    </xf>
    <xf numFmtId="0" fontId="6" fillId="0" borderId="67" xfId="51" applyFont="1" applyBorder="1" applyAlignment="1">
      <alignment horizontal="center" vertical="center" wrapText="1"/>
    </xf>
    <xf numFmtId="0" fontId="5" fillId="0" borderId="14" xfId="51" applyFont="1" applyBorder="1">
      <alignment vertical="center"/>
    </xf>
    <xf numFmtId="0" fontId="3" fillId="0" borderId="14" xfId="51" applyFont="1" applyBorder="1">
      <alignment vertical="center"/>
    </xf>
    <xf numFmtId="0" fontId="3" fillId="0" borderId="0" xfId="51" applyFont="1" applyAlignment="1">
      <alignment vertical="center" wrapText="1"/>
    </xf>
    <xf numFmtId="49" fontId="5" fillId="0" borderId="0" xfId="51" applyNumberFormat="1" applyFont="1">
      <alignment vertical="center"/>
    </xf>
    <xf numFmtId="0" fontId="110" fillId="0" borderId="0" xfId="57" applyFont="1" applyAlignment="1">
      <alignment vertical="center" shrinkToFit="1"/>
    </xf>
    <xf numFmtId="0" fontId="3" fillId="0" borderId="17" xfId="51" applyFont="1" applyBorder="1">
      <alignment vertical="center"/>
    </xf>
    <xf numFmtId="191" fontId="3" fillId="0" borderId="18" xfId="51" applyNumberFormat="1" applyFont="1" applyBorder="1">
      <alignment vertical="center"/>
    </xf>
    <xf numFmtId="0" fontId="4" fillId="0" borderId="0" xfId="51" applyFont="1">
      <alignment vertical="center"/>
    </xf>
    <xf numFmtId="191" fontId="4" fillId="0" borderId="0" xfId="51" applyNumberFormat="1" applyFont="1">
      <alignment vertical="center"/>
    </xf>
    <xf numFmtId="0" fontId="4" fillId="0" borderId="0" xfId="51" applyFont="1" applyAlignment="1">
      <alignment horizontal="left" vertical="top" wrapText="1"/>
    </xf>
    <xf numFmtId="0" fontId="110" fillId="0" borderId="0" xfId="57" applyFont="1" applyBorder="1" applyAlignment="1">
      <alignment vertical="center" shrinkToFit="1"/>
    </xf>
    <xf numFmtId="191" fontId="5" fillId="0" borderId="0" xfId="51" applyNumberFormat="1" applyFont="1" applyBorder="1">
      <alignment vertical="center"/>
    </xf>
    <xf numFmtId="0" fontId="5" fillId="33" borderId="24" xfId="51" applyFont="1" applyFill="1" applyBorder="1" applyAlignment="1">
      <alignment vertical="center" shrinkToFit="1"/>
    </xf>
    <xf numFmtId="191" fontId="5" fillId="33" borderId="21" xfId="51" applyNumberFormat="1" applyFont="1" applyFill="1" applyBorder="1">
      <alignment vertical="center"/>
    </xf>
    <xf numFmtId="191" fontId="5" fillId="34" borderId="24" xfId="51" applyNumberFormat="1" applyFont="1" applyFill="1" applyBorder="1">
      <alignment vertical="center"/>
    </xf>
    <xf numFmtId="0" fontId="6" fillId="34" borderId="21" xfId="51" applyFont="1" applyFill="1" applyBorder="1" applyAlignment="1">
      <alignment horizontal="center" vertical="center" wrapText="1"/>
    </xf>
    <xf numFmtId="0" fontId="5" fillId="0" borderId="14" xfId="51" applyFont="1" applyBorder="1" applyAlignment="1">
      <alignment vertical="center" shrinkToFit="1"/>
    </xf>
    <xf numFmtId="0" fontId="3" fillId="0" borderId="16" xfId="51" applyFont="1" applyBorder="1" applyAlignment="1">
      <alignment horizontal="centerContinuous" vertical="center" wrapText="1"/>
    </xf>
    <xf numFmtId="0" fontId="3" fillId="0" borderId="0" xfId="51" applyFont="1" applyAlignment="1">
      <alignment horizontal="center" vertical="center"/>
    </xf>
    <xf numFmtId="0" fontId="3" fillId="0" borderId="15" xfId="51" applyFont="1" applyBorder="1" applyAlignment="1">
      <alignment horizontal="center" vertical="center"/>
    </xf>
    <xf numFmtId="0" fontId="3" fillId="0" borderId="14" xfId="51" applyFont="1" applyBorder="1" applyAlignment="1">
      <alignment horizontal="center" vertical="center"/>
    </xf>
    <xf numFmtId="0" fontId="3" fillId="0" borderId="0" xfId="51" applyFont="1" applyBorder="1" applyAlignment="1">
      <alignment horizontal="center" vertical="center" wrapText="1"/>
    </xf>
    <xf numFmtId="0" fontId="3" fillId="0" borderId="0" xfId="51" applyFont="1" applyBorder="1" applyAlignment="1">
      <alignment horizontal="center" vertical="center"/>
    </xf>
    <xf numFmtId="189" fontId="3" fillId="0" borderId="0" xfId="51" applyNumberFormat="1" applyFont="1" applyBorder="1">
      <alignment vertical="center"/>
    </xf>
    <xf numFmtId="191" fontId="5" fillId="0" borderId="15" xfId="51" applyNumberFormat="1" applyFont="1" applyBorder="1">
      <alignment vertical="center"/>
    </xf>
    <xf numFmtId="191" fontId="5" fillId="0" borderId="67" xfId="51" applyNumberFormat="1" applyFont="1" applyBorder="1">
      <alignment vertical="center"/>
    </xf>
    <xf numFmtId="190" fontId="3" fillId="0" borderId="0" xfId="51" applyNumberFormat="1" applyFont="1" applyBorder="1">
      <alignment vertical="center"/>
    </xf>
    <xf numFmtId="192" fontId="3" fillId="0" borderId="0" xfId="51" applyNumberFormat="1" applyFont="1" applyBorder="1" applyAlignment="1">
      <alignment vertical="center"/>
    </xf>
    <xf numFmtId="190" fontId="3" fillId="0" borderId="0" xfId="51" applyNumberFormat="1" applyFont="1" applyBorder="1" applyAlignment="1">
      <alignment vertical="center"/>
    </xf>
    <xf numFmtId="194" fontId="3" fillId="0" borderId="0" xfId="51" applyNumberFormat="1" applyFont="1" applyBorder="1" applyAlignment="1">
      <alignment vertical="center"/>
    </xf>
    <xf numFmtId="189" fontId="7" fillId="0" borderId="0" xfId="51" applyNumberFormat="1" applyFont="1" applyAlignment="1">
      <alignment horizontal="center" vertical="center"/>
    </xf>
    <xf numFmtId="190" fontId="5" fillId="0" borderId="0" xfId="51" applyNumberFormat="1" applyFont="1" applyAlignment="1">
      <alignment horizontal="center" vertical="center"/>
    </xf>
    <xf numFmtId="189" fontId="7" fillId="0" borderId="0" xfId="51" applyNumberFormat="1" applyFont="1" applyBorder="1" applyAlignment="1">
      <alignment horizontal="center" vertical="center"/>
    </xf>
    <xf numFmtId="190" fontId="5" fillId="0" borderId="0" xfId="51" applyNumberFormat="1" applyFont="1" applyBorder="1" applyAlignment="1">
      <alignment horizontal="center" vertical="center"/>
    </xf>
    <xf numFmtId="190" fontId="5" fillId="0" borderId="0" xfId="51" applyNumberFormat="1" applyFont="1" applyBorder="1">
      <alignment vertical="center"/>
    </xf>
    <xf numFmtId="0" fontId="5" fillId="0" borderId="0" xfId="51" applyFont="1" applyBorder="1" applyAlignment="1">
      <alignment horizontal="center" vertical="center"/>
    </xf>
    <xf numFmtId="189" fontId="7" fillId="0" borderId="0" xfId="51" applyNumberFormat="1" applyFont="1" applyBorder="1">
      <alignment vertical="center"/>
    </xf>
    <xf numFmtId="0" fontId="5" fillId="0" borderId="17" xfId="51" applyFont="1" applyBorder="1" applyAlignment="1">
      <alignment vertical="center" shrinkToFit="1"/>
    </xf>
    <xf numFmtId="189" fontId="7" fillId="0" borderId="18" xfId="51" applyNumberFormat="1" applyFont="1" applyBorder="1" applyAlignment="1">
      <alignment horizontal="center" vertical="center"/>
    </xf>
    <xf numFmtId="190" fontId="5" fillId="0" borderId="18" xfId="51" applyNumberFormat="1" applyFont="1" applyBorder="1" applyAlignment="1">
      <alignment horizontal="center" vertical="center"/>
    </xf>
    <xf numFmtId="0" fontId="5" fillId="0" borderId="18" xfId="51" applyFont="1" applyBorder="1" applyAlignment="1">
      <alignment horizontal="center" vertical="center"/>
    </xf>
    <xf numFmtId="0" fontId="5" fillId="0" borderId="19" xfId="51" applyFont="1" applyBorder="1" applyAlignment="1">
      <alignment horizontal="center" vertical="center"/>
    </xf>
    <xf numFmtId="0" fontId="5" fillId="0" borderId="17" xfId="51" applyFont="1" applyBorder="1" applyAlignment="1">
      <alignment horizontal="center" vertical="center"/>
    </xf>
    <xf numFmtId="190" fontId="5" fillId="0" borderId="18" xfId="51" applyNumberFormat="1" applyFont="1" applyBorder="1">
      <alignment vertical="center"/>
    </xf>
    <xf numFmtId="189" fontId="7" fillId="0" borderId="18" xfId="51" applyNumberFormat="1" applyFont="1" applyBorder="1">
      <alignment vertical="center"/>
    </xf>
    <xf numFmtId="191" fontId="5" fillId="0" borderId="19" xfId="51" applyNumberFormat="1" applyFont="1" applyBorder="1">
      <alignment vertical="center"/>
    </xf>
    <xf numFmtId="0" fontId="5" fillId="0" borderId="29" xfId="51" applyFont="1" applyBorder="1" applyAlignment="1">
      <alignment vertical="center" shrinkToFit="1"/>
    </xf>
    <xf numFmtId="0" fontId="5" fillId="0" borderId="48" xfId="51" applyFont="1" applyBorder="1" applyAlignment="1">
      <alignment vertical="center" shrinkToFit="1"/>
    </xf>
    <xf numFmtId="189" fontId="7" fillId="0" borderId="48" xfId="51" applyNumberFormat="1" applyFont="1" applyBorder="1" applyAlignment="1">
      <alignment horizontal="center" vertical="center"/>
    </xf>
    <xf numFmtId="190" fontId="5" fillId="0" borderId="48" xfId="51" applyNumberFormat="1" applyFont="1" applyBorder="1" applyAlignment="1">
      <alignment horizontal="center" vertical="center"/>
    </xf>
    <xf numFmtId="190" fontId="5" fillId="0" borderId="48" xfId="51" applyNumberFormat="1" applyFont="1" applyBorder="1">
      <alignment vertical="center"/>
    </xf>
    <xf numFmtId="189" fontId="7" fillId="0" borderId="48" xfId="51" applyNumberFormat="1" applyFont="1" applyBorder="1">
      <alignment vertical="center"/>
    </xf>
    <xf numFmtId="191" fontId="5" fillId="0" borderId="48" xfId="51" applyNumberFormat="1" applyFont="1" applyBorder="1">
      <alignment vertical="center"/>
    </xf>
    <xf numFmtId="191" fontId="5" fillId="0" borderId="91" xfId="51" applyNumberFormat="1" applyFont="1" applyBorder="1">
      <alignment vertical="center"/>
    </xf>
    <xf numFmtId="0" fontId="5" fillId="0" borderId="103" xfId="51" applyFont="1" applyBorder="1" applyAlignment="1">
      <alignment horizontal="center" vertical="center"/>
    </xf>
    <xf numFmtId="0" fontId="5" fillId="0" borderId="104" xfId="51" applyFont="1" applyBorder="1" applyAlignment="1">
      <alignment horizontal="center" vertical="center"/>
    </xf>
    <xf numFmtId="0" fontId="5" fillId="0" borderId="57" xfId="51" applyFont="1" applyBorder="1" applyAlignment="1">
      <alignment horizontal="center" vertical="center" shrinkToFit="1"/>
    </xf>
    <xf numFmtId="0" fontId="5" fillId="0" borderId="12" xfId="51" applyFont="1" applyBorder="1" applyAlignment="1">
      <alignment vertical="center" shrinkToFit="1"/>
    </xf>
    <xf numFmtId="0" fontId="5" fillId="0" borderId="78" xfId="51" applyFont="1" applyBorder="1" applyAlignment="1">
      <alignment vertical="center" shrinkToFit="1"/>
    </xf>
    <xf numFmtId="0" fontId="5" fillId="0" borderId="88" xfId="51" applyFont="1" applyBorder="1" applyAlignment="1">
      <alignment horizontal="center" vertical="center" shrinkToFit="1"/>
    </xf>
    <xf numFmtId="0" fontId="5" fillId="0" borderId="75" xfId="51" applyFont="1" applyBorder="1" applyAlignment="1">
      <alignment vertical="center" shrinkToFit="1"/>
    </xf>
    <xf numFmtId="0" fontId="5" fillId="0" borderId="76" xfId="51" applyFont="1" applyBorder="1" applyAlignment="1">
      <alignment vertical="center" shrinkToFit="1"/>
    </xf>
    <xf numFmtId="0" fontId="3" fillId="0" borderId="181" xfId="51" applyFont="1" applyBorder="1" applyAlignment="1">
      <alignment horizontal="center" vertical="center" textRotation="255"/>
    </xf>
    <xf numFmtId="0" fontId="44" fillId="30" borderId="85" xfId="51" applyFont="1" applyFill="1" applyBorder="1">
      <alignment vertical="center"/>
    </xf>
    <xf numFmtId="0" fontId="44" fillId="30" borderId="86" xfId="51" applyFont="1" applyFill="1" applyBorder="1">
      <alignment vertical="center"/>
    </xf>
    <xf numFmtId="0" fontId="44" fillId="30" borderId="87" xfId="51" applyFont="1" applyFill="1" applyBorder="1">
      <alignment vertical="center"/>
    </xf>
    <xf numFmtId="0" fontId="44" fillId="30" borderId="34" xfId="51" applyFont="1" applyFill="1" applyBorder="1">
      <alignment vertical="center"/>
    </xf>
    <xf numFmtId="0" fontId="44" fillId="30" borderId="37" xfId="51" applyFont="1" applyFill="1" applyBorder="1">
      <alignment vertical="center"/>
    </xf>
    <xf numFmtId="0" fontId="44" fillId="30" borderId="39" xfId="51" applyFont="1" applyFill="1" applyBorder="1">
      <alignment vertical="center"/>
    </xf>
    <xf numFmtId="0" fontId="5" fillId="0" borderId="0" xfId="51" applyFont="1" applyAlignment="1">
      <alignment vertical="center" wrapText="1"/>
    </xf>
    <xf numFmtId="0" fontId="44" fillId="30" borderId="28" xfId="51" applyFont="1" applyFill="1" applyBorder="1">
      <alignment vertical="center"/>
    </xf>
    <xf numFmtId="0" fontId="44" fillId="30" borderId="16" xfId="51" applyFont="1" applyFill="1" applyBorder="1">
      <alignment vertical="center"/>
    </xf>
    <xf numFmtId="0" fontId="44" fillId="30" borderId="69" xfId="51" applyFont="1" applyFill="1" applyBorder="1">
      <alignment vertical="center"/>
    </xf>
    <xf numFmtId="0" fontId="44" fillId="30" borderId="57" xfId="51" applyFont="1" applyFill="1" applyBorder="1">
      <alignment vertical="center"/>
    </xf>
    <xf numFmtId="0" fontId="44" fillId="30" borderId="12" xfId="51" applyFont="1" applyFill="1" applyBorder="1">
      <alignment vertical="center"/>
    </xf>
    <xf numFmtId="0" fontId="44" fillId="30" borderId="78" xfId="51" applyFont="1" applyFill="1" applyBorder="1">
      <alignment vertical="center"/>
    </xf>
    <xf numFmtId="0" fontId="44" fillId="30" borderId="42" xfId="51" applyFont="1" applyFill="1" applyBorder="1">
      <alignment vertical="center"/>
    </xf>
    <xf numFmtId="195" fontId="5" fillId="0" borderId="0" xfId="51" applyNumberFormat="1" applyFont="1">
      <alignment vertical="center"/>
    </xf>
    <xf numFmtId="0" fontId="44" fillId="30" borderId="11" xfId="51" applyFont="1" applyFill="1" applyBorder="1">
      <alignment vertical="center"/>
    </xf>
    <xf numFmtId="0" fontId="44" fillId="30" borderId="27" xfId="51" applyFont="1" applyFill="1" applyBorder="1">
      <alignment vertical="center"/>
    </xf>
    <xf numFmtId="0" fontId="44" fillId="30" borderId="26" xfId="51" applyFont="1" applyFill="1" applyBorder="1">
      <alignment vertical="center"/>
    </xf>
    <xf numFmtId="0" fontId="44" fillId="30" borderId="70" xfId="51" applyFont="1" applyFill="1" applyBorder="1">
      <alignment vertical="center"/>
    </xf>
    <xf numFmtId="0" fontId="44" fillId="30" borderId="25" xfId="51" applyFont="1" applyFill="1" applyBorder="1">
      <alignment vertical="center"/>
    </xf>
    <xf numFmtId="0" fontId="44" fillId="30" borderId="77" xfId="51" applyFont="1" applyFill="1" applyBorder="1">
      <alignment vertical="center"/>
    </xf>
    <xf numFmtId="0" fontId="44" fillId="30" borderId="23" xfId="51" applyFont="1" applyFill="1" applyBorder="1">
      <alignment vertical="center"/>
    </xf>
    <xf numFmtId="0" fontId="44" fillId="30" borderId="73" xfId="51" applyFont="1" applyFill="1" applyBorder="1">
      <alignment vertical="center"/>
    </xf>
    <xf numFmtId="0" fontId="131" fillId="0" borderId="85" xfId="51" applyFont="1" applyBorder="1">
      <alignment vertical="center"/>
    </xf>
    <xf numFmtId="0" fontId="131" fillId="0" borderId="80" xfId="51" applyFont="1" applyBorder="1">
      <alignment vertical="center"/>
    </xf>
    <xf numFmtId="0" fontId="131" fillId="0" borderId="82" xfId="51" applyFont="1" applyBorder="1">
      <alignment vertical="center"/>
    </xf>
    <xf numFmtId="0" fontId="44" fillId="0" borderId="85" xfId="51" applyFont="1" applyBorder="1" applyAlignment="1">
      <alignment vertical="center" shrinkToFit="1"/>
    </xf>
    <xf numFmtId="0" fontId="44" fillId="0" borderId="86" xfId="51" applyFont="1" applyBorder="1" applyAlignment="1">
      <alignment vertical="center" shrinkToFit="1"/>
    </xf>
    <xf numFmtId="0" fontId="44" fillId="0" borderId="87" xfId="51" applyFont="1" applyBorder="1" applyAlignment="1">
      <alignment vertical="center" shrinkToFit="1"/>
    </xf>
    <xf numFmtId="0" fontId="5" fillId="0" borderId="29" xfId="51" applyFont="1" applyBorder="1">
      <alignment vertical="center"/>
    </xf>
    <xf numFmtId="0" fontId="5" fillId="0" borderId="48" xfId="51" applyFont="1" applyBorder="1">
      <alignment vertical="center"/>
    </xf>
    <xf numFmtId="0" fontId="5" fillId="0" borderId="43" xfId="51" applyFont="1" applyBorder="1">
      <alignment vertical="center"/>
    </xf>
    <xf numFmtId="0" fontId="5" fillId="0" borderId="83" xfId="51" applyFont="1" applyBorder="1" applyAlignment="1">
      <alignment vertical="center" shrinkToFit="1"/>
    </xf>
    <xf numFmtId="0" fontId="44" fillId="30" borderId="19" xfId="51" applyFont="1" applyFill="1" applyBorder="1">
      <alignment vertical="center"/>
    </xf>
    <xf numFmtId="0" fontId="5" fillId="30" borderId="69" xfId="51" applyFont="1" applyFill="1" applyBorder="1">
      <alignment vertical="center"/>
    </xf>
    <xf numFmtId="0" fontId="110" fillId="0" borderId="0" xfId="57" applyFont="1" applyProtection="1">
      <alignment vertical="center"/>
      <protection locked="0"/>
    </xf>
    <xf numFmtId="181" fontId="112" fillId="0" borderId="0" xfId="57" applyNumberFormat="1" applyFont="1">
      <alignment vertical="center"/>
    </xf>
    <xf numFmtId="0" fontId="69" fillId="0" borderId="0" xfId="57" applyFont="1" applyAlignment="1">
      <alignment horizontal="left" vertical="center"/>
    </xf>
    <xf numFmtId="0" fontId="110" fillId="0" borderId="0" xfId="57" applyFont="1" applyAlignment="1">
      <alignment horizontal="center" vertical="center" shrinkToFit="1"/>
    </xf>
    <xf numFmtId="0" fontId="69" fillId="0" borderId="0" xfId="57" applyFont="1">
      <alignment vertical="center"/>
    </xf>
    <xf numFmtId="0" fontId="141" fillId="0" borderId="0" xfId="57" applyFont="1">
      <alignment vertical="center"/>
    </xf>
    <xf numFmtId="0" fontId="77" fillId="0" borderId="16" xfId="45" applyFont="1" applyBorder="1" applyAlignment="1">
      <alignment horizontal="left" vertical="center"/>
    </xf>
    <xf numFmtId="0" fontId="77" fillId="0" borderId="16" xfId="45" applyFont="1" applyBorder="1" applyAlignment="1">
      <alignment horizontal="distributed" vertical="center" wrapText="1" justifyLastLine="1"/>
    </xf>
    <xf numFmtId="0" fontId="77" fillId="0" borderId="14" xfId="45" applyFont="1" applyBorder="1" applyAlignment="1">
      <alignment horizontal="right" vertical="center"/>
    </xf>
    <xf numFmtId="0" fontId="77" fillId="0" borderId="10" xfId="45" applyFont="1" applyBorder="1">
      <alignment vertical="center"/>
    </xf>
    <xf numFmtId="0" fontId="77" fillId="0" borderId="0" xfId="45" applyFont="1" applyAlignment="1">
      <alignment horizontal="left" vertical="center"/>
    </xf>
    <xf numFmtId="0" fontId="78" fillId="0" borderId="0" xfId="51" applyFont="1" applyAlignment="1">
      <alignment horizontal="right" vertical="center"/>
    </xf>
    <xf numFmtId="0" fontId="28" fillId="0" borderId="0" xfId="50" applyFont="1" applyBorder="1" applyAlignment="1">
      <alignment horizontal="center" vertical="center"/>
    </xf>
    <xf numFmtId="0" fontId="1" fillId="0" borderId="0" xfId="50" applyFont="1">
      <alignment vertical="center"/>
    </xf>
    <xf numFmtId="0" fontId="1" fillId="0" borderId="16" xfId="50" applyFont="1" applyBorder="1" applyAlignment="1">
      <alignment horizontal="left" vertical="center"/>
    </xf>
    <xf numFmtId="0" fontId="1" fillId="0" borderId="12" xfId="50" applyFont="1" applyBorder="1" applyAlignment="1">
      <alignment vertical="center"/>
    </xf>
    <xf numFmtId="0" fontId="1" fillId="0" borderId="24" xfId="50" applyFont="1" applyBorder="1">
      <alignment vertical="center"/>
    </xf>
    <xf numFmtId="0" fontId="1" fillId="0" borderId="20" xfId="50" applyFont="1" applyBorder="1">
      <alignment vertical="center"/>
    </xf>
    <xf numFmtId="0" fontId="1" fillId="0" borderId="21" xfId="50" applyFont="1" applyBorder="1">
      <alignment vertical="center"/>
    </xf>
    <xf numFmtId="0" fontId="1" fillId="0" borderId="14" xfId="50" applyFont="1" applyBorder="1">
      <alignment vertical="center"/>
    </xf>
    <xf numFmtId="0" fontId="1" fillId="0" borderId="18" xfId="50" applyFont="1" applyBorder="1">
      <alignment vertical="center"/>
    </xf>
    <xf numFmtId="0" fontId="1" fillId="0" borderId="15" xfId="50" applyFont="1" applyBorder="1">
      <alignment vertical="center"/>
    </xf>
    <xf numFmtId="0" fontId="1" fillId="0" borderId="10" xfId="50" applyFont="1" applyBorder="1" applyAlignment="1">
      <alignment horizontal="distributed" vertical="center" justifyLastLine="1"/>
    </xf>
    <xf numFmtId="0" fontId="1" fillId="0" borderId="11" xfId="50" applyFont="1" applyBorder="1" applyAlignment="1">
      <alignment horizontal="right" vertical="center" indent="1"/>
    </xf>
    <xf numFmtId="0" fontId="1" fillId="0" borderId="10" xfId="50" applyFont="1" applyBorder="1" applyAlignment="1">
      <alignment horizontal="right" vertical="center" indent="1"/>
    </xf>
    <xf numFmtId="0" fontId="1" fillId="0" borderId="22" xfId="50" applyFont="1" applyBorder="1" applyAlignment="1">
      <alignment vertical="center"/>
    </xf>
    <xf numFmtId="0" fontId="1" fillId="0" borderId="23" xfId="50" applyFont="1" applyBorder="1" applyAlignment="1">
      <alignment vertical="center"/>
    </xf>
    <xf numFmtId="0" fontId="1" fillId="0" borderId="17" xfId="50" applyFont="1" applyBorder="1">
      <alignment vertical="center"/>
    </xf>
    <xf numFmtId="0" fontId="1" fillId="0" borderId="19" xfId="50" applyFont="1" applyBorder="1">
      <alignment vertical="center"/>
    </xf>
    <xf numFmtId="0" fontId="1" fillId="0" borderId="12" xfId="50" applyFont="1" applyBorder="1" applyAlignment="1">
      <alignment horizontal="center" vertical="center"/>
    </xf>
    <xf numFmtId="0" fontId="1" fillId="0" borderId="0" xfId="50" applyFont="1" applyBorder="1">
      <alignment vertical="center"/>
    </xf>
    <xf numFmtId="0" fontId="1" fillId="0" borderId="24" xfId="50" applyFont="1" applyBorder="1" applyAlignment="1">
      <alignment horizontal="distributed" vertical="center" justifyLastLine="1"/>
    </xf>
    <xf numFmtId="0" fontId="1" fillId="0" borderId="21" xfId="50" applyFont="1" applyBorder="1" applyAlignment="1">
      <alignment horizontal="right" vertical="center" indent="1"/>
    </xf>
    <xf numFmtId="0" fontId="1" fillId="0" borderId="14" xfId="50" applyFont="1" applyBorder="1" applyAlignment="1">
      <alignment horizontal="right" vertical="center" indent="1"/>
    </xf>
    <xf numFmtId="0" fontId="1" fillId="0" borderId="0" xfId="50" applyFont="1" applyBorder="1" applyAlignment="1">
      <alignment horizontal="right" vertical="center"/>
    </xf>
    <xf numFmtId="0" fontId="1" fillId="0" borderId="22" xfId="50" applyFont="1" applyBorder="1">
      <alignment vertical="center"/>
    </xf>
    <xf numFmtId="0" fontId="1" fillId="0" borderId="16" xfId="50" applyFont="1" applyBorder="1" applyAlignment="1">
      <alignment horizontal="center" vertical="center"/>
    </xf>
    <xf numFmtId="0" fontId="1" fillId="0" borderId="20" xfId="50" applyFont="1" applyBorder="1" applyAlignment="1">
      <alignment horizontal="center" vertical="center"/>
    </xf>
    <xf numFmtId="0" fontId="1" fillId="0" borderId="0" xfId="50" applyFont="1" applyBorder="1" applyAlignment="1">
      <alignment horizontal="left" vertical="center"/>
    </xf>
    <xf numFmtId="0" fontId="1" fillId="0" borderId="0" xfId="50" applyFont="1" applyBorder="1" applyAlignment="1">
      <alignment horizontal="center" vertical="center"/>
    </xf>
    <xf numFmtId="0" fontId="1" fillId="0" borderId="16" xfId="50" applyFont="1" applyBorder="1">
      <alignment vertical="center"/>
    </xf>
    <xf numFmtId="0" fontId="1" fillId="0" borderId="23" xfId="50" applyFont="1" applyBorder="1">
      <alignment vertical="center"/>
    </xf>
    <xf numFmtId="0" fontId="1" fillId="0" borderId="0" xfId="50" applyFont="1" applyAlignment="1">
      <alignment horizontal="left" vertical="center" indent="3"/>
    </xf>
    <xf numFmtId="0" fontId="78" fillId="0" borderId="0" xfId="51" applyFont="1" applyAlignment="1">
      <alignment vertical="center"/>
    </xf>
    <xf numFmtId="0" fontId="4" fillId="0" borderId="0" xfId="51" applyFont="1" applyAlignment="1">
      <alignment horizontal="center" vertical="center"/>
    </xf>
    <xf numFmtId="0" fontId="5" fillId="0" borderId="43" xfId="51" applyFont="1" applyBorder="1" applyAlignment="1">
      <alignment horizontal="center" vertical="center"/>
    </xf>
    <xf numFmtId="0" fontId="77" fillId="0" borderId="10" xfId="45" applyFont="1" applyBorder="1" applyAlignment="1">
      <alignment horizontal="center" vertical="center"/>
    </xf>
    <xf numFmtId="0" fontId="77" fillId="0" borderId="16" xfId="45" applyFont="1" applyBorder="1" applyAlignment="1">
      <alignment horizontal="center" vertical="center"/>
    </xf>
    <xf numFmtId="0" fontId="110" fillId="0" borderId="0" xfId="57" applyFont="1" applyAlignment="1">
      <alignment horizontal="center" vertical="center"/>
    </xf>
    <xf numFmtId="0" fontId="77" fillId="31" borderId="10" xfId="45" applyFont="1" applyFill="1" applyBorder="1" applyAlignment="1">
      <alignment horizontal="center" vertical="center"/>
    </xf>
    <xf numFmtId="0" fontId="77" fillId="0" borderId="0" xfId="45" applyFont="1" applyAlignment="1">
      <alignment horizontal="right" vertical="center"/>
    </xf>
    <xf numFmtId="0" fontId="5" fillId="0" borderId="35" xfId="51" applyFont="1" applyBorder="1" applyAlignment="1">
      <alignment horizontal="center" vertical="center"/>
    </xf>
    <xf numFmtId="0" fontId="5" fillId="0" borderId="0" xfId="51" applyFont="1" applyAlignment="1">
      <alignment horizontal="center" vertical="center"/>
    </xf>
    <xf numFmtId="0" fontId="5" fillId="0" borderId="15" xfId="51" applyFont="1" applyBorder="1" applyAlignment="1">
      <alignment horizontal="center" vertical="center"/>
    </xf>
    <xf numFmtId="0" fontId="5" fillId="0" borderId="0" xfId="51" applyFont="1" applyAlignment="1">
      <alignment horizontal="center" vertical="center" wrapText="1"/>
    </xf>
    <xf numFmtId="0" fontId="5" fillId="0" borderId="14" xfId="51" applyFont="1" applyBorder="1" applyAlignment="1">
      <alignment horizontal="center" vertical="center"/>
    </xf>
    <xf numFmtId="0" fontId="5" fillId="0" borderId="48" xfId="51" applyFont="1" applyBorder="1" applyAlignment="1">
      <alignment horizontal="center" vertical="center"/>
    </xf>
    <xf numFmtId="0" fontId="5" fillId="0" borderId="91" xfId="51" applyFont="1" applyBorder="1" applyAlignment="1">
      <alignment horizontal="center" vertical="center"/>
    </xf>
    <xf numFmtId="1" fontId="5" fillId="0" borderId="0" xfId="51" applyNumberFormat="1" applyFont="1" applyAlignment="1">
      <alignment horizontal="center" vertical="center"/>
    </xf>
    <xf numFmtId="0" fontId="134" fillId="0" borderId="0" xfId="51" applyFont="1" applyAlignment="1">
      <alignment horizontal="center" vertical="center"/>
    </xf>
    <xf numFmtId="0" fontId="6" fillId="0" borderId="0" xfId="51" applyFont="1" applyAlignment="1">
      <alignment horizontal="center" vertical="center" wrapText="1"/>
    </xf>
    <xf numFmtId="0" fontId="7" fillId="0" borderId="0" xfId="51" applyFont="1" applyAlignment="1">
      <alignment horizontal="center" vertical="center" wrapText="1"/>
    </xf>
    <xf numFmtId="185" fontId="112" fillId="0" borderId="0" xfId="57" applyNumberFormat="1" applyFont="1" applyAlignment="1">
      <alignment horizontal="right" vertical="center" shrinkToFit="1"/>
    </xf>
    <xf numFmtId="0" fontId="77" fillId="0" borderId="12" xfId="45" applyFont="1" applyBorder="1" applyAlignment="1">
      <alignment horizontal="left" vertical="center"/>
    </xf>
    <xf numFmtId="0" fontId="76" fillId="0" borderId="10" xfId="45" applyFont="1" applyBorder="1" applyAlignment="1">
      <alignment horizontal="center" vertical="center"/>
    </xf>
    <xf numFmtId="0" fontId="76" fillId="0" borderId="13" xfId="45" applyFont="1" applyBorder="1" applyAlignment="1">
      <alignment horizontal="center" vertical="center"/>
    </xf>
    <xf numFmtId="0" fontId="76" fillId="0" borderId="11" xfId="45" applyFont="1" applyBorder="1" applyAlignment="1">
      <alignment horizontal="center" vertical="center"/>
    </xf>
    <xf numFmtId="0" fontId="77" fillId="0" borderId="14" xfId="45" applyFont="1" applyBorder="1" applyAlignment="1">
      <alignment horizontal="centerContinuous" vertical="center"/>
    </xf>
    <xf numFmtId="0" fontId="94" fillId="0" borderId="0" xfId="45" applyFont="1" applyAlignment="1">
      <alignment horizontal="centerContinuous" vertical="center" wrapText="1"/>
    </xf>
    <xf numFmtId="0" fontId="82" fillId="0" borderId="0" xfId="45" applyFont="1" applyAlignment="1">
      <alignment horizontal="centerContinuous" vertical="top"/>
    </xf>
    <xf numFmtId="0" fontId="77" fillId="0" borderId="0" xfId="45" applyFont="1" applyAlignment="1">
      <alignment horizontal="centerContinuous" vertical="center"/>
    </xf>
    <xf numFmtId="0" fontId="77" fillId="0" borderId="15" xfId="45" applyFont="1" applyBorder="1" applyAlignment="1">
      <alignment horizontal="centerContinuous" vertical="center"/>
    </xf>
    <xf numFmtId="0" fontId="74" fillId="0" borderId="0" xfId="51" applyFont="1">
      <alignment vertical="center"/>
    </xf>
    <xf numFmtId="0" fontId="84" fillId="0" borderId="24" xfId="43" applyFont="1" applyBorder="1" applyAlignment="1">
      <alignment horizontal="left" vertical="center"/>
    </xf>
    <xf numFmtId="0" fontId="84" fillId="0" borderId="20" xfId="43" applyFont="1" applyBorder="1" applyAlignment="1">
      <alignment horizontal="left" vertical="center"/>
    </xf>
    <xf numFmtId="0" fontId="84" fillId="0" borderId="21" xfId="43" applyFont="1" applyBorder="1" applyAlignment="1">
      <alignment horizontal="left" vertical="center"/>
    </xf>
    <xf numFmtId="0" fontId="84" fillId="0" borderId="14" xfId="43" applyFont="1" applyBorder="1" applyAlignment="1">
      <alignment horizontal="left" vertical="center"/>
    </xf>
    <xf numFmtId="0" fontId="84" fillId="0" borderId="0" xfId="43" applyFont="1" applyAlignment="1">
      <alignment horizontal="left" vertical="center"/>
    </xf>
    <xf numFmtId="0" fontId="84" fillId="0" borderId="17" xfId="43" applyFont="1" applyBorder="1" applyAlignment="1">
      <alignment horizontal="left" vertical="center"/>
    </xf>
    <xf numFmtId="0" fontId="84" fillId="0" borderId="18" xfId="43" applyFont="1" applyBorder="1" applyAlignment="1">
      <alignment horizontal="left" vertical="center"/>
    </xf>
    <xf numFmtId="0" fontId="84" fillId="0" borderId="19" xfId="43" applyFont="1" applyBorder="1" applyAlignment="1">
      <alignment horizontal="left" vertical="center"/>
    </xf>
    <xf numFmtId="0" fontId="84" fillId="0" borderId="0" xfId="43" applyFont="1" applyAlignment="1">
      <alignment horizontal="center" vertical="center"/>
    </xf>
    <xf numFmtId="0" fontId="143" fillId="0" borderId="0" xfId="58" applyFont="1">
      <alignment vertical="center"/>
    </xf>
    <xf numFmtId="0" fontId="144" fillId="0" borderId="0" xfId="58" applyFont="1">
      <alignment vertical="center"/>
    </xf>
    <xf numFmtId="0" fontId="52" fillId="0" borderId="0" xfId="58" applyFont="1">
      <alignment vertical="center"/>
    </xf>
    <xf numFmtId="0" fontId="144" fillId="0" borderId="0" xfId="58" applyFont="1" applyAlignment="1">
      <alignment horizontal="right" vertical="center"/>
    </xf>
    <xf numFmtId="0" fontId="143" fillId="0" borderId="0" xfId="58" applyFont="1" applyBorder="1" applyAlignment="1">
      <alignment horizontal="center" vertical="center"/>
    </xf>
    <xf numFmtId="0" fontId="145" fillId="0" borderId="0" xfId="58" applyFont="1">
      <alignment vertical="center"/>
    </xf>
    <xf numFmtId="0" fontId="8" fillId="0" borderId="0" xfId="58" applyFont="1">
      <alignment vertical="center"/>
    </xf>
    <xf numFmtId="0" fontId="6" fillId="0" borderId="0" xfId="58" applyFont="1">
      <alignment vertical="center"/>
    </xf>
    <xf numFmtId="0" fontId="84" fillId="0" borderId="15" xfId="43" applyFont="1" applyBorder="1" applyAlignment="1">
      <alignment horizontal="left" vertical="center"/>
    </xf>
    <xf numFmtId="0" fontId="52" fillId="0" borderId="0" xfId="43" applyFont="1" applyAlignment="1">
      <alignment horizontal="left" vertical="center"/>
    </xf>
    <xf numFmtId="0" fontId="84" fillId="0" borderId="0" xfId="43" applyFont="1" applyAlignment="1">
      <alignment vertical="top"/>
    </xf>
    <xf numFmtId="0" fontId="106" fillId="0" borderId="13" xfId="43" applyFont="1" applyBorder="1" applyAlignment="1">
      <alignment vertical="center"/>
    </xf>
    <xf numFmtId="0" fontId="106" fillId="0" borderId="11" xfId="43" applyFont="1" applyBorder="1" applyAlignment="1">
      <alignment vertical="center"/>
    </xf>
    <xf numFmtId="0" fontId="84" fillId="0" borderId="10" xfId="43" applyFont="1" applyBorder="1" applyAlignment="1">
      <alignment vertical="center"/>
    </xf>
    <xf numFmtId="0" fontId="84" fillId="0" borderId="13" xfId="43" applyFont="1" applyBorder="1" applyAlignment="1">
      <alignment vertical="center"/>
    </xf>
    <xf numFmtId="0" fontId="34" fillId="0" borderId="0" xfId="45" applyFont="1" applyBorder="1" applyAlignment="1">
      <alignment horizontal="center" vertical="center" shrinkToFit="1"/>
    </xf>
    <xf numFmtId="0" fontId="34" fillId="0" borderId="37" xfId="45" applyFont="1" applyBorder="1" applyAlignment="1">
      <alignment horizontal="center" vertical="center"/>
    </xf>
    <xf numFmtId="0" fontId="34" fillId="0" borderId="38" xfId="45" applyFont="1" applyBorder="1" applyAlignment="1">
      <alignment horizontal="center" vertical="center"/>
    </xf>
    <xf numFmtId="0" fontId="34" fillId="0" borderId="39" xfId="45" applyFont="1" applyBorder="1" applyAlignment="1">
      <alignment horizontal="center" vertical="center"/>
    </xf>
    <xf numFmtId="0" fontId="32" fillId="0" borderId="16" xfId="45" applyFont="1" applyBorder="1" applyAlignment="1">
      <alignment horizontal="center" vertical="center"/>
    </xf>
    <xf numFmtId="0" fontId="32" fillId="0" borderId="10" xfId="45" applyFont="1" applyBorder="1" applyAlignment="1">
      <alignment horizontal="center" vertical="center"/>
    </xf>
    <xf numFmtId="0" fontId="34" fillId="0" borderId="16" xfId="45" applyFont="1" applyBorder="1" applyAlignment="1">
      <alignment horizontal="center" vertical="center"/>
    </xf>
    <xf numFmtId="0" fontId="34" fillId="0" borderId="10" xfId="45" applyFont="1" applyBorder="1" applyAlignment="1">
      <alignment horizontal="center" vertical="center"/>
    </xf>
    <xf numFmtId="0" fontId="34" fillId="0" borderId="69" xfId="45" applyFont="1" applyBorder="1" applyAlignment="1">
      <alignment horizontal="center" vertical="center"/>
    </xf>
    <xf numFmtId="0" fontId="32" fillId="0" borderId="49" xfId="45" applyFont="1" applyBorder="1" applyAlignment="1">
      <alignment horizontal="center" vertical="center"/>
    </xf>
    <xf numFmtId="0" fontId="32" fillId="0" borderId="41" xfId="45" applyFont="1" applyBorder="1" applyAlignment="1">
      <alignment horizontal="center" vertical="center"/>
    </xf>
    <xf numFmtId="0" fontId="1" fillId="0" borderId="34" xfId="45" applyFont="1" applyBorder="1" applyAlignment="1">
      <alignment horizontal="center" vertical="center"/>
    </xf>
    <xf numFmtId="0" fontId="1" fillId="0" borderId="37" xfId="45" applyFont="1" applyBorder="1" applyAlignment="1">
      <alignment horizontal="center" vertical="center"/>
    </xf>
    <xf numFmtId="0" fontId="1" fillId="0" borderId="39" xfId="45" applyFont="1" applyBorder="1" applyAlignment="1">
      <alignment horizontal="center" vertical="center"/>
    </xf>
    <xf numFmtId="0" fontId="1" fillId="0" borderId="16" xfId="45" applyFont="1" applyBorder="1" applyAlignment="1">
      <alignment horizontal="center" vertical="center"/>
    </xf>
    <xf numFmtId="0" fontId="1" fillId="0" borderId="26" xfId="45" applyFont="1" applyBorder="1" applyAlignment="1">
      <alignment horizontal="center" vertical="center"/>
    </xf>
    <xf numFmtId="0" fontId="1" fillId="0" borderId="28" xfId="45" applyFont="1" applyBorder="1" applyAlignment="1">
      <alignment horizontal="center" vertical="center"/>
    </xf>
    <xf numFmtId="0" fontId="1" fillId="0" borderId="27" xfId="45" applyFont="1" applyBorder="1" applyAlignment="1">
      <alignment horizontal="center" vertical="center"/>
    </xf>
    <xf numFmtId="0" fontId="1" fillId="0" borderId="70" xfId="45" applyFont="1" applyBorder="1" applyAlignment="1">
      <alignment horizontal="center" vertical="center"/>
    </xf>
    <xf numFmtId="0" fontId="1" fillId="0" borderId="69" xfId="45" applyFont="1" applyBorder="1" applyAlignment="1">
      <alignment horizontal="center" vertical="center"/>
    </xf>
    <xf numFmtId="0" fontId="9" fillId="0" borderId="26" xfId="45" applyFont="1" applyBorder="1" applyAlignment="1">
      <alignment horizontal="center" vertical="center"/>
    </xf>
    <xf numFmtId="0" fontId="9" fillId="0" borderId="16" xfId="45" applyFont="1" applyBorder="1" applyAlignment="1">
      <alignment horizontal="center" vertical="center"/>
    </xf>
    <xf numFmtId="10" fontId="32" fillId="0" borderId="37" xfId="45" applyNumberFormat="1" applyFont="1" applyBorder="1" applyAlignment="1">
      <alignment horizontal="center" vertical="center"/>
    </xf>
    <xf numFmtId="0" fontId="32" fillId="0" borderId="37" xfId="45" applyFont="1" applyBorder="1" applyAlignment="1">
      <alignment horizontal="center" vertical="center"/>
    </xf>
    <xf numFmtId="0" fontId="32" fillId="0" borderId="39" xfId="45" applyFont="1" applyBorder="1" applyAlignment="1">
      <alignment horizontal="center" vertical="center"/>
    </xf>
    <xf numFmtId="0" fontId="32" fillId="0" borderId="74" xfId="45" applyFont="1" applyBorder="1" applyAlignment="1">
      <alignment horizontal="center" vertical="center"/>
    </xf>
    <xf numFmtId="0" fontId="32" fillId="0" borderId="35" xfId="45" applyFont="1" applyBorder="1" applyAlignment="1">
      <alignment horizontal="center" vertical="center"/>
    </xf>
    <xf numFmtId="10" fontId="34" fillId="0" borderId="49" xfId="45" applyNumberFormat="1" applyFont="1" applyBorder="1" applyAlignment="1">
      <alignment horizontal="center" vertical="center"/>
    </xf>
    <xf numFmtId="10" fontId="34" fillId="0" borderId="41" xfId="45" applyNumberFormat="1" applyFont="1" applyBorder="1" applyAlignment="1">
      <alignment horizontal="center" vertical="center"/>
    </xf>
    <xf numFmtId="0" fontId="32" fillId="0" borderId="34" xfId="45" applyFont="1" applyBorder="1" applyAlignment="1">
      <alignment horizontal="center" vertical="center"/>
    </xf>
    <xf numFmtId="0" fontId="34" fillId="0" borderId="26" xfId="45" applyFont="1" applyBorder="1" applyAlignment="1">
      <alignment horizontal="center" vertical="center"/>
    </xf>
    <xf numFmtId="0" fontId="34" fillId="0" borderId="70" xfId="45" applyFont="1" applyBorder="1" applyAlignment="1">
      <alignment horizontal="center" vertical="center"/>
    </xf>
    <xf numFmtId="0" fontId="6" fillId="0" borderId="0" xfId="42" applyFont="1" applyAlignment="1">
      <alignment vertical="center" wrapText="1"/>
    </xf>
    <xf numFmtId="0" fontId="31" fillId="0" borderId="0" xfId="42" applyAlignment="1">
      <alignment vertical="center" wrapText="1"/>
    </xf>
    <xf numFmtId="0" fontId="31" fillId="0" borderId="0" xfId="42" applyAlignment="1">
      <alignment vertical="center"/>
    </xf>
    <xf numFmtId="0" fontId="31" fillId="0" borderId="0" xfId="42" applyAlignment="1">
      <alignment horizontal="right" vertical="center"/>
    </xf>
    <xf numFmtId="0" fontId="28" fillId="0" borderId="0" xfId="42" applyFont="1" applyBorder="1" applyAlignment="1">
      <alignment horizontal="center" vertical="center"/>
    </xf>
    <xf numFmtId="0" fontId="28" fillId="0" borderId="10" xfId="42" applyFont="1" applyBorder="1" applyAlignment="1">
      <alignment horizontal="center" vertical="center"/>
    </xf>
    <xf numFmtId="0" fontId="28" fillId="0" borderId="13" xfId="42" applyFont="1" applyBorder="1" applyAlignment="1">
      <alignment horizontal="center" vertical="center"/>
    </xf>
    <xf numFmtId="0" fontId="28" fillId="0" borderId="11" xfId="42" applyFont="1" applyBorder="1" applyAlignment="1">
      <alignment horizontal="center" vertical="center"/>
    </xf>
    <xf numFmtId="0" fontId="31" fillId="0" borderId="20" xfId="42" applyBorder="1" applyAlignment="1">
      <alignment horizontal="center" vertical="center"/>
    </xf>
    <xf numFmtId="0" fontId="31" fillId="0" borderId="21" xfId="42" applyBorder="1" applyAlignment="1">
      <alignment horizontal="center" vertical="center"/>
    </xf>
    <xf numFmtId="0" fontId="31" fillId="0" borderId="12" xfId="42" applyBorder="1" applyAlignment="1">
      <alignment horizontal="left" vertical="center" wrapText="1" indent="1"/>
    </xf>
    <xf numFmtId="0" fontId="31" fillId="0" borderId="22" xfId="42" applyBorder="1" applyAlignment="1">
      <alignment horizontal="left" vertical="center" wrapText="1" indent="1"/>
    </xf>
    <xf numFmtId="0" fontId="31" fillId="0" borderId="23" xfId="42" applyBorder="1" applyAlignment="1">
      <alignment horizontal="left" vertical="center" wrapText="1" indent="1"/>
    </xf>
    <xf numFmtId="0" fontId="3" fillId="0" borderId="0" xfId="45" applyFont="1" applyAlignment="1">
      <alignment vertical="center" wrapText="1"/>
    </xf>
    <xf numFmtId="0" fontId="1" fillId="0" borderId="10" xfId="45" applyBorder="1" applyAlignment="1">
      <alignment horizontal="center" vertical="center"/>
    </xf>
    <xf numFmtId="0" fontId="1" fillId="0" borderId="13" xfId="45" applyBorder="1" applyAlignment="1">
      <alignment horizontal="center" vertical="center"/>
    </xf>
    <xf numFmtId="0" fontId="1" fillId="0" borderId="11" xfId="45" applyBorder="1" applyAlignment="1">
      <alignment horizontal="center" vertical="center"/>
    </xf>
    <xf numFmtId="0" fontId="1" fillId="0" borderId="12" xfId="45" applyBorder="1" applyAlignment="1">
      <alignment horizontal="center" vertical="center" wrapText="1"/>
    </xf>
    <xf numFmtId="0" fontId="1" fillId="0" borderId="23" xfId="45" applyBorder="1" applyAlignment="1">
      <alignment horizontal="center" vertical="center" wrapText="1"/>
    </xf>
    <xf numFmtId="0" fontId="1" fillId="0" borderId="24" xfId="45" applyBorder="1" applyAlignment="1">
      <alignment vertical="center" wrapText="1"/>
    </xf>
    <xf numFmtId="0" fontId="1" fillId="0" borderId="20" xfId="45" applyBorder="1" applyAlignment="1">
      <alignment vertical="center" wrapText="1"/>
    </xf>
    <xf numFmtId="0" fontId="1" fillId="0" borderId="17" xfId="45" applyBorder="1" applyAlignment="1">
      <alignment vertical="center" wrapText="1"/>
    </xf>
    <xf numFmtId="0" fontId="1" fillId="0" borderId="18" xfId="45" applyBorder="1" applyAlignment="1">
      <alignment vertical="center" wrapText="1"/>
    </xf>
    <xf numFmtId="0" fontId="1" fillId="0" borderId="24" xfId="45" applyBorder="1" applyAlignment="1">
      <alignment horizontal="center" vertical="center"/>
    </xf>
    <xf numFmtId="0" fontId="1" fillId="0" borderId="20" xfId="45" applyBorder="1" applyAlignment="1">
      <alignment horizontal="center" vertical="center"/>
    </xf>
    <xf numFmtId="0" fontId="1" fillId="0" borderId="21" xfId="45" applyBorder="1" applyAlignment="1">
      <alignment horizontal="center" vertical="center"/>
    </xf>
    <xf numFmtId="0" fontId="1" fillId="0" borderId="17" xfId="45" applyBorder="1" applyAlignment="1">
      <alignment horizontal="center" vertical="center"/>
    </xf>
    <xf numFmtId="0" fontId="1" fillId="0" borderId="18" xfId="45" applyBorder="1" applyAlignment="1">
      <alignment horizontal="center" vertical="center"/>
    </xf>
    <xf numFmtId="0" fontId="1" fillId="0" borderId="19" xfId="45" applyBorder="1" applyAlignment="1">
      <alignment horizontal="center" vertical="center"/>
    </xf>
    <xf numFmtId="0" fontId="1" fillId="0" borderId="16" xfId="45" applyBorder="1" applyAlignment="1">
      <alignment horizontal="center" vertical="center"/>
    </xf>
    <xf numFmtId="0" fontId="1" fillId="0" borderId="16" xfId="45" applyBorder="1" applyAlignment="1">
      <alignment vertical="center"/>
    </xf>
    <xf numFmtId="0" fontId="1" fillId="0" borderId="16" xfId="45" applyBorder="1" applyAlignment="1">
      <alignment vertical="center" wrapText="1"/>
    </xf>
    <xf numFmtId="0" fontId="1" fillId="0" borderId="22" xfId="45" applyBorder="1" applyAlignment="1">
      <alignment horizontal="center" vertical="center" wrapText="1"/>
    </xf>
    <xf numFmtId="0" fontId="1" fillId="0" borderId="10" xfId="45" applyBorder="1" applyAlignment="1">
      <alignment vertical="center" wrapText="1"/>
    </xf>
    <xf numFmtId="0" fontId="1" fillId="0" borderId="13" xfId="45" applyBorder="1" applyAlignment="1">
      <alignment vertical="center" wrapText="1"/>
    </xf>
    <xf numFmtId="0" fontId="75" fillId="0" borderId="0" xfId="45" applyFont="1" applyBorder="1" applyAlignment="1">
      <alignment horizontal="center" vertical="center"/>
    </xf>
    <xf numFmtId="0" fontId="28" fillId="0" borderId="10" xfId="45" applyFont="1" applyBorder="1" applyAlignment="1">
      <alignment horizontal="center" vertical="center"/>
    </xf>
    <xf numFmtId="0" fontId="28" fillId="0" borderId="13" xfId="45" applyFont="1" applyBorder="1" applyAlignment="1">
      <alignment horizontal="center" vertical="center"/>
    </xf>
    <xf numFmtId="0" fontId="28" fillId="0" borderId="11" xfId="45" applyFont="1" applyBorder="1" applyAlignment="1">
      <alignment horizontal="center" vertical="center"/>
    </xf>
    <xf numFmtId="0" fontId="31" fillId="0" borderId="23" xfId="42" applyBorder="1" applyAlignment="1">
      <alignment horizontal="center" vertical="center" wrapText="1"/>
    </xf>
    <xf numFmtId="0" fontId="1" fillId="0" borderId="11" xfId="45" applyBorder="1" applyAlignment="1">
      <alignment vertical="center" wrapText="1"/>
    </xf>
    <xf numFmtId="0" fontId="49" fillId="26" borderId="16" xfId="45" applyFont="1" applyFill="1" applyBorder="1" applyAlignment="1">
      <alignment vertical="center" wrapText="1"/>
    </xf>
    <xf numFmtId="0" fontId="49" fillId="26" borderId="16" xfId="45" applyFont="1" applyFill="1" applyBorder="1" applyAlignment="1">
      <alignment vertical="center"/>
    </xf>
    <xf numFmtId="0" fontId="49" fillId="26" borderId="16" xfId="45" applyFont="1" applyFill="1" applyBorder="1" applyAlignment="1">
      <alignment horizontal="center" vertical="center"/>
    </xf>
    <xf numFmtId="0" fontId="1" fillId="0" borderId="0" xfId="50" applyFont="1" applyAlignment="1">
      <alignment horizontal="right" vertical="center"/>
    </xf>
    <xf numFmtId="0" fontId="1" fillId="0" borderId="22" xfId="50" applyFont="1" applyBorder="1" applyAlignment="1">
      <alignment horizontal="left" vertical="center" wrapText="1"/>
    </xf>
    <xf numFmtId="0" fontId="1" fillId="0" borderId="22" xfId="50" applyFont="1" applyBorder="1" applyAlignment="1">
      <alignment horizontal="left" vertical="center"/>
    </xf>
    <xf numFmtId="0" fontId="1" fillId="0" borderId="24" xfId="50" applyFont="1" applyBorder="1" applyAlignment="1">
      <alignment horizontal="center" vertical="center" justifyLastLine="1"/>
    </xf>
    <xf numFmtId="0" fontId="1" fillId="0" borderId="21" xfId="50" applyFont="1" applyBorder="1" applyAlignment="1">
      <alignment horizontal="center" vertical="center" justifyLastLine="1"/>
    </xf>
    <xf numFmtId="0" fontId="36" fillId="0" borderId="0" xfId="50" applyFont="1" applyBorder="1" applyAlignment="1">
      <alignment horizontal="center" vertical="center"/>
    </xf>
    <xf numFmtId="0" fontId="1" fillId="0" borderId="20" xfId="50" applyFont="1" applyBorder="1" applyAlignment="1">
      <alignment horizontal="center" vertical="center"/>
    </xf>
    <xf numFmtId="0" fontId="1" fillId="0" borderId="21" xfId="50" applyFont="1" applyBorder="1" applyAlignment="1">
      <alignment horizontal="center" vertical="center"/>
    </xf>
    <xf numFmtId="0" fontId="28" fillId="0" borderId="10" xfId="50" applyFont="1" applyBorder="1" applyAlignment="1">
      <alignment horizontal="left" vertical="center"/>
    </xf>
    <xf numFmtId="0" fontId="28" fillId="0" borderId="13" xfId="50" applyFont="1" applyBorder="1" applyAlignment="1">
      <alignment horizontal="left" vertical="center"/>
    </xf>
    <xf numFmtId="0" fontId="28" fillId="0" borderId="11" xfId="50" applyFont="1" applyBorder="1" applyAlignment="1">
      <alignment horizontal="left" vertical="center"/>
    </xf>
    <xf numFmtId="0" fontId="1" fillId="0" borderId="10" xfId="50" applyFont="1" applyBorder="1" applyAlignment="1">
      <alignment horizontal="center" vertical="center"/>
    </xf>
    <xf numFmtId="0" fontId="1" fillId="0" borderId="13" xfId="50" applyFont="1" applyBorder="1" applyAlignment="1">
      <alignment horizontal="center" vertical="center"/>
    </xf>
    <xf numFmtId="0" fontId="1" fillId="0" borderId="11" xfId="50" applyFont="1" applyBorder="1" applyAlignment="1">
      <alignment horizontal="center" vertical="center"/>
    </xf>
    <xf numFmtId="0" fontId="1" fillId="0" borderId="16" xfId="50" applyFont="1" applyBorder="1" applyAlignment="1">
      <alignment horizontal="left" vertical="center" wrapText="1"/>
    </xf>
    <xf numFmtId="0" fontId="1" fillId="0" borderId="16" xfId="50" applyFont="1" applyBorder="1" applyAlignment="1">
      <alignment vertical="center" wrapText="1"/>
    </xf>
    <xf numFmtId="0" fontId="1" fillId="0" borderId="18" xfId="50" applyFont="1" applyBorder="1" applyAlignment="1">
      <alignment horizontal="center" vertical="center"/>
    </xf>
    <xf numFmtId="0" fontId="1" fillId="0" borderId="12" xfId="50" applyFont="1" applyBorder="1" applyAlignment="1">
      <alignment horizontal="center" vertical="center"/>
    </xf>
    <xf numFmtId="0" fontId="1" fillId="0" borderId="10" xfId="50" applyFont="1" applyBorder="1" applyAlignment="1">
      <alignment horizontal="center" vertical="center" justifyLastLine="1"/>
    </xf>
    <xf numFmtId="0" fontId="1" fillId="0" borderId="11" xfId="50" applyFont="1" applyBorder="1" applyAlignment="1">
      <alignment horizontal="center" vertical="center" justifyLastLine="1"/>
    </xf>
    <xf numFmtId="0" fontId="1" fillId="0" borderId="24" xfId="50" applyFont="1" applyBorder="1" applyAlignment="1">
      <alignment horizontal="center" vertical="center"/>
    </xf>
    <xf numFmtId="0" fontId="1" fillId="0" borderId="17" xfId="50" applyFont="1" applyBorder="1" applyAlignment="1">
      <alignment horizontal="center" vertical="center"/>
    </xf>
    <xf numFmtId="0" fontId="1" fillId="0" borderId="19" xfId="50" applyFont="1" applyBorder="1" applyAlignment="1">
      <alignment horizontal="center" vertical="center"/>
    </xf>
    <xf numFmtId="0" fontId="0" fillId="0" borderId="0" xfId="52" applyFont="1" applyAlignment="1">
      <alignment horizontal="right" vertical="center"/>
    </xf>
    <xf numFmtId="0" fontId="1" fillId="0" borderId="0" xfId="52" applyFont="1" applyAlignment="1">
      <alignment horizontal="right" vertical="center"/>
    </xf>
    <xf numFmtId="0" fontId="0" fillId="0" borderId="0" xfId="52" applyFont="1" applyAlignment="1">
      <alignment horizontal="left" vertical="center" wrapText="1"/>
    </xf>
    <xf numFmtId="0" fontId="1" fillId="0" borderId="0" xfId="52" applyFont="1" applyAlignment="1">
      <alignment horizontal="left" vertical="center"/>
    </xf>
    <xf numFmtId="0" fontId="27" fillId="0" borderId="0" xfId="52" applyFont="1" applyAlignment="1">
      <alignment horizontal="center" vertical="center"/>
    </xf>
    <xf numFmtId="0" fontId="1" fillId="0" borderId="16" xfId="52" applyFont="1" applyBorder="1" applyAlignment="1">
      <alignment horizontal="center" vertical="center"/>
    </xf>
    <xf numFmtId="0" fontId="1" fillId="0" borderId="10" xfId="52" applyFont="1" applyBorder="1" applyAlignment="1">
      <alignment horizontal="center" vertical="center"/>
    </xf>
    <xf numFmtId="0" fontId="1" fillId="0" borderId="13" xfId="52" applyFont="1" applyBorder="1" applyAlignment="1">
      <alignment horizontal="center" vertical="center"/>
    </xf>
    <xf numFmtId="0" fontId="1" fillId="0" borderId="11" xfId="52" applyFont="1" applyBorder="1" applyAlignment="1">
      <alignment horizontal="center" vertical="center"/>
    </xf>
    <xf numFmtId="0" fontId="1" fillId="0" borderId="10" xfId="52" applyFont="1" applyBorder="1" applyAlignment="1">
      <alignment horizontal="center" vertical="center" shrinkToFit="1"/>
    </xf>
    <xf numFmtId="0" fontId="1" fillId="0" borderId="11" xfId="52" applyFont="1" applyBorder="1" applyAlignment="1">
      <alignment horizontal="center" vertical="center" shrinkToFit="1"/>
    </xf>
    <xf numFmtId="0" fontId="1" fillId="0" borderId="10" xfId="52" applyFont="1" applyBorder="1" applyAlignment="1">
      <alignment horizontal="left" vertical="center" wrapText="1"/>
    </xf>
    <xf numFmtId="0" fontId="1" fillId="0" borderId="13" xfId="52" applyFont="1" applyBorder="1" applyAlignment="1">
      <alignment horizontal="left" vertical="center"/>
    </xf>
    <xf numFmtId="0" fontId="1" fillId="0" borderId="11" xfId="52" applyFont="1" applyBorder="1" applyAlignment="1">
      <alignment horizontal="left" vertical="center"/>
    </xf>
    <xf numFmtId="0" fontId="1" fillId="0" borderId="0" xfId="52" applyFont="1" applyAlignment="1">
      <alignment horizontal="left" vertical="center" wrapText="1"/>
    </xf>
    <xf numFmtId="0" fontId="6" fillId="0" borderId="0" xfId="51" applyFont="1" applyFill="1" applyAlignment="1">
      <alignment horizontal="left" vertical="center" wrapText="1"/>
    </xf>
    <xf numFmtId="0" fontId="52" fillId="0" borderId="0" xfId="42" applyFont="1" applyAlignment="1">
      <alignment horizontal="left" vertical="center" wrapText="1"/>
    </xf>
    <xf numFmtId="0" fontId="52" fillId="0" borderId="28" xfId="51" applyFont="1" applyFill="1" applyBorder="1" applyAlignment="1">
      <alignment horizontal="center" vertical="center" shrinkToFit="1"/>
    </xf>
    <xf numFmtId="0" fontId="52" fillId="0" borderId="16" xfId="51" applyFont="1" applyFill="1" applyBorder="1" applyAlignment="1">
      <alignment horizontal="center" vertical="center" shrinkToFit="1"/>
    </xf>
    <xf numFmtId="0" fontId="52" fillId="0" borderId="27" xfId="51" applyFont="1" applyFill="1" applyBorder="1" applyAlignment="1">
      <alignment horizontal="center" vertical="center" shrinkToFit="1"/>
    </xf>
    <xf numFmtId="0" fontId="52" fillId="0" borderId="26" xfId="51" applyFont="1" applyFill="1" applyBorder="1" applyAlignment="1">
      <alignment horizontal="center" vertical="center" shrinkToFit="1"/>
    </xf>
    <xf numFmtId="0" fontId="52" fillId="0" borderId="74" xfId="51" applyFont="1" applyFill="1" applyBorder="1" applyAlignment="1">
      <alignment horizontal="center" vertical="center" wrapText="1"/>
    </xf>
    <xf numFmtId="0" fontId="52" fillId="0" borderId="35" xfId="51" applyFont="1" applyFill="1" applyBorder="1" applyAlignment="1">
      <alignment horizontal="center" vertical="center" wrapText="1"/>
    </xf>
    <xf numFmtId="0" fontId="52" fillId="0" borderId="35" xfId="42" applyFont="1" applyBorder="1" applyAlignment="1">
      <alignment horizontal="center" vertical="center" wrapText="1"/>
    </xf>
    <xf numFmtId="0" fontId="52" fillId="0" borderId="54" xfId="42" applyFont="1" applyBorder="1" applyAlignment="1">
      <alignment horizontal="center" vertical="center" wrapText="1"/>
    </xf>
    <xf numFmtId="0" fontId="52" fillId="0" borderId="84" xfId="51" applyFont="1" applyFill="1" applyBorder="1" applyAlignment="1">
      <alignment horizontal="center" vertical="center" wrapText="1"/>
    </xf>
    <xf numFmtId="0" fontId="52" fillId="0" borderId="18" xfId="51" applyFont="1" applyFill="1" applyBorder="1" applyAlignment="1">
      <alignment horizontal="center" vertical="center" wrapText="1"/>
    </xf>
    <xf numFmtId="0" fontId="52" fillId="0" borderId="18" xfId="42" applyFont="1" applyBorder="1" applyAlignment="1">
      <alignment horizontal="center" vertical="center" wrapText="1"/>
    </xf>
    <xf numFmtId="0" fontId="52" fillId="0" borderId="19" xfId="42" applyFont="1" applyBorder="1" applyAlignment="1">
      <alignment horizontal="center" vertical="center" wrapText="1"/>
    </xf>
    <xf numFmtId="0" fontId="52" fillId="0" borderId="83" xfId="51" applyFont="1" applyFill="1" applyBorder="1" applyAlignment="1">
      <alignment horizontal="center" vertical="center" wrapText="1"/>
    </xf>
    <xf numFmtId="0" fontId="52" fillId="0" borderId="17" xfId="42" applyFont="1" applyBorder="1" applyAlignment="1">
      <alignment horizontal="center" vertical="center" wrapText="1"/>
    </xf>
    <xf numFmtId="0" fontId="52" fillId="0" borderId="89" xfId="51" applyFont="1" applyFill="1" applyBorder="1" applyAlignment="1">
      <alignment horizontal="center" vertical="center" shrinkToFit="1"/>
    </xf>
    <xf numFmtId="0" fontId="52" fillId="0" borderId="41" xfId="51" applyFont="1" applyFill="1" applyBorder="1" applyAlignment="1">
      <alignment horizontal="center" vertical="center" shrinkToFit="1"/>
    </xf>
    <xf numFmtId="0" fontId="52" fillId="0" borderId="41" xfId="42" applyFont="1" applyBorder="1" applyAlignment="1">
      <alignment horizontal="center" vertical="center" shrinkToFit="1"/>
    </xf>
    <xf numFmtId="0" fontId="52" fillId="0" borderId="25" xfId="42" applyFont="1" applyBorder="1" applyAlignment="1">
      <alignment horizontal="center" vertical="center" shrinkToFit="1"/>
    </xf>
    <xf numFmtId="0" fontId="55" fillId="0" borderId="0" xfId="51" applyFont="1" applyFill="1" applyBorder="1" applyAlignment="1">
      <alignment horizontal="left" vertical="center" wrapText="1"/>
    </xf>
    <xf numFmtId="0" fontId="70" fillId="0" borderId="28" xfId="51" applyFont="1" applyFill="1" applyBorder="1" applyAlignment="1">
      <alignment horizontal="center" vertical="center" shrinkToFit="1"/>
    </xf>
    <xf numFmtId="0" fontId="70" fillId="0" borderId="16" xfId="51" applyFont="1" applyFill="1" applyBorder="1" applyAlignment="1">
      <alignment horizontal="center" vertical="center" shrinkToFit="1"/>
    </xf>
    <xf numFmtId="0" fontId="50" fillId="0" borderId="60" xfId="42" applyFont="1" applyBorder="1" applyAlignment="1">
      <alignment horizontal="center" vertical="center"/>
    </xf>
    <xf numFmtId="0" fontId="50" fillId="0" borderId="13" xfId="42" applyFont="1" applyBorder="1" applyAlignment="1">
      <alignment horizontal="center" vertical="center"/>
    </xf>
    <xf numFmtId="0" fontId="50" fillId="0" borderId="11" xfId="42" applyFont="1" applyBorder="1" applyAlignment="1">
      <alignment horizontal="center" vertical="center"/>
    </xf>
    <xf numFmtId="0" fontId="50" fillId="0" borderId="10" xfId="42" applyFont="1" applyBorder="1" applyAlignment="1">
      <alignment horizontal="center" vertical="center"/>
    </xf>
    <xf numFmtId="0" fontId="50" fillId="0" borderId="32" xfId="42" applyFont="1" applyBorder="1" applyAlignment="1">
      <alignment vertical="center"/>
    </xf>
    <xf numFmtId="0" fontId="52" fillId="0" borderId="60" xfId="51" applyFont="1" applyFill="1" applyBorder="1" applyAlignment="1">
      <alignment horizontal="center" vertical="center"/>
    </xf>
    <xf numFmtId="0" fontId="52" fillId="0" borderId="13" xfId="51" applyFont="1" applyFill="1" applyBorder="1" applyAlignment="1">
      <alignment horizontal="center" vertical="center"/>
    </xf>
    <xf numFmtId="0" fontId="52" fillId="0" borderId="11" xfId="51" applyFont="1" applyFill="1" applyBorder="1" applyAlignment="1">
      <alignment horizontal="center" vertical="center"/>
    </xf>
    <xf numFmtId="0" fontId="50" fillId="0" borderId="10" xfId="51" applyFont="1" applyFill="1" applyBorder="1" applyAlignment="1">
      <alignment horizontal="center" vertical="center"/>
    </xf>
    <xf numFmtId="0" fontId="50" fillId="0" borderId="32" xfId="51" applyFont="1" applyFill="1" applyBorder="1" applyAlignment="1">
      <alignment horizontal="center" vertical="center"/>
    </xf>
    <xf numFmtId="0" fontId="55" fillId="0" borderId="28" xfId="51" applyFont="1" applyBorder="1" applyAlignment="1">
      <alignment horizontal="center" vertical="center"/>
    </xf>
    <xf numFmtId="0" fontId="55" fillId="0" borderId="16" xfId="51" applyFont="1" applyBorder="1" applyAlignment="1">
      <alignment horizontal="center" vertical="center"/>
    </xf>
    <xf numFmtId="0" fontId="65" fillId="0" borderId="24" xfId="51" applyFont="1" applyFill="1" applyBorder="1" applyAlignment="1">
      <alignment horizontal="center" vertical="center" wrapText="1"/>
    </xf>
    <xf numFmtId="0" fontId="65" fillId="0" borderId="14" xfId="51" applyFont="1" applyFill="1" applyBorder="1" applyAlignment="1">
      <alignment horizontal="center" vertical="center" wrapText="1"/>
    </xf>
    <xf numFmtId="0" fontId="65" fillId="0" borderId="17" xfId="51" applyFont="1" applyFill="1" applyBorder="1" applyAlignment="1">
      <alignment horizontal="center" vertical="center" wrapText="1"/>
    </xf>
    <xf numFmtId="0" fontId="65" fillId="0" borderId="69" xfId="51" applyFont="1" applyFill="1" applyBorder="1" applyAlignment="1">
      <alignment horizontal="center" vertical="center" wrapText="1"/>
    </xf>
    <xf numFmtId="0" fontId="50" fillId="0" borderId="0" xfId="42" applyFont="1" applyAlignment="1">
      <alignment horizontal="right" vertical="center"/>
    </xf>
    <xf numFmtId="0" fontId="50" fillId="0" borderId="0" xfId="42" applyFont="1" applyAlignment="1">
      <alignment vertical="center"/>
    </xf>
    <xf numFmtId="0" fontId="64" fillId="0" borderId="0" xfId="51" applyFont="1" applyFill="1" applyAlignment="1">
      <alignment horizontal="center" vertical="center"/>
    </xf>
    <xf numFmtId="0" fontId="64" fillId="0" borderId="48" xfId="42" applyFont="1" applyBorder="1" applyAlignment="1">
      <alignment horizontal="center" vertical="center"/>
    </xf>
    <xf numFmtId="0" fontId="31" fillId="0" borderId="48" xfId="42" applyBorder="1" applyAlignment="1">
      <alignment vertical="center"/>
    </xf>
    <xf numFmtId="0" fontId="52" fillId="0" borderId="59" xfId="42" applyFont="1" applyBorder="1" applyAlignment="1">
      <alignment horizontal="center" vertical="center"/>
    </xf>
    <xf numFmtId="0" fontId="50" fillId="0" borderId="51" xfId="42" applyFont="1" applyBorder="1" applyAlignment="1">
      <alignment horizontal="center" vertical="center"/>
    </xf>
    <xf numFmtId="0" fontId="50" fillId="0" borderId="42" xfId="42" applyFont="1" applyBorder="1" applyAlignment="1">
      <alignment horizontal="center" vertical="center"/>
    </xf>
    <xf numFmtId="0" fontId="50" fillId="0" borderId="38" xfId="42" applyFont="1" applyBorder="1" applyAlignment="1">
      <alignment vertical="center"/>
    </xf>
    <xf numFmtId="0" fontId="50" fillId="0" borderId="52" xfId="42" applyFont="1" applyBorder="1" applyAlignment="1">
      <alignment vertical="center"/>
    </xf>
    <xf numFmtId="0" fontId="41" fillId="0" borderId="0" xfId="51" applyFont="1" applyAlignment="1">
      <alignment horizontal="left" vertical="top" wrapText="1"/>
    </xf>
    <xf numFmtId="0" fontId="41" fillId="0" borderId="0" xfId="51" applyFont="1" applyAlignment="1">
      <alignment horizontal="left" vertical="top"/>
    </xf>
    <xf numFmtId="0" fontId="41" fillId="0" borderId="0" xfId="51" applyFont="1" applyAlignment="1">
      <alignment horizontal="center" vertical="top"/>
    </xf>
    <xf numFmtId="0" fontId="37" fillId="0" borderId="89" xfId="51" applyFont="1" applyFill="1" applyBorder="1" applyAlignment="1">
      <alignment horizontal="center" vertical="center" wrapText="1" shrinkToFit="1"/>
    </xf>
    <xf numFmtId="0" fontId="37" fillId="0" borderId="41" xfId="51" applyFont="1" applyFill="1" applyBorder="1" applyAlignment="1">
      <alignment horizontal="center" vertical="center" wrapText="1" shrinkToFit="1"/>
    </xf>
    <xf numFmtId="0" fontId="37" fillId="0" borderId="25" xfId="51" applyFont="1" applyFill="1" applyBorder="1" applyAlignment="1">
      <alignment horizontal="center" vertical="center" wrapText="1" shrinkToFit="1"/>
    </xf>
    <xf numFmtId="0" fontId="37" fillId="0" borderId="49" xfId="51" applyFont="1" applyFill="1" applyBorder="1" applyAlignment="1">
      <alignment horizontal="center" vertical="center" wrapText="1" shrinkToFit="1"/>
    </xf>
    <xf numFmtId="0" fontId="38" fillId="0" borderId="89" xfId="51" applyFont="1" applyBorder="1" applyAlignment="1">
      <alignment horizontal="center" vertical="center" wrapText="1"/>
    </xf>
    <xf numFmtId="0" fontId="38" fillId="0" borderId="41" xfId="51" applyFont="1" applyBorder="1" applyAlignment="1">
      <alignment horizontal="center" vertical="center" wrapText="1"/>
    </xf>
    <xf numFmtId="0" fontId="38" fillId="0" borderId="25" xfId="51" applyFont="1" applyBorder="1" applyAlignment="1">
      <alignment horizontal="center" vertical="center" wrapText="1"/>
    </xf>
    <xf numFmtId="0" fontId="37" fillId="0" borderId="74" xfId="51" applyFont="1" applyFill="1" applyBorder="1" applyAlignment="1">
      <alignment horizontal="center" vertical="center" wrapText="1"/>
    </xf>
    <xf numFmtId="0" fontId="37" fillId="0" borderId="35" xfId="51" applyFont="1" applyFill="1" applyBorder="1" applyAlignment="1">
      <alignment horizontal="center" vertical="center" wrapText="1"/>
    </xf>
    <xf numFmtId="0" fontId="37" fillId="0" borderId="84" xfId="51" applyFont="1" applyFill="1" applyBorder="1" applyAlignment="1">
      <alignment horizontal="center" vertical="center" wrapText="1"/>
    </xf>
    <xf numFmtId="0" fontId="37" fillId="0" borderId="18" xfId="51" applyFont="1" applyFill="1" applyBorder="1" applyAlignment="1">
      <alignment horizontal="center" vertical="center" wrapText="1"/>
    </xf>
    <xf numFmtId="0" fontId="38" fillId="0" borderId="26" xfId="51" applyFont="1" applyBorder="1" applyAlignment="1">
      <alignment horizontal="center" vertical="center"/>
    </xf>
    <xf numFmtId="0" fontId="38" fillId="0" borderId="70" xfId="51" applyFont="1" applyBorder="1" applyAlignment="1">
      <alignment horizontal="center" vertical="center"/>
    </xf>
    <xf numFmtId="0" fontId="37" fillId="0" borderId="34" xfId="51" applyFont="1" applyFill="1" applyBorder="1" applyAlignment="1">
      <alignment horizontal="center" vertical="center" wrapText="1"/>
    </xf>
    <xf numFmtId="0" fontId="37" fillId="0" borderId="37" xfId="51" applyFont="1" applyFill="1" applyBorder="1" applyAlignment="1">
      <alignment horizontal="center" vertical="center" wrapText="1"/>
    </xf>
    <xf numFmtId="0" fontId="37" fillId="0" borderId="39" xfId="51" applyFont="1" applyFill="1" applyBorder="1" applyAlignment="1">
      <alignment horizontal="center" vertical="center" wrapText="1"/>
    </xf>
    <xf numFmtId="0" fontId="37" fillId="0" borderId="28" xfId="51" applyFont="1" applyFill="1" applyBorder="1" applyAlignment="1">
      <alignment horizontal="center" vertical="center" wrapText="1"/>
    </xf>
    <xf numFmtId="0" fontId="37" fillId="0" borderId="16" xfId="51" applyFont="1" applyFill="1" applyBorder="1" applyAlignment="1">
      <alignment horizontal="center" vertical="center" wrapText="1"/>
    </xf>
    <xf numFmtId="0" fontId="37" fillId="0" borderId="69" xfId="51" applyFont="1" applyFill="1" applyBorder="1" applyAlignment="1">
      <alignment horizontal="center" vertical="center" wrapText="1"/>
    </xf>
    <xf numFmtId="0" fontId="38" fillId="0" borderId="41" xfId="51" applyFont="1" applyBorder="1" applyAlignment="1">
      <alignment horizontal="center" vertical="center"/>
    </xf>
    <xf numFmtId="0" fontId="40" fillId="0" borderId="35" xfId="51" applyFont="1" applyFill="1" applyBorder="1" applyAlignment="1">
      <alignment horizontal="left" vertical="center" wrapText="1"/>
    </xf>
    <xf numFmtId="0" fontId="40" fillId="0" borderId="0" xfId="51" applyFont="1" applyFill="1" applyBorder="1" applyAlignment="1">
      <alignment horizontal="left" vertical="center" wrapText="1"/>
    </xf>
    <xf numFmtId="0" fontId="38" fillId="0" borderId="10" xfId="51" applyFont="1" applyFill="1" applyBorder="1" applyAlignment="1">
      <alignment horizontal="center" vertical="center" wrapText="1"/>
    </xf>
    <xf numFmtId="0" fontId="38" fillId="0" borderId="13" xfId="51" applyFont="1" applyFill="1" applyBorder="1" applyAlignment="1">
      <alignment horizontal="center" vertical="center" wrapText="1"/>
    </xf>
    <xf numFmtId="0" fontId="38" fillId="0" borderId="32" xfId="51" applyFont="1" applyFill="1" applyBorder="1" applyAlignment="1">
      <alignment horizontal="center" vertical="center" wrapText="1"/>
    </xf>
    <xf numFmtId="0" fontId="37" fillId="0" borderId="27" xfId="51" applyFont="1" applyFill="1" applyBorder="1" applyAlignment="1">
      <alignment horizontal="center" vertical="center" shrinkToFit="1"/>
    </xf>
    <xf numFmtId="0" fontId="37" fillId="0" borderId="26" xfId="51" applyFont="1" applyFill="1" applyBorder="1" applyAlignment="1">
      <alignment horizontal="center" vertical="center" shrinkToFit="1"/>
    </xf>
    <xf numFmtId="0" fontId="37" fillId="0" borderId="26" xfId="51" applyFont="1" applyFill="1" applyBorder="1" applyAlignment="1">
      <alignment horizontal="center" vertical="center" wrapText="1" shrinkToFit="1"/>
    </xf>
    <xf numFmtId="0" fontId="37" fillId="0" borderId="66" xfId="51" applyFont="1" applyFill="1" applyBorder="1" applyAlignment="1">
      <alignment horizontal="center" vertical="center"/>
    </xf>
    <xf numFmtId="0" fontId="37" fillId="0" borderId="30" xfId="51" applyFont="1" applyFill="1" applyBorder="1" applyAlignment="1">
      <alignment horizontal="center" vertical="center"/>
    </xf>
    <xf numFmtId="0" fontId="37" fillId="0" borderId="31" xfId="51" applyFont="1" applyFill="1" applyBorder="1" applyAlignment="1">
      <alignment horizontal="center" vertical="center"/>
    </xf>
    <xf numFmtId="0" fontId="37" fillId="0" borderId="99" xfId="51" applyFont="1" applyFill="1" applyBorder="1" applyAlignment="1">
      <alignment horizontal="center" vertical="center"/>
    </xf>
    <xf numFmtId="0" fontId="37" fillId="0" borderId="44" xfId="51" applyFont="1" applyFill="1" applyBorder="1" applyAlignment="1">
      <alignment horizontal="center" vertical="center"/>
    </xf>
    <xf numFmtId="0" fontId="38" fillId="0" borderId="24" xfId="51" applyFont="1" applyBorder="1" applyAlignment="1">
      <alignment horizontal="center" vertical="center" wrapText="1"/>
    </xf>
    <xf numFmtId="0" fontId="38" fillId="0" borderId="20" xfId="51" applyFont="1" applyBorder="1" applyAlignment="1">
      <alignment horizontal="center" vertical="center" wrapText="1"/>
    </xf>
    <xf numFmtId="0" fontId="38" fillId="0" borderId="21" xfId="51" applyFont="1" applyBorder="1" applyAlignment="1">
      <alignment horizontal="center" vertical="center" wrapText="1"/>
    </xf>
    <xf numFmtId="0" fontId="38" fillId="0" borderId="14" xfId="51" applyFont="1" applyBorder="1" applyAlignment="1">
      <alignment horizontal="center" vertical="center" wrapText="1"/>
    </xf>
    <xf numFmtId="0" fontId="38" fillId="0" borderId="0" xfId="51" applyFont="1" applyBorder="1" applyAlignment="1">
      <alignment horizontal="center" vertical="center" wrapText="1"/>
    </xf>
    <xf numFmtId="0" fontId="38" fillId="0" borderId="15" xfId="51" applyFont="1" applyBorder="1" applyAlignment="1">
      <alignment horizontal="center" vertical="center" wrapText="1"/>
    </xf>
    <xf numFmtId="0" fontId="38" fillId="0" borderId="62" xfId="51" applyFont="1" applyBorder="1" applyAlignment="1">
      <alignment horizontal="center" vertical="center" wrapText="1"/>
    </xf>
    <xf numFmtId="0" fontId="38" fillId="0" borderId="67" xfId="51" applyFont="1" applyBorder="1" applyAlignment="1">
      <alignment horizontal="center" vertical="center" wrapText="1"/>
    </xf>
    <xf numFmtId="0" fontId="38" fillId="0" borderId="17" xfId="51" applyFont="1" applyBorder="1" applyAlignment="1">
      <alignment horizontal="center" vertical="center" wrapText="1"/>
    </xf>
    <xf numFmtId="0" fontId="38" fillId="0" borderId="18" xfId="51" applyFont="1" applyBorder="1" applyAlignment="1">
      <alignment horizontal="center" vertical="center" wrapText="1"/>
    </xf>
    <xf numFmtId="0" fontId="38" fillId="0" borderId="33" xfId="51" applyFont="1" applyBorder="1" applyAlignment="1">
      <alignment horizontal="center" vertical="center" wrapText="1"/>
    </xf>
    <xf numFmtId="0" fontId="38" fillId="0" borderId="19" xfId="51" applyFont="1" applyBorder="1" applyAlignment="1">
      <alignment horizontal="center" vertical="center" wrapText="1"/>
    </xf>
    <xf numFmtId="0" fontId="38" fillId="0" borderId="28" xfId="51" applyFont="1" applyBorder="1" applyAlignment="1">
      <alignment horizontal="center" vertical="center" wrapText="1"/>
    </xf>
    <xf numFmtId="0" fontId="38" fillId="0" borderId="16" xfId="51" applyFont="1" applyBorder="1" applyAlignment="1">
      <alignment horizontal="center" vertical="center" wrapText="1"/>
    </xf>
    <xf numFmtId="0" fontId="38" fillId="0" borderId="16" xfId="51" applyFont="1" applyBorder="1" applyAlignment="1">
      <alignment horizontal="center" vertical="center"/>
    </xf>
    <xf numFmtId="0" fontId="37" fillId="24" borderId="16" xfId="51" applyFont="1" applyFill="1" applyBorder="1" applyAlignment="1">
      <alignment horizontal="center" vertical="center" shrinkToFit="1"/>
    </xf>
    <xf numFmtId="0" fontId="38" fillId="24" borderId="16" xfId="51" applyFont="1" applyFill="1" applyBorder="1" applyAlignment="1">
      <alignment horizontal="center" vertical="center"/>
    </xf>
    <xf numFmtId="0" fontId="38" fillId="24" borderId="69" xfId="51" applyFont="1" applyFill="1" applyBorder="1" applyAlignment="1">
      <alignment horizontal="center" vertical="center"/>
    </xf>
    <xf numFmtId="0" fontId="37" fillId="0" borderId="28" xfId="51" applyFont="1" applyFill="1" applyBorder="1" applyAlignment="1">
      <alignment horizontal="center" vertical="center"/>
    </xf>
    <xf numFmtId="0" fontId="37" fillId="0" borderId="16" xfId="51" applyFont="1" applyFill="1" applyBorder="1" applyAlignment="1">
      <alignment horizontal="center" vertical="center"/>
    </xf>
    <xf numFmtId="0" fontId="37" fillId="0" borderId="97" xfId="51" applyFont="1" applyFill="1" applyBorder="1" applyAlignment="1">
      <alignment horizontal="center" vertical="center"/>
    </xf>
    <xf numFmtId="0" fontId="37" fillId="0" borderId="50" xfId="51" applyFont="1" applyFill="1" applyBorder="1" applyAlignment="1">
      <alignment horizontal="center" vertical="center"/>
    </xf>
    <xf numFmtId="0" fontId="37" fillId="0" borderId="16" xfId="51" applyFont="1" applyFill="1" applyBorder="1" applyAlignment="1">
      <alignment horizontal="distributed" vertical="center" indent="1"/>
    </xf>
    <xf numFmtId="0" fontId="37" fillId="24" borderId="16" xfId="51" applyFont="1" applyFill="1" applyBorder="1" applyAlignment="1">
      <alignment horizontal="center" vertical="center"/>
    </xf>
    <xf numFmtId="0" fontId="37" fillId="24" borderId="69" xfId="51" applyFont="1" applyFill="1" applyBorder="1" applyAlignment="1">
      <alignment horizontal="center" vertical="center"/>
    </xf>
    <xf numFmtId="0" fontId="37" fillId="24" borderId="50" xfId="51" applyFont="1" applyFill="1" applyBorder="1" applyAlignment="1">
      <alignment horizontal="center" vertical="center"/>
    </xf>
    <xf numFmtId="0" fontId="37" fillId="24" borderId="98" xfId="51" applyFont="1" applyFill="1" applyBorder="1" applyAlignment="1">
      <alignment horizontal="center" vertical="center"/>
    </xf>
    <xf numFmtId="0" fontId="37" fillId="0" borderId="50" xfId="51" applyFont="1" applyFill="1" applyBorder="1" applyAlignment="1">
      <alignment horizontal="distributed" vertical="center" indent="1"/>
    </xf>
    <xf numFmtId="0" fontId="38" fillId="0" borderId="0" xfId="51" applyFont="1" applyFill="1" applyAlignment="1">
      <alignment horizontal="right" vertical="center"/>
    </xf>
    <xf numFmtId="0" fontId="43" fillId="0" borderId="0" xfId="51" applyFont="1" applyFill="1" applyAlignment="1">
      <alignment horizontal="center" vertical="center"/>
    </xf>
    <xf numFmtId="0" fontId="37" fillId="0" borderId="34" xfId="51" applyFont="1" applyFill="1" applyBorder="1" applyAlignment="1">
      <alignment horizontal="distributed" vertical="center" indent="1"/>
    </xf>
    <xf numFmtId="0" fontId="37" fillId="0" borderId="37" xfId="51" applyFont="1" applyFill="1" applyBorder="1" applyAlignment="1">
      <alignment horizontal="distributed" vertical="center" indent="1"/>
    </xf>
    <xf numFmtId="0" fontId="37" fillId="24" borderId="37" xfId="51" applyFont="1" applyFill="1" applyBorder="1" applyAlignment="1">
      <alignment horizontal="left" vertical="center" indent="1"/>
    </xf>
    <xf numFmtId="0" fontId="37" fillId="24" borderId="39" xfId="51" applyFont="1" applyFill="1" applyBorder="1" applyAlignment="1">
      <alignment horizontal="left" vertical="center" indent="1"/>
    </xf>
    <xf numFmtId="0" fontId="37" fillId="0" borderId="28" xfId="51" applyFont="1" applyFill="1" applyBorder="1" applyAlignment="1">
      <alignment horizontal="distributed" vertical="center" indent="1"/>
    </xf>
    <xf numFmtId="0" fontId="37" fillId="24" borderId="16" xfId="51" applyFont="1" applyFill="1" applyBorder="1" applyAlignment="1">
      <alignment horizontal="left" vertical="center" indent="1"/>
    </xf>
    <xf numFmtId="0" fontId="37" fillId="24" borderId="69" xfId="51" applyFont="1" applyFill="1" applyBorder="1" applyAlignment="1">
      <alignment horizontal="left" vertical="center" indent="1"/>
    </xf>
    <xf numFmtId="0" fontId="84" fillId="0" borderId="24" xfId="43" applyFont="1" applyBorder="1" applyAlignment="1">
      <alignment horizontal="center" vertical="center"/>
    </xf>
    <xf numFmtId="0" fontId="84" fillId="0" borderId="20" xfId="43" applyFont="1" applyBorder="1" applyAlignment="1">
      <alignment horizontal="center" vertical="center"/>
    </xf>
    <xf numFmtId="0" fontId="84" fillId="0" borderId="21" xfId="43" applyFont="1" applyBorder="1" applyAlignment="1">
      <alignment horizontal="center" vertical="center"/>
    </xf>
    <xf numFmtId="0" fontId="84" fillId="0" borderId="14" xfId="43" applyFont="1" applyBorder="1" applyAlignment="1">
      <alignment horizontal="center" vertical="center"/>
    </xf>
    <xf numFmtId="0" fontId="84" fillId="0" borderId="0" xfId="43" applyFont="1" applyAlignment="1">
      <alignment horizontal="center" vertical="center"/>
    </xf>
    <xf numFmtId="0" fontId="84" fillId="0" borderId="15" xfId="43" applyFont="1" applyBorder="1" applyAlignment="1">
      <alignment horizontal="center" vertical="center"/>
    </xf>
    <xf numFmtId="0" fontId="84" fillId="0" borderId="17" xfId="43" applyFont="1" applyBorder="1" applyAlignment="1">
      <alignment horizontal="center" vertical="center"/>
    </xf>
    <xf numFmtId="0" fontId="84" fillId="0" borderId="18" xfId="43" applyFont="1" applyBorder="1" applyAlignment="1">
      <alignment horizontal="center" vertical="center"/>
    </xf>
    <xf numFmtId="0" fontId="84" fillId="0" borderId="19" xfId="43" applyFont="1" applyBorder="1" applyAlignment="1">
      <alignment horizontal="center" vertical="center"/>
    </xf>
    <xf numFmtId="0" fontId="84" fillId="0" borderId="10" xfId="43" applyFont="1" applyBorder="1" applyAlignment="1">
      <alignment horizontal="center" vertical="center"/>
    </xf>
    <xf numFmtId="0" fontId="84" fillId="0" borderId="13" xfId="43" applyFont="1" applyBorder="1" applyAlignment="1">
      <alignment horizontal="center" vertical="center"/>
    </xf>
    <xf numFmtId="0" fontId="84" fillId="0" borderId="11" xfId="43" applyFont="1" applyBorder="1" applyAlignment="1">
      <alignment horizontal="center" vertical="center"/>
    </xf>
    <xf numFmtId="0" fontId="84" fillId="0" borderId="20" xfId="43" applyFont="1" applyBorder="1" applyAlignment="1">
      <alignment horizontal="left" vertical="center"/>
    </xf>
    <xf numFmtId="0" fontId="84" fillId="0" borderId="10" xfId="43" applyFont="1" applyBorder="1" applyAlignment="1">
      <alignment horizontal="distributed" vertical="center" justifyLastLine="1"/>
    </xf>
    <xf numFmtId="0" fontId="84" fillId="0" borderId="13" xfId="43" applyFont="1" applyBorder="1" applyAlignment="1">
      <alignment horizontal="distributed" vertical="center" justifyLastLine="1"/>
    </xf>
    <xf numFmtId="0" fontId="84" fillId="0" borderId="11" xfId="43" applyFont="1" applyBorder="1" applyAlignment="1">
      <alignment horizontal="distributed" vertical="center" justifyLastLine="1"/>
    </xf>
    <xf numFmtId="0" fontId="84" fillId="0" borderId="13" xfId="43" applyFont="1" applyBorder="1" applyAlignment="1">
      <alignment horizontal="left" vertical="center"/>
    </xf>
    <xf numFmtId="0" fontId="84" fillId="0" borderId="11" xfId="43" applyFont="1" applyBorder="1" applyAlignment="1">
      <alignment horizontal="left" vertical="center"/>
    </xf>
    <xf numFmtId="0" fontId="84" fillId="0" borderId="10" xfId="43" applyFont="1" applyBorder="1" applyAlignment="1">
      <alignment vertical="center"/>
    </xf>
    <xf numFmtId="0" fontId="84" fillId="0" borderId="13" xfId="43" applyFont="1" applyBorder="1" applyAlignment="1">
      <alignment vertical="center"/>
    </xf>
    <xf numFmtId="0" fontId="84" fillId="0" borderId="0" xfId="43" applyFont="1" applyAlignment="1">
      <alignment horizontal="right" vertical="top"/>
    </xf>
    <xf numFmtId="0" fontId="85" fillId="0" borderId="0" xfId="43" applyFont="1" applyAlignment="1">
      <alignment horizontal="center" vertical="center" wrapText="1"/>
    </xf>
    <xf numFmtId="0" fontId="85" fillId="0" borderId="0" xfId="43" applyFont="1" applyAlignment="1">
      <alignment horizontal="center" vertical="center"/>
    </xf>
    <xf numFmtId="0" fontId="77" fillId="0" borderId="0" xfId="51" applyFont="1" applyBorder="1" applyAlignment="1">
      <alignment horizontal="left" vertical="center" wrapText="1"/>
    </xf>
    <xf numFmtId="0" fontId="93" fillId="0" borderId="16" xfId="51" applyFont="1" applyBorder="1" applyAlignment="1" applyProtection="1">
      <alignment horizontal="center" vertical="center"/>
      <protection locked="0"/>
    </xf>
    <xf numFmtId="0" fontId="93" fillId="0" borderId="69" xfId="51" applyFont="1" applyBorder="1" applyAlignment="1" applyProtection="1">
      <alignment horizontal="center" vertical="center"/>
      <protection locked="0"/>
    </xf>
    <xf numFmtId="0" fontId="93" fillId="0" borderId="12" xfId="51" applyFont="1" applyBorder="1" applyAlignment="1" applyProtection="1">
      <alignment horizontal="center" vertical="center"/>
      <protection locked="0"/>
    </xf>
    <xf numFmtId="0" fontId="93" fillId="0" borderId="78" xfId="51" applyFont="1" applyBorder="1" applyAlignment="1" applyProtection="1">
      <alignment horizontal="center" vertical="center"/>
      <protection locked="0"/>
    </xf>
    <xf numFmtId="0" fontId="81" fillId="0" borderId="74" xfId="51" applyFont="1" applyBorder="1" applyAlignment="1">
      <alignment horizontal="left" vertical="center" wrapText="1" shrinkToFit="1"/>
    </xf>
    <xf numFmtId="0" fontId="81" fillId="0" borderId="35" xfId="51" applyFont="1" applyBorder="1" applyAlignment="1">
      <alignment horizontal="left" vertical="center" wrapText="1" shrinkToFit="1"/>
    </xf>
    <xf numFmtId="0" fontId="81" fillId="0" borderId="29" xfId="51" applyFont="1" applyBorder="1" applyAlignment="1">
      <alignment horizontal="left" vertical="center" wrapText="1" shrinkToFit="1"/>
    </xf>
    <xf numFmtId="0" fontId="81" fillId="0" borderId="48" xfId="51" applyFont="1" applyBorder="1" applyAlignment="1">
      <alignment horizontal="left" vertical="center" wrapText="1" shrinkToFit="1"/>
    </xf>
    <xf numFmtId="0" fontId="81" fillId="0" borderId="37" xfId="51" applyFont="1" applyBorder="1" applyAlignment="1">
      <alignment horizontal="center" vertical="center" wrapText="1" shrinkToFit="1"/>
    </xf>
    <xf numFmtId="0" fontId="81" fillId="0" borderId="39" xfId="51" applyFont="1" applyBorder="1" applyAlignment="1">
      <alignment horizontal="center" vertical="center" wrapText="1" shrinkToFit="1"/>
    </xf>
    <xf numFmtId="0" fontId="81" fillId="0" borderId="26" xfId="51" applyFont="1" applyBorder="1" applyAlignment="1">
      <alignment horizontal="center" vertical="center" wrapText="1" shrinkToFit="1"/>
    </xf>
    <xf numFmtId="0" fontId="81" fillId="0" borderId="70" xfId="51" applyFont="1" applyBorder="1" applyAlignment="1">
      <alignment horizontal="center" vertical="center" wrapText="1" shrinkToFit="1"/>
    </xf>
    <xf numFmtId="0" fontId="77" fillId="0" borderId="108" xfId="45" applyFont="1" applyBorder="1" applyAlignment="1">
      <alignment horizontal="center" vertical="center"/>
    </xf>
    <xf numFmtId="0" fontId="77" fillId="0" borderId="108" xfId="45" applyFont="1" applyBorder="1" applyAlignment="1">
      <alignment horizontal="left" vertical="center" wrapText="1"/>
    </xf>
    <xf numFmtId="0" fontId="93" fillId="0" borderId="140" xfId="51" applyFont="1" applyBorder="1" applyAlignment="1">
      <alignment horizontal="center" vertical="center"/>
    </xf>
    <xf numFmtId="0" fontId="93" fillId="0" borderId="141" xfId="51" applyFont="1" applyBorder="1" applyAlignment="1">
      <alignment horizontal="center" vertical="center"/>
    </xf>
    <xf numFmtId="177" fontId="93" fillId="28" borderId="142" xfId="51" applyNumberFormat="1" applyFont="1" applyFill="1" applyBorder="1" applyAlignment="1" applyProtection="1">
      <alignment horizontal="right" vertical="center"/>
      <protection locked="0"/>
    </xf>
    <xf numFmtId="179" fontId="93" fillId="0" borderId="145" xfId="51" applyNumberFormat="1" applyFont="1" applyBorder="1" applyAlignment="1">
      <alignment horizontal="center" vertical="center"/>
    </xf>
    <xf numFmtId="179" fontId="93" fillId="0" borderId="146" xfId="51" applyNumberFormat="1" applyFont="1" applyBorder="1" applyAlignment="1">
      <alignment horizontal="center" vertical="center"/>
    </xf>
    <xf numFmtId="0" fontId="93" fillId="0" borderId="109" xfId="51" applyFont="1" applyBorder="1" applyAlignment="1">
      <alignment horizontal="left" vertical="center" indent="1"/>
    </xf>
    <xf numFmtId="0" fontId="93" fillId="0" borderId="110" xfId="51" applyFont="1" applyBorder="1" applyAlignment="1">
      <alignment horizontal="left" vertical="center" indent="1"/>
    </xf>
    <xf numFmtId="0" fontId="93" fillId="0" borderId="111" xfId="51" applyFont="1" applyBorder="1" applyAlignment="1">
      <alignment horizontal="left" vertical="center" indent="1"/>
    </xf>
    <xf numFmtId="0" fontId="93" fillId="0" borderId="74" xfId="51" applyFont="1" applyBorder="1" applyAlignment="1">
      <alignment horizontal="center" vertical="center"/>
    </xf>
    <xf numFmtId="0" fontId="93" fillId="0" borderId="35" xfId="51" applyFont="1" applyBorder="1" applyAlignment="1">
      <alignment horizontal="center" vertical="center"/>
    </xf>
    <xf numFmtId="0" fontId="93" fillId="0" borderId="147" xfId="51" applyFont="1" applyBorder="1" applyAlignment="1">
      <alignment horizontal="center" vertical="center"/>
    </xf>
    <xf numFmtId="0" fontId="93" fillId="0" borderId="46" xfId="51" applyFont="1" applyBorder="1" applyAlignment="1">
      <alignment horizontal="center" vertical="center"/>
    </xf>
    <xf numFmtId="0" fontId="93" fillId="0" borderId="0" xfId="51" applyFont="1" applyBorder="1" applyAlignment="1">
      <alignment horizontal="center" vertical="center"/>
    </xf>
    <xf numFmtId="0" fontId="93" fillId="0" borderId="148" xfId="51" applyFont="1" applyBorder="1" applyAlignment="1">
      <alignment horizontal="center" vertical="center"/>
    </xf>
    <xf numFmtId="0" fontId="93" fillId="0" borderId="149" xfId="51" applyFont="1" applyBorder="1" applyAlignment="1">
      <alignment horizontal="center" vertical="center"/>
    </xf>
    <xf numFmtId="0" fontId="93" fillId="0" borderId="150" xfId="51" applyFont="1" applyBorder="1" applyAlignment="1">
      <alignment horizontal="center" vertical="center"/>
    </xf>
    <xf numFmtId="0" fontId="82" fillId="0" borderId="12" xfId="51" applyFont="1" applyBorder="1" applyAlignment="1">
      <alignment horizontal="center" vertical="center" wrapText="1"/>
    </xf>
    <xf numFmtId="0" fontId="82" fillId="0" borderId="120" xfId="51" applyFont="1" applyBorder="1" applyAlignment="1">
      <alignment horizontal="center" vertical="center" wrapText="1"/>
    </xf>
    <xf numFmtId="0" fontId="82" fillId="0" borderId="151" xfId="51" applyFont="1" applyBorder="1" applyAlignment="1">
      <alignment horizontal="center" vertical="center" wrapText="1"/>
    </xf>
    <xf numFmtId="0" fontId="93" fillId="0" borderId="137" xfId="51" applyFont="1" applyBorder="1" applyAlignment="1">
      <alignment horizontal="center" vertical="center"/>
    </xf>
    <xf numFmtId="0" fontId="93" fillId="0" borderId="118" xfId="51" applyFont="1" applyBorder="1" applyAlignment="1">
      <alignment horizontal="center" vertical="center"/>
    </xf>
    <xf numFmtId="177" fontId="93" fillId="0" borderId="119" xfId="51" applyNumberFormat="1" applyFont="1" applyBorder="1" applyAlignment="1">
      <alignment horizontal="right" vertical="center"/>
    </xf>
    <xf numFmtId="179" fontId="93" fillId="0" borderId="121" xfId="51" applyNumberFormat="1" applyFont="1" applyBorder="1" applyAlignment="1">
      <alignment horizontal="center" vertical="center"/>
    </xf>
    <xf numFmtId="179" fontId="93" fillId="0" borderId="122" xfId="51" applyNumberFormat="1" applyFont="1" applyBorder="1" applyAlignment="1">
      <alignment horizontal="center" vertical="center"/>
    </xf>
    <xf numFmtId="0" fontId="93" fillId="0" borderId="118" xfId="51" applyFont="1" applyBorder="1" applyAlignment="1">
      <alignment horizontal="left" vertical="center" indent="1"/>
    </xf>
    <xf numFmtId="0" fontId="93" fillId="0" borderId="123" xfId="51" applyFont="1" applyBorder="1" applyAlignment="1">
      <alignment horizontal="center" vertical="center"/>
    </xf>
    <xf numFmtId="0" fontId="93" fillId="0" borderId="124" xfId="51" applyFont="1" applyBorder="1" applyAlignment="1">
      <alignment horizontal="center" vertical="center"/>
    </xf>
    <xf numFmtId="177" fontId="93" fillId="0" borderId="125" xfId="51" applyNumberFormat="1" applyFont="1" applyBorder="1" applyAlignment="1">
      <alignment horizontal="right" vertical="center"/>
    </xf>
    <xf numFmtId="179" fontId="93" fillId="0" borderId="127" xfId="51" applyNumberFormat="1" applyFont="1" applyBorder="1" applyAlignment="1">
      <alignment horizontal="center" vertical="center"/>
    </xf>
    <xf numFmtId="179" fontId="93" fillId="0" borderId="128" xfId="51" applyNumberFormat="1" applyFont="1" applyBorder="1" applyAlignment="1">
      <alignment horizontal="center" vertical="center"/>
    </xf>
    <xf numFmtId="0" fontId="93" fillId="0" borderId="129" xfId="51" applyFont="1" applyBorder="1" applyAlignment="1">
      <alignment horizontal="left" vertical="center" shrinkToFit="1"/>
    </xf>
    <xf numFmtId="0" fontId="93" fillId="0" borderId="114" xfId="51" applyFont="1" applyBorder="1" applyAlignment="1">
      <alignment horizontal="left" vertical="center" shrinkToFit="1"/>
    </xf>
    <xf numFmtId="0" fontId="93" fillId="0" borderId="130" xfId="51" applyFont="1" applyBorder="1" applyAlignment="1">
      <alignment horizontal="left" vertical="center" shrinkToFit="1"/>
    </xf>
    <xf numFmtId="38" fontId="93" fillId="28" borderId="108" xfId="56" applyFont="1" applyFill="1" applyBorder="1" applyAlignment="1" applyProtection="1">
      <alignment horizontal="center" vertical="center"/>
    </xf>
    <xf numFmtId="38" fontId="93" fillId="28" borderId="131" xfId="56" applyFont="1" applyFill="1" applyBorder="1" applyAlignment="1" applyProtection="1">
      <alignment horizontal="center" vertical="center"/>
    </xf>
    <xf numFmtId="0" fontId="93" fillId="0" borderId="132" xfId="51" applyFont="1" applyBorder="1" applyAlignment="1">
      <alignment horizontal="left" vertical="center" shrinkToFit="1"/>
    </xf>
    <xf numFmtId="0" fontId="93" fillId="0" borderId="133" xfId="51" applyFont="1" applyBorder="1" applyAlignment="1">
      <alignment horizontal="left" vertical="center" shrinkToFit="1"/>
    </xf>
    <xf numFmtId="0" fontId="93" fillId="0" borderId="134" xfId="51" applyFont="1" applyBorder="1" applyAlignment="1">
      <alignment horizontal="left" vertical="center" shrinkToFit="1"/>
    </xf>
    <xf numFmtId="38" fontId="93" fillId="28" borderId="135" xfId="56" applyFont="1" applyFill="1" applyBorder="1" applyAlignment="1" applyProtection="1">
      <alignment horizontal="center" vertical="center"/>
    </xf>
    <xf numFmtId="38" fontId="93" fillId="28" borderId="136" xfId="56" applyFont="1" applyFill="1" applyBorder="1" applyAlignment="1" applyProtection="1">
      <alignment horizontal="center" vertical="center"/>
    </xf>
    <xf numFmtId="0" fontId="77" fillId="0" borderId="107" xfId="45" applyFont="1" applyBorder="1" applyAlignment="1">
      <alignment horizontal="center" vertical="center" wrapText="1"/>
    </xf>
    <xf numFmtId="0" fontId="93" fillId="0" borderId="108" xfId="45" applyFont="1" applyBorder="1" applyAlignment="1" applyProtection="1">
      <alignment horizontal="center" vertical="center"/>
      <protection locked="0"/>
    </xf>
    <xf numFmtId="0" fontId="93" fillId="0" borderId="112" xfId="51" applyFont="1" applyBorder="1" applyAlignment="1">
      <alignment horizontal="center" vertical="center"/>
    </xf>
    <xf numFmtId="0" fontId="93" fillId="0" borderId="113" xfId="51" applyFont="1" applyBorder="1" applyAlignment="1">
      <alignment horizontal="center" vertical="center"/>
    </xf>
    <xf numFmtId="177" fontId="93" fillId="0" borderId="107" xfId="51" applyNumberFormat="1" applyFont="1" applyBorder="1" applyAlignment="1" applyProtection="1">
      <alignment horizontal="right" vertical="center"/>
      <protection locked="0"/>
    </xf>
    <xf numFmtId="178" fontId="93" fillId="0" borderId="116" xfId="51" applyNumberFormat="1" applyFont="1" applyBorder="1" applyAlignment="1">
      <alignment horizontal="center" vertical="center"/>
    </xf>
    <xf numFmtId="178" fontId="93" fillId="0" borderId="117" xfId="51" applyNumberFormat="1" applyFont="1" applyBorder="1" applyAlignment="1">
      <alignment horizontal="center" vertical="center"/>
    </xf>
    <xf numFmtId="0" fontId="93" fillId="0" borderId="0" xfId="51" applyFont="1" applyAlignment="1">
      <alignment horizontal="right" vertical="center"/>
    </xf>
    <xf numFmtId="0" fontId="79" fillId="0" borderId="0" xfId="51" applyFont="1" applyAlignment="1">
      <alignment horizontal="center" vertical="center"/>
    </xf>
    <xf numFmtId="0" fontId="93" fillId="0" borderId="107" xfId="45" applyFont="1" applyBorder="1" applyAlignment="1">
      <alignment horizontal="center" vertical="center"/>
    </xf>
    <xf numFmtId="0" fontId="81" fillId="0" borderId="108" xfId="45" applyFont="1" applyBorder="1" applyAlignment="1" applyProtection="1">
      <alignment horizontal="left" vertical="center" wrapText="1"/>
      <protection locked="0"/>
    </xf>
    <xf numFmtId="0" fontId="93" fillId="0" borderId="108" xfId="45" applyFont="1" applyBorder="1" applyAlignment="1">
      <alignment horizontal="center" vertical="center" shrinkToFit="1"/>
    </xf>
    <xf numFmtId="0" fontId="77" fillId="0" borderId="108" xfId="45" applyFont="1" applyBorder="1" applyAlignment="1" applyProtection="1">
      <alignment horizontal="center" vertical="center"/>
      <protection locked="0"/>
    </xf>
    <xf numFmtId="0" fontId="84" fillId="0" borderId="0" xfId="0" applyFont="1" applyBorder="1" applyAlignment="1">
      <alignment horizontal="left" vertical="top" wrapText="1"/>
    </xf>
    <xf numFmtId="0" fontId="84" fillId="27" borderId="10" xfId="0" applyFont="1" applyFill="1" applyBorder="1" applyAlignment="1">
      <alignment horizontal="center" vertical="center"/>
    </xf>
    <xf numFmtId="0" fontId="84" fillId="27" borderId="13" xfId="0" applyFont="1" applyFill="1" applyBorder="1" applyAlignment="1">
      <alignment horizontal="center" vertical="center"/>
    </xf>
    <xf numFmtId="0" fontId="84" fillId="27" borderId="11" xfId="0" applyFont="1" applyFill="1" applyBorder="1" applyAlignment="1">
      <alignment horizontal="center" vertical="center"/>
    </xf>
    <xf numFmtId="0" fontId="84" fillId="0" borderId="10" xfId="0" applyFont="1" applyBorder="1" applyAlignment="1">
      <alignment vertical="center" wrapText="1"/>
    </xf>
    <xf numFmtId="0" fontId="84" fillId="0" borderId="13" xfId="0" applyFont="1" applyBorder="1" applyAlignment="1">
      <alignment vertical="center" wrapText="1"/>
    </xf>
    <xf numFmtId="0" fontId="84" fillId="0" borderId="11" xfId="0" applyFont="1" applyBorder="1" applyAlignment="1">
      <alignment vertical="center" wrapText="1"/>
    </xf>
    <xf numFmtId="0" fontId="84" fillId="0" borderId="10" xfId="0" applyFont="1" applyBorder="1" applyAlignment="1">
      <alignment horizontal="center" vertical="center"/>
    </xf>
    <xf numFmtId="0" fontId="84" fillId="0" borderId="11" xfId="0" applyFont="1" applyBorder="1" applyAlignment="1">
      <alignment horizontal="center" vertical="center"/>
    </xf>
    <xf numFmtId="0" fontId="84" fillId="0" borderId="16" xfId="0" applyFont="1" applyBorder="1" applyAlignment="1">
      <alignment vertical="center" wrapText="1"/>
    </xf>
    <xf numFmtId="0" fontId="84" fillId="0" borderId="16" xfId="0" applyFont="1" applyBorder="1" applyAlignment="1">
      <alignment vertical="center"/>
    </xf>
    <xf numFmtId="0" fontId="84" fillId="0" borderId="12" xfId="0" applyFont="1" applyBorder="1" applyAlignment="1">
      <alignment horizontal="left" vertical="center" wrapText="1"/>
    </xf>
    <xf numFmtId="0" fontId="84" fillId="0" borderId="106" xfId="0" applyFont="1" applyBorder="1" applyAlignment="1">
      <alignment horizontal="left" vertical="center" wrapText="1"/>
    </xf>
    <xf numFmtId="0" fontId="84" fillId="0" borderId="10" xfId="0" applyFont="1" applyBorder="1" applyAlignment="1">
      <alignment horizontal="left" vertical="center" wrapText="1"/>
    </xf>
    <xf numFmtId="0" fontId="84" fillId="0" borderId="13" xfId="0" applyFont="1" applyBorder="1" applyAlignment="1">
      <alignment horizontal="left" vertical="center" wrapText="1"/>
    </xf>
    <xf numFmtId="0" fontId="84" fillId="0" borderId="23" xfId="0" applyFont="1" applyBorder="1" applyAlignment="1">
      <alignment horizontal="left" vertical="center" wrapText="1"/>
    </xf>
    <xf numFmtId="0" fontId="84" fillId="0" borderId="11" xfId="0" applyFont="1" applyBorder="1" applyAlignment="1">
      <alignment horizontal="left" vertical="center" wrapText="1"/>
    </xf>
    <xf numFmtId="0" fontId="84" fillId="0" borderId="17" xfId="0" applyFont="1" applyBorder="1" applyAlignment="1">
      <alignment horizontal="left" vertical="center" wrapText="1"/>
    </xf>
    <xf numFmtId="0" fontId="84" fillId="0" borderId="18" xfId="0" applyFont="1" applyBorder="1" applyAlignment="1">
      <alignment horizontal="left" vertical="center" wrapText="1"/>
    </xf>
    <xf numFmtId="0" fontId="90" fillId="0" borderId="0" xfId="0" applyFont="1" applyAlignment="1">
      <alignment horizontal="center" vertical="center"/>
    </xf>
    <xf numFmtId="0" fontId="84" fillId="0" borderId="13" xfId="0" applyFont="1" applyBorder="1" applyAlignment="1">
      <alignment horizontal="center" vertical="center"/>
    </xf>
    <xf numFmtId="0" fontId="99" fillId="0" borderId="0" xfId="51" applyFont="1" applyFill="1" applyAlignment="1">
      <alignment horizontal="left" vertical="center" wrapText="1"/>
    </xf>
    <xf numFmtId="0" fontId="99" fillId="0" borderId="0" xfId="51" applyFont="1" applyFill="1" applyBorder="1" applyAlignment="1">
      <alignment horizontal="left" vertical="center" wrapText="1"/>
    </xf>
    <xf numFmtId="0" fontId="96" fillId="0" borderId="108" xfId="51" applyFont="1" applyFill="1" applyBorder="1" applyAlignment="1" applyProtection="1">
      <alignment horizontal="center" vertical="center"/>
      <protection locked="0"/>
    </xf>
    <xf numFmtId="0" fontId="96" fillId="0" borderId="108" xfId="51" applyFont="1" applyFill="1" applyBorder="1" applyAlignment="1">
      <alignment horizontal="center" vertical="center" shrinkToFit="1"/>
    </xf>
    <xf numFmtId="0" fontId="96" fillId="0" borderId="107" xfId="51" applyFont="1" applyFill="1" applyBorder="1" applyAlignment="1" applyProtection="1">
      <alignment horizontal="center" vertical="center"/>
      <protection locked="0"/>
    </xf>
    <xf numFmtId="0" fontId="96" fillId="0" borderId="130" xfId="51" applyFont="1" applyFill="1" applyBorder="1" applyAlignment="1">
      <alignment horizontal="center" vertical="center"/>
    </xf>
    <xf numFmtId="0" fontId="96" fillId="0" borderId="108" xfId="51" applyFont="1" applyFill="1" applyBorder="1" applyAlignment="1">
      <alignment horizontal="center" vertical="center"/>
    </xf>
    <xf numFmtId="38" fontId="96" fillId="0" borderId="108" xfId="33" applyFont="1" applyFill="1" applyBorder="1" applyAlignment="1" applyProtection="1">
      <alignment horizontal="center" vertical="center"/>
    </xf>
    <xf numFmtId="0" fontId="99" fillId="0" borderId="108" xfId="45" applyFont="1" applyFill="1" applyBorder="1" applyAlignment="1">
      <alignment horizontal="center" vertical="center"/>
    </xf>
    <xf numFmtId="0" fontId="99" fillId="0" borderId="108" xfId="45" applyFont="1" applyFill="1" applyBorder="1" applyAlignment="1">
      <alignment horizontal="left" vertical="center" wrapText="1"/>
    </xf>
    <xf numFmtId="0" fontId="99" fillId="0" borderId="0" xfId="51" applyFont="1" applyFill="1" applyBorder="1" applyAlignment="1">
      <alignment horizontal="left" vertical="top" wrapText="1"/>
    </xf>
    <xf numFmtId="0" fontId="96" fillId="0" borderId="124" xfId="51" applyFont="1" applyFill="1" applyBorder="1" applyAlignment="1">
      <alignment horizontal="center" vertical="center"/>
    </xf>
    <xf numFmtId="177" fontId="96" fillId="0" borderId="125" xfId="51" applyNumberFormat="1" applyFont="1" applyFill="1" applyBorder="1" applyAlignment="1" applyProtection="1">
      <alignment horizontal="right" vertical="center"/>
      <protection locked="0"/>
    </xf>
    <xf numFmtId="179" fontId="96" fillId="0" borderId="127" xfId="51" applyNumberFormat="1" applyFont="1" applyFill="1" applyBorder="1" applyAlignment="1">
      <alignment horizontal="center" vertical="center"/>
    </xf>
    <xf numFmtId="0" fontId="96" fillId="0" borderId="153" xfId="51" applyFont="1" applyFill="1" applyBorder="1" applyAlignment="1">
      <alignment horizontal="center" vertical="center"/>
    </xf>
    <xf numFmtId="178" fontId="96" fillId="0" borderId="116" xfId="51" applyNumberFormat="1" applyFont="1" applyFill="1" applyBorder="1" applyAlignment="1">
      <alignment horizontal="center" vertical="center"/>
    </xf>
    <xf numFmtId="0" fontId="96" fillId="0" borderId="118" xfId="51" applyFont="1" applyFill="1" applyBorder="1" applyAlignment="1">
      <alignment horizontal="left" vertical="center" indent="1"/>
    </xf>
    <xf numFmtId="177" fontId="96" fillId="0" borderId="119" xfId="51" applyNumberFormat="1" applyFont="1" applyFill="1" applyBorder="1" applyAlignment="1">
      <alignment horizontal="right" vertical="center"/>
    </xf>
    <xf numFmtId="179" fontId="96" fillId="0" borderId="121" xfId="51" applyNumberFormat="1" applyFont="1" applyFill="1" applyBorder="1" applyAlignment="1">
      <alignment horizontal="center" vertical="center"/>
    </xf>
    <xf numFmtId="177" fontId="96" fillId="0" borderId="125" xfId="51" applyNumberFormat="1" applyFont="1" applyFill="1" applyBorder="1" applyAlignment="1">
      <alignment horizontal="right" vertical="center"/>
    </xf>
    <xf numFmtId="0" fontId="96" fillId="0" borderId="0" xfId="51" applyFont="1" applyFill="1" applyAlignment="1">
      <alignment horizontal="right" vertical="center"/>
    </xf>
    <xf numFmtId="0" fontId="97" fillId="0" borderId="0" xfId="51" applyFont="1" applyFill="1" applyBorder="1" applyAlignment="1">
      <alignment horizontal="center" vertical="center"/>
    </xf>
    <xf numFmtId="0" fontId="96" fillId="0" borderId="107" xfId="45" applyFont="1" applyFill="1" applyBorder="1" applyAlignment="1">
      <alignment horizontal="center" vertical="center"/>
    </xf>
    <xf numFmtId="0" fontId="96" fillId="0" borderId="108" xfId="45" applyFont="1" applyFill="1" applyBorder="1" applyAlignment="1" applyProtection="1">
      <alignment horizontal="center" vertical="center"/>
      <protection locked="0"/>
    </xf>
    <xf numFmtId="0" fontId="100" fillId="0" borderId="108" xfId="45" applyFont="1" applyFill="1" applyBorder="1" applyAlignment="1" applyProtection="1">
      <alignment horizontal="left" vertical="center" wrapText="1"/>
      <protection locked="0"/>
    </xf>
    <xf numFmtId="0" fontId="96" fillId="0" borderId="108" xfId="45" applyFont="1" applyFill="1" applyBorder="1" applyAlignment="1">
      <alignment horizontal="center" vertical="center" shrinkToFit="1"/>
    </xf>
    <xf numFmtId="0" fontId="99" fillId="0" borderId="108" xfId="45" applyFont="1" applyFill="1" applyBorder="1" applyAlignment="1" applyProtection="1">
      <alignment horizontal="center" vertical="center"/>
      <protection locked="0"/>
    </xf>
    <xf numFmtId="0" fontId="99" fillId="0" borderId="107" xfId="45" applyFont="1" applyFill="1" applyBorder="1" applyAlignment="1">
      <alignment horizontal="center" vertical="center" wrapText="1"/>
    </xf>
    <xf numFmtId="0" fontId="96" fillId="0" borderId="108" xfId="51" applyFont="1" applyFill="1" applyBorder="1" applyAlignment="1">
      <alignment horizontal="left" vertical="center" indent="1"/>
    </xf>
    <xf numFmtId="0" fontId="96" fillId="0" borderId="113" xfId="51" applyFont="1" applyFill="1" applyBorder="1" applyAlignment="1">
      <alignment horizontal="center" vertical="center"/>
    </xf>
    <xf numFmtId="177" fontId="96" fillId="0" borderId="107" xfId="51" applyNumberFormat="1" applyFont="1" applyFill="1" applyBorder="1" applyAlignment="1" applyProtection="1">
      <alignment horizontal="right" vertical="center"/>
      <protection locked="0"/>
    </xf>
    <xf numFmtId="0" fontId="96" fillId="0" borderId="118" xfId="51" applyFont="1" applyFill="1" applyBorder="1" applyAlignment="1">
      <alignment horizontal="center" vertical="center"/>
    </xf>
    <xf numFmtId="0" fontId="6" fillId="25" borderId="18" xfId="49" applyFont="1" applyFill="1" applyBorder="1" applyAlignment="1">
      <alignment horizontal="center" vertical="center"/>
    </xf>
    <xf numFmtId="0" fontId="9" fillId="0" borderId="0" xfId="45" applyFont="1" applyBorder="1" applyAlignment="1">
      <alignment horizontal="center" vertical="center" wrapText="1" shrinkToFit="1"/>
    </xf>
    <xf numFmtId="0" fontId="6" fillId="0" borderId="16" xfId="49" applyFont="1" applyFill="1" applyBorder="1" applyAlignment="1">
      <alignment horizontal="center" vertical="center"/>
    </xf>
    <xf numFmtId="0" fontId="6" fillId="25" borderId="10" xfId="49" applyFont="1" applyFill="1" applyBorder="1" applyAlignment="1">
      <alignment horizontal="left" vertical="center"/>
    </xf>
    <xf numFmtId="0" fontId="6" fillId="25" borderId="13" xfId="49" applyFont="1" applyFill="1" applyBorder="1" applyAlignment="1">
      <alignment horizontal="left" vertical="center"/>
    </xf>
    <xf numFmtId="0" fontId="6" fillId="25" borderId="11" xfId="49" applyFont="1" applyFill="1" applyBorder="1" applyAlignment="1">
      <alignment horizontal="left" vertical="center"/>
    </xf>
    <xf numFmtId="0" fontId="33" fillId="0" borderId="24" xfId="45" applyFont="1" applyBorder="1" applyAlignment="1">
      <alignment horizontal="center" vertical="center"/>
    </xf>
    <xf numFmtId="0" fontId="33" fillId="0" borderId="20" xfId="45" applyFont="1" applyBorder="1" applyAlignment="1">
      <alignment horizontal="center" vertical="center"/>
    </xf>
    <xf numFmtId="0" fontId="33" fillId="0" borderId="21" xfId="45" applyFont="1" applyBorder="1" applyAlignment="1">
      <alignment horizontal="center" vertical="center"/>
    </xf>
    <xf numFmtId="0" fontId="33" fillId="0" borderId="17" xfId="45" applyFont="1" applyBorder="1" applyAlignment="1">
      <alignment horizontal="center" vertical="center"/>
    </xf>
    <xf numFmtId="0" fontId="33" fillId="0" borderId="18" xfId="45" applyFont="1" applyBorder="1" applyAlignment="1">
      <alignment horizontal="center" vertical="center"/>
    </xf>
    <xf numFmtId="0" fontId="33" fillId="0" borderId="19" xfId="45" applyFont="1" applyBorder="1" applyAlignment="1">
      <alignment horizontal="center" vertical="center"/>
    </xf>
    <xf numFmtId="10" fontId="33" fillId="0" borderId="10" xfId="45" applyNumberFormat="1" applyFont="1" applyBorder="1" applyAlignment="1">
      <alignment horizontal="center" vertical="center" wrapText="1"/>
    </xf>
    <xf numFmtId="10" fontId="33" fillId="0" borderId="13" xfId="45" applyNumberFormat="1" applyFont="1" applyBorder="1" applyAlignment="1">
      <alignment horizontal="center" vertical="center" wrapText="1"/>
    </xf>
    <xf numFmtId="10" fontId="33" fillId="0" borderId="11" xfId="45" applyNumberFormat="1" applyFont="1" applyBorder="1" applyAlignment="1">
      <alignment horizontal="center" vertical="center" wrapText="1"/>
    </xf>
    <xf numFmtId="0" fontId="33" fillId="0" borderId="10" xfId="45" applyNumberFormat="1" applyFont="1" applyBorder="1" applyAlignment="1">
      <alignment horizontal="center" vertical="center"/>
    </xf>
    <xf numFmtId="0" fontId="33" fillId="0" borderId="13" xfId="45" applyNumberFormat="1" applyFont="1" applyBorder="1" applyAlignment="1">
      <alignment horizontal="center" vertical="center"/>
    </xf>
    <xf numFmtId="0" fontId="33" fillId="0" borderId="11" xfId="45" applyNumberFormat="1" applyFont="1" applyBorder="1" applyAlignment="1">
      <alignment horizontal="center" vertical="center"/>
    </xf>
    <xf numFmtId="0" fontId="33" fillId="0" borderId="16" xfId="45" applyFont="1" applyBorder="1" applyAlignment="1">
      <alignment horizontal="left" vertical="center" wrapText="1" shrinkToFit="1"/>
    </xf>
    <xf numFmtId="0" fontId="6" fillId="0" borderId="10" xfId="49" applyFont="1" applyFill="1" applyBorder="1" applyAlignment="1">
      <alignment horizontal="center" vertical="center" wrapText="1" shrinkToFit="1"/>
    </xf>
    <xf numFmtId="0" fontId="6" fillId="0" borderId="13" xfId="49" applyFont="1" applyFill="1" applyBorder="1" applyAlignment="1">
      <alignment horizontal="center" vertical="center" shrinkToFit="1"/>
    </xf>
    <xf numFmtId="0" fontId="6" fillId="0" borderId="11" xfId="49" applyFont="1" applyFill="1" applyBorder="1" applyAlignment="1">
      <alignment horizontal="center" vertical="center" shrinkToFit="1"/>
    </xf>
    <xf numFmtId="0" fontId="6" fillId="0" borderId="10" xfId="49" applyFont="1" applyFill="1" applyBorder="1" applyAlignment="1">
      <alignment horizontal="center" vertical="center" wrapText="1"/>
    </xf>
    <xf numFmtId="0" fontId="6" fillId="0" borderId="13" xfId="49" applyFont="1" applyFill="1" applyBorder="1" applyAlignment="1">
      <alignment horizontal="center" vertical="center" wrapText="1"/>
    </xf>
    <xf numFmtId="0" fontId="6" fillId="0" borderId="11" xfId="49" applyFont="1" applyFill="1" applyBorder="1" applyAlignment="1">
      <alignment horizontal="center" vertical="center" wrapText="1"/>
    </xf>
    <xf numFmtId="38" fontId="6" fillId="25" borderId="10" xfId="33" applyFont="1" applyFill="1" applyBorder="1" applyAlignment="1" applyProtection="1">
      <alignment horizontal="right" vertical="center"/>
      <protection locked="0"/>
    </xf>
    <xf numFmtId="38" fontId="6" fillId="25" borderId="13" xfId="33" applyFont="1" applyFill="1" applyBorder="1" applyAlignment="1" applyProtection="1">
      <alignment horizontal="right" vertical="center"/>
      <protection locked="0"/>
    </xf>
    <xf numFmtId="0" fontId="6" fillId="0" borderId="13" xfId="49" applyNumberFormat="1" applyFont="1" applyFill="1" applyBorder="1" applyAlignment="1">
      <alignment horizontal="left" vertical="center" shrinkToFit="1"/>
    </xf>
    <xf numFmtId="0" fontId="6" fillId="0" borderId="11" xfId="49" applyNumberFormat="1" applyFont="1" applyFill="1" applyBorder="1" applyAlignment="1">
      <alignment horizontal="left" vertical="center" shrinkToFit="1"/>
    </xf>
    <xf numFmtId="0" fontId="6" fillId="0" borderId="16" xfId="49" applyFont="1" applyFill="1" applyBorder="1" applyAlignment="1">
      <alignment horizontal="center" vertical="center" wrapText="1"/>
    </xf>
    <xf numFmtId="0" fontId="6" fillId="0" borderId="21" xfId="49" applyFont="1" applyFill="1" applyBorder="1" applyAlignment="1">
      <alignment horizontal="center" vertical="center" shrinkToFit="1"/>
    </xf>
    <xf numFmtId="0" fontId="6" fillId="0" borderId="19" xfId="49" applyFont="1" applyFill="1" applyBorder="1" applyAlignment="1">
      <alignment horizontal="center" vertical="center" shrinkToFit="1"/>
    </xf>
    <xf numFmtId="0" fontId="6" fillId="0" borderId="23" xfId="49" applyFont="1" applyFill="1" applyBorder="1" applyAlignment="1">
      <alignment horizontal="center" vertical="center"/>
    </xf>
    <xf numFmtId="38" fontId="6" fillId="0" borderId="17" xfId="33" applyFont="1" applyFill="1" applyBorder="1" applyAlignment="1">
      <alignment horizontal="right" vertical="center"/>
    </xf>
    <xf numFmtId="38" fontId="6" fillId="0" borderId="18" xfId="33" applyFont="1" applyFill="1" applyBorder="1" applyAlignment="1">
      <alignment horizontal="right" vertical="center"/>
    </xf>
    <xf numFmtId="0" fontId="6" fillId="0" borderId="30" xfId="49" applyNumberFormat="1" applyFont="1" applyFill="1" applyBorder="1" applyAlignment="1">
      <alignment horizontal="left" vertical="center" shrinkToFit="1"/>
    </xf>
    <xf numFmtId="0" fontId="6" fillId="0" borderId="44" xfId="49" applyNumberFormat="1" applyFont="1" applyFill="1" applyBorder="1" applyAlignment="1">
      <alignment horizontal="left" vertical="center" shrinkToFit="1"/>
    </xf>
    <xf numFmtId="38" fontId="6" fillId="25" borderId="63" xfId="33" applyFont="1" applyFill="1" applyBorder="1" applyAlignment="1" applyProtection="1">
      <alignment horizontal="right" vertical="center"/>
      <protection locked="0"/>
    </xf>
    <xf numFmtId="38" fontId="6" fillId="25" borderId="64" xfId="33" applyFont="1" applyFill="1" applyBorder="1" applyAlignment="1" applyProtection="1">
      <alignment horizontal="right" vertical="center"/>
      <protection locked="0"/>
    </xf>
    <xf numFmtId="0" fontId="6" fillId="0" borderId="64" xfId="49" applyNumberFormat="1" applyFont="1" applyFill="1" applyBorder="1" applyAlignment="1">
      <alignment horizontal="left" vertical="center" shrinkToFit="1"/>
    </xf>
    <xf numFmtId="0" fontId="6" fillId="0" borderId="65" xfId="49" applyNumberFormat="1" applyFont="1" applyFill="1" applyBorder="1" applyAlignment="1">
      <alignment horizontal="left" vertical="center" shrinkToFit="1"/>
    </xf>
    <xf numFmtId="0" fontId="6" fillId="0" borderId="24" xfId="49" applyFont="1" applyFill="1" applyBorder="1" applyAlignment="1">
      <alignment horizontal="center" vertical="center" shrinkToFit="1"/>
    </xf>
    <xf numFmtId="0" fontId="6" fillId="0" borderId="20" xfId="49" applyFont="1" applyFill="1" applyBorder="1" applyAlignment="1">
      <alignment horizontal="center" vertical="center" shrinkToFit="1"/>
    </xf>
    <xf numFmtId="0" fontId="6" fillId="0" borderId="17" xfId="49" applyFont="1" applyFill="1" applyBorder="1" applyAlignment="1">
      <alignment horizontal="center" vertical="center" shrinkToFit="1"/>
    </xf>
    <xf numFmtId="0" fontId="6" fillId="0" borderId="18" xfId="49" applyFont="1" applyFill="1" applyBorder="1" applyAlignment="1">
      <alignment horizontal="center" vertical="center" shrinkToFit="1"/>
    </xf>
    <xf numFmtId="0" fontId="6" fillId="0" borderId="10" xfId="49" applyFont="1" applyFill="1" applyBorder="1" applyAlignment="1">
      <alignment horizontal="center" vertical="center" shrinkToFit="1"/>
    </xf>
    <xf numFmtId="0" fontId="47" fillId="0" borderId="79" xfId="0" applyFont="1" applyBorder="1" applyAlignment="1">
      <alignment horizontal="center" vertical="center"/>
    </xf>
    <xf numFmtId="0" fontId="48" fillId="0" borderId="43" xfId="0" applyFont="1" applyBorder="1" applyAlignment="1">
      <alignment horizontal="center" vertical="center"/>
    </xf>
    <xf numFmtId="0" fontId="48" fillId="0" borderId="82" xfId="0" applyFont="1" applyBorder="1" applyAlignment="1">
      <alignment horizontal="center" vertical="center"/>
    </xf>
    <xf numFmtId="0" fontId="6" fillId="25" borderId="10" xfId="49" applyFont="1" applyFill="1" applyBorder="1" applyAlignment="1">
      <alignment horizontal="center" vertical="center"/>
    </xf>
    <xf numFmtId="0" fontId="6" fillId="25" borderId="13" xfId="49" applyFont="1" applyFill="1" applyBorder="1" applyAlignment="1">
      <alignment horizontal="center" vertical="center"/>
    </xf>
    <xf numFmtId="0" fontId="6" fillId="25" borderId="11" xfId="49" applyFont="1" applyFill="1" applyBorder="1" applyAlignment="1">
      <alignment horizontal="center" vertical="center"/>
    </xf>
    <xf numFmtId="0" fontId="6" fillId="25" borderId="10" xfId="49" applyNumberFormat="1" applyFont="1" applyFill="1" applyBorder="1" applyAlignment="1" applyProtection="1">
      <alignment horizontal="right" vertical="center"/>
      <protection locked="0"/>
    </xf>
    <xf numFmtId="0" fontId="6" fillId="25" borderId="13" xfId="49" applyNumberFormat="1" applyFont="1" applyFill="1" applyBorder="1" applyAlignment="1" applyProtection="1">
      <alignment horizontal="right" vertical="center"/>
      <protection locked="0"/>
    </xf>
    <xf numFmtId="0" fontId="6" fillId="0" borderId="17" xfId="49" applyNumberFormat="1" applyFont="1" applyFill="1" applyBorder="1" applyAlignment="1">
      <alignment horizontal="right" vertical="center"/>
    </xf>
    <xf numFmtId="0" fontId="6" fillId="0" borderId="18" xfId="49" applyNumberFormat="1" applyFont="1" applyFill="1" applyBorder="1" applyAlignment="1">
      <alignment horizontal="right" vertical="center"/>
    </xf>
    <xf numFmtId="0" fontId="6" fillId="25" borderId="63" xfId="49" applyNumberFormat="1" applyFont="1" applyFill="1" applyBorder="1" applyAlignment="1" applyProtection="1">
      <alignment horizontal="right" vertical="center"/>
      <protection locked="0"/>
    </xf>
    <xf numFmtId="0" fontId="6" fillId="25" borderId="64" xfId="49" applyNumberFormat="1" applyFont="1" applyFill="1" applyBorder="1" applyAlignment="1" applyProtection="1">
      <alignment horizontal="right" vertical="center"/>
      <protection locked="0"/>
    </xf>
    <xf numFmtId="0" fontId="78" fillId="0" borderId="0" xfId="0" applyFont="1" applyAlignment="1">
      <alignment horizontal="right" vertical="center"/>
    </xf>
    <xf numFmtId="0" fontId="79" fillId="0" borderId="0" xfId="0" applyFont="1" applyAlignment="1">
      <alignment horizontal="center" vertical="center"/>
    </xf>
    <xf numFmtId="0" fontId="78" fillId="0" borderId="10" xfId="0" applyFont="1" applyBorder="1" applyAlignment="1">
      <alignment horizontal="left" vertical="center" wrapText="1"/>
    </xf>
    <xf numFmtId="0" fontId="78" fillId="0" borderId="13" xfId="0" applyFont="1" applyBorder="1" applyAlignment="1">
      <alignment horizontal="left" vertical="center"/>
    </xf>
    <xf numFmtId="0" fontId="78" fillId="0" borderId="11" xfId="0" applyFont="1" applyBorder="1" applyAlignment="1">
      <alignment horizontal="left" vertical="center"/>
    </xf>
    <xf numFmtId="0" fontId="123" fillId="0" borderId="10" xfId="0" applyFont="1" applyBorder="1" applyAlignment="1">
      <alignment horizontal="left" vertical="center" wrapText="1"/>
    </xf>
    <xf numFmtId="0" fontId="123" fillId="0" borderId="13" xfId="0" applyFont="1" applyBorder="1" applyAlignment="1">
      <alignment horizontal="left" vertical="center"/>
    </xf>
    <xf numFmtId="0" fontId="123" fillId="0" borderId="11" xfId="0" applyFont="1" applyBorder="1" applyAlignment="1">
      <alignment horizontal="left" vertical="center"/>
    </xf>
    <xf numFmtId="0" fontId="76" fillId="0" borderId="10" xfId="0" applyFont="1" applyBorder="1" applyAlignment="1">
      <alignment horizontal="center" vertical="center"/>
    </xf>
    <xf numFmtId="0" fontId="76" fillId="0" borderId="13" xfId="0" applyFont="1" applyBorder="1" applyAlignment="1">
      <alignment horizontal="center" vertical="center"/>
    </xf>
    <xf numFmtId="0" fontId="76" fillId="0" borderId="11" xfId="0" applyFont="1" applyBorder="1" applyAlignment="1">
      <alignment horizontal="center" vertical="center"/>
    </xf>
    <xf numFmtId="0" fontId="78" fillId="0" borderId="20" xfId="0" applyFont="1" applyBorder="1" applyAlignment="1">
      <alignment horizontal="center" vertical="center"/>
    </xf>
    <xf numFmtId="0" fontId="78" fillId="0" borderId="21" xfId="0" applyFont="1" applyBorder="1" applyAlignment="1">
      <alignment horizontal="center" vertical="center"/>
    </xf>
    <xf numFmtId="0" fontId="144" fillId="0" borderId="0" xfId="58" applyFont="1" applyAlignment="1">
      <alignment horizontal="right" vertical="center"/>
    </xf>
    <xf numFmtId="0" fontId="146" fillId="0" borderId="0" xfId="58" applyFont="1" applyBorder="1" applyAlignment="1">
      <alignment horizontal="center" vertical="center"/>
    </xf>
    <xf numFmtId="0" fontId="144" fillId="0" borderId="10" xfId="58" applyFont="1" applyBorder="1" applyAlignment="1">
      <alignment horizontal="center" vertical="center"/>
    </xf>
    <xf numFmtId="0" fontId="144" fillId="0" borderId="11" xfId="58" applyFont="1" applyBorder="1" applyAlignment="1">
      <alignment horizontal="center" vertical="center"/>
    </xf>
    <xf numFmtId="0" fontId="143" fillId="0" borderId="10" xfId="58" applyFont="1" applyBorder="1" applyAlignment="1">
      <alignment horizontal="center" vertical="center"/>
    </xf>
    <xf numFmtId="0" fontId="143" fillId="0" borderId="13" xfId="58" applyFont="1" applyBorder="1" applyAlignment="1">
      <alignment horizontal="center" vertical="center"/>
    </xf>
    <xf numFmtId="0" fontId="143" fillId="0" borderId="11" xfId="58" applyFont="1" applyBorder="1" applyAlignment="1">
      <alignment horizontal="center" vertical="center"/>
    </xf>
    <xf numFmtId="0" fontId="144" fillId="0" borderId="20" xfId="58" applyFont="1" applyBorder="1" applyAlignment="1">
      <alignment horizontal="center" vertical="center"/>
    </xf>
    <xf numFmtId="0" fontId="144" fillId="0" borderId="21" xfId="58" applyFont="1" applyBorder="1" applyAlignment="1">
      <alignment horizontal="center" vertical="center"/>
    </xf>
    <xf numFmtId="0" fontId="144" fillId="0" borderId="12" xfId="58" applyFont="1" applyBorder="1" applyAlignment="1">
      <alignment horizontal="center" vertical="center" wrapText="1"/>
    </xf>
    <xf numFmtId="0" fontId="144" fillId="0" borderId="22" xfId="58" applyFont="1" applyBorder="1" applyAlignment="1">
      <alignment horizontal="center" vertical="center" wrapText="1"/>
    </xf>
    <xf numFmtId="0" fontId="144" fillId="0" borderId="23" xfId="58" applyFont="1" applyBorder="1" applyAlignment="1">
      <alignment horizontal="center" vertical="center" wrapText="1"/>
    </xf>
    <xf numFmtId="0" fontId="144" fillId="0" borderId="10" xfId="58" applyFont="1" applyBorder="1" applyAlignment="1">
      <alignment horizontal="left" vertical="center" wrapText="1"/>
    </xf>
    <xf numFmtId="0" fontId="144" fillId="0" borderId="13" xfId="58" applyFont="1" applyBorder="1" applyAlignment="1">
      <alignment horizontal="left" vertical="center"/>
    </xf>
    <xf numFmtId="0" fontId="144" fillId="0" borderId="11" xfId="58" applyFont="1" applyBorder="1" applyAlignment="1">
      <alignment horizontal="left" vertical="center"/>
    </xf>
    <xf numFmtId="0" fontId="144" fillId="0" borderId="13" xfId="58" applyFont="1" applyBorder="1" applyAlignment="1">
      <alignment horizontal="center" vertical="center"/>
    </xf>
    <xf numFmtId="0" fontId="144" fillId="0" borderId="10" xfId="58" applyFont="1" applyBorder="1" applyAlignment="1">
      <alignment horizontal="left" vertical="center"/>
    </xf>
    <xf numFmtId="0" fontId="81" fillId="0" borderId="0" xfId="0" applyFont="1" applyAlignment="1">
      <alignment horizontal="left" vertical="center" wrapText="1"/>
    </xf>
    <xf numFmtId="0" fontId="77" fillId="0" borderId="0" xfId="0" applyFont="1" applyAlignment="1">
      <alignment horizontal="right" vertical="center"/>
    </xf>
    <xf numFmtId="0" fontId="77" fillId="0" borderId="20" xfId="0" applyFont="1" applyBorder="1" applyAlignment="1">
      <alignment horizontal="center" vertical="center"/>
    </xf>
    <xf numFmtId="0" fontId="77" fillId="0" borderId="21" xfId="0" applyFont="1" applyBorder="1" applyAlignment="1">
      <alignment horizontal="center" vertical="center"/>
    </xf>
    <xf numFmtId="0" fontId="77" fillId="0" borderId="10" xfId="0" applyFont="1" applyBorder="1" applyAlignment="1">
      <alignment horizontal="left" vertical="center" wrapText="1"/>
    </xf>
    <xf numFmtId="0" fontId="77" fillId="0" borderId="13" xfId="0" applyFont="1" applyBorder="1" applyAlignment="1">
      <alignment horizontal="left" vertical="center"/>
    </xf>
    <xf numFmtId="0" fontId="77" fillId="0" borderId="11" xfId="0" applyFont="1" applyBorder="1" applyAlignment="1">
      <alignment horizontal="left" vertical="center"/>
    </xf>
    <xf numFmtId="0" fontId="77" fillId="0" borderId="12" xfId="0" applyFont="1" applyBorder="1" applyAlignment="1">
      <alignment horizontal="left" vertical="center" wrapText="1"/>
    </xf>
    <xf numFmtId="0" fontId="77" fillId="0" borderId="22" xfId="0" applyFont="1" applyBorder="1" applyAlignment="1">
      <alignment horizontal="left" vertical="center" wrapText="1"/>
    </xf>
    <xf numFmtId="0" fontId="77" fillId="0" borderId="23" xfId="0" applyFont="1" applyBorder="1" applyAlignment="1">
      <alignment horizontal="left" vertical="center" wrapText="1"/>
    </xf>
    <xf numFmtId="0" fontId="82" fillId="0" borderId="14" xfId="0" applyFont="1" applyBorder="1" applyAlignment="1">
      <alignment horizontal="left" vertical="center" wrapText="1"/>
    </xf>
    <xf numFmtId="0" fontId="82" fillId="0" borderId="0" xfId="0" applyFont="1" applyAlignment="1">
      <alignment horizontal="left" vertical="center" wrapText="1"/>
    </xf>
    <xf numFmtId="0" fontId="82" fillId="0" borderId="15" xfId="0" applyFont="1" applyBorder="1" applyAlignment="1">
      <alignment horizontal="left" vertical="center" wrapText="1"/>
    </xf>
    <xf numFmtId="0" fontId="82" fillId="0" borderId="17" xfId="0" applyFont="1" applyBorder="1" applyAlignment="1">
      <alignment horizontal="left" vertical="center" wrapText="1"/>
    </xf>
    <xf numFmtId="0" fontId="82" fillId="0" borderId="18" xfId="0" applyFont="1" applyBorder="1" applyAlignment="1">
      <alignment horizontal="left" vertical="center" wrapText="1"/>
    </xf>
    <xf numFmtId="0" fontId="82" fillId="0" borderId="19" xfId="0" applyFont="1" applyBorder="1" applyAlignment="1">
      <alignment horizontal="left" vertical="center" wrapText="1"/>
    </xf>
    <xf numFmtId="0" fontId="125" fillId="0" borderId="26" xfId="51" applyFont="1" applyBorder="1" applyAlignment="1">
      <alignment horizontal="center" vertical="center" shrinkToFit="1"/>
    </xf>
    <xf numFmtId="0" fontId="125" fillId="0" borderId="70" xfId="51" applyFont="1" applyBorder="1" applyAlignment="1">
      <alignment horizontal="center" vertical="center" shrinkToFit="1"/>
    </xf>
    <xf numFmtId="0" fontId="93" fillId="0" borderId="34" xfId="51" applyFont="1" applyBorder="1" applyAlignment="1">
      <alignment horizontal="center" vertical="center" wrapText="1" shrinkToFit="1"/>
    </xf>
    <xf numFmtId="0" fontId="93" fillId="0" borderId="37" xfId="51" applyFont="1" applyBorder="1" applyAlignment="1">
      <alignment horizontal="center" vertical="center" wrapText="1" shrinkToFit="1"/>
    </xf>
    <xf numFmtId="0" fontId="93" fillId="0" borderId="27" xfId="51" applyFont="1" applyBorder="1" applyAlignment="1">
      <alignment horizontal="center" vertical="center" wrapText="1" shrinkToFit="1"/>
    </xf>
    <xf numFmtId="0" fontId="93" fillId="0" borderId="26" xfId="51" applyFont="1" applyBorder="1" applyAlignment="1">
      <alignment horizontal="center" vertical="center" wrapText="1" shrinkToFit="1"/>
    </xf>
    <xf numFmtId="0" fontId="93" fillId="0" borderId="37" xfId="51" applyFont="1" applyBorder="1" applyAlignment="1">
      <alignment horizontal="center" vertical="center" shrinkToFit="1"/>
    </xf>
    <xf numFmtId="0" fontId="93" fillId="0" borderId="39" xfId="51" applyFont="1" applyBorder="1" applyAlignment="1">
      <alignment horizontal="center" vertical="center" shrinkToFit="1"/>
    </xf>
    <xf numFmtId="0" fontId="93" fillId="0" borderId="26" xfId="51" applyFont="1" applyBorder="1" applyAlignment="1">
      <alignment horizontal="center" vertical="center" shrinkToFit="1"/>
    </xf>
    <xf numFmtId="0" fontId="93" fillId="0" borderId="70" xfId="51" applyFont="1" applyBorder="1" applyAlignment="1">
      <alignment horizontal="center" vertical="center" shrinkToFit="1"/>
    </xf>
    <xf numFmtId="0" fontId="125" fillId="0" borderId="74" xfId="51" applyFont="1" applyBorder="1" applyAlignment="1">
      <alignment horizontal="center" vertical="center" wrapText="1"/>
    </xf>
    <xf numFmtId="0" fontId="125" fillId="0" borderId="35" xfId="51" applyFont="1" applyBorder="1" applyAlignment="1">
      <alignment horizontal="center" vertical="center" wrapText="1"/>
    </xf>
    <xf numFmtId="0" fontId="125" fillId="0" borderId="54" xfId="51" applyFont="1" applyBorder="1" applyAlignment="1">
      <alignment horizontal="center" vertical="center" wrapText="1"/>
    </xf>
    <xf numFmtId="0" fontId="125" fillId="0" borderId="84" xfId="51" applyFont="1" applyBorder="1" applyAlignment="1">
      <alignment horizontal="center" vertical="center" wrapText="1"/>
    </xf>
    <xf numFmtId="0" fontId="125" fillId="0" borderId="18" xfId="51" applyFont="1" applyBorder="1" applyAlignment="1">
      <alignment horizontal="center" vertical="center" wrapText="1"/>
    </xf>
    <xf numFmtId="0" fontId="125" fillId="0" borderId="19" xfId="51" applyFont="1" applyBorder="1" applyAlignment="1">
      <alignment horizontal="center" vertical="center" wrapText="1"/>
    </xf>
    <xf numFmtId="0" fontId="125" fillId="0" borderId="51" xfId="51" applyFont="1" applyBorder="1" applyAlignment="1">
      <alignment horizontal="center" vertical="center" wrapText="1"/>
    </xf>
    <xf numFmtId="0" fontId="125" fillId="0" borderId="52" xfId="51" applyFont="1" applyBorder="1" applyAlignment="1">
      <alignment horizontal="center" vertical="center" wrapText="1"/>
    </xf>
    <xf numFmtId="0" fontId="78" fillId="0" borderId="17" xfId="51" applyFont="1" applyBorder="1" applyAlignment="1">
      <alignment horizontal="center" vertical="center" wrapText="1"/>
    </xf>
    <xf numFmtId="0" fontId="78" fillId="0" borderId="18" xfId="51" applyFont="1" applyBorder="1" applyAlignment="1">
      <alignment horizontal="center" vertical="center" wrapText="1"/>
    </xf>
    <xf numFmtId="0" fontId="78" fillId="0" borderId="33" xfId="51" applyFont="1" applyBorder="1" applyAlignment="1">
      <alignment horizontal="center" vertical="center" wrapText="1"/>
    </xf>
    <xf numFmtId="0" fontId="125" fillId="0" borderId="27" xfId="51" applyFont="1" applyBorder="1" applyAlignment="1">
      <alignment horizontal="center" vertical="center" shrinkToFit="1"/>
    </xf>
    <xf numFmtId="0" fontId="125" fillId="0" borderId="10" xfId="51" applyFont="1" applyBorder="1" applyAlignment="1">
      <alignment horizontal="center" vertical="center" shrinkToFit="1"/>
    </xf>
    <xf numFmtId="0" fontId="125" fillId="0" borderId="13" xfId="51" applyFont="1" applyBorder="1" applyAlignment="1">
      <alignment horizontal="center" vertical="center" shrinkToFit="1"/>
    </xf>
    <xf numFmtId="0" fontId="125" fillId="0" borderId="11" xfId="51" applyFont="1" applyBorder="1" applyAlignment="1">
      <alignment horizontal="center" vertical="center" shrinkToFit="1"/>
    </xf>
    <xf numFmtId="0" fontId="125" fillId="0" borderId="32" xfId="51" applyFont="1" applyBorder="1" applyAlignment="1">
      <alignment horizontal="center" vertical="center" shrinkToFit="1"/>
    </xf>
    <xf numFmtId="0" fontId="125" fillId="0" borderId="28" xfId="51" applyFont="1" applyBorder="1" applyAlignment="1">
      <alignment horizontal="center" vertical="center" shrinkToFit="1"/>
    </xf>
    <xf numFmtId="0" fontId="125" fillId="0" borderId="16" xfId="51" applyFont="1" applyBorder="1" applyAlignment="1">
      <alignment horizontal="center" vertical="center" shrinkToFit="1"/>
    </xf>
    <xf numFmtId="0" fontId="125" fillId="0" borderId="69" xfId="51" applyFont="1" applyBorder="1" applyAlignment="1">
      <alignment horizontal="center" vertical="center" shrinkToFit="1"/>
    </xf>
    <xf numFmtId="0" fontId="126" fillId="0" borderId="0" xfId="51" applyFont="1" applyAlignment="1">
      <alignment horizontal="center" vertical="center"/>
    </xf>
    <xf numFmtId="0" fontId="125" fillId="0" borderId="34" xfId="51" applyFont="1" applyBorder="1" applyAlignment="1">
      <alignment horizontal="distributed" vertical="center" indent="1"/>
    </xf>
    <xf numFmtId="0" fontId="125" fillId="0" borderId="37" xfId="51" applyFont="1" applyBorder="1" applyAlignment="1">
      <alignment horizontal="distributed" vertical="center" indent="1"/>
    </xf>
    <xf numFmtId="0" fontId="125" fillId="0" borderId="37" xfId="51" applyFont="1" applyBorder="1" applyAlignment="1">
      <alignment horizontal="left" vertical="center" indent="1"/>
    </xf>
    <xf numFmtId="0" fontId="125" fillId="0" borderId="39" xfId="51" applyFont="1" applyBorder="1" applyAlignment="1">
      <alignment horizontal="left" vertical="center" indent="1"/>
    </xf>
    <xf numFmtId="0" fontId="125" fillId="0" borderId="57" xfId="51" applyFont="1" applyBorder="1" applyAlignment="1">
      <alignment horizontal="distributed" vertical="center" indent="1"/>
    </xf>
    <xf numFmtId="0" fontId="125" fillId="0" borderId="12" xfId="51" applyFont="1" applyBorder="1" applyAlignment="1">
      <alignment horizontal="distributed" vertical="center" indent="1"/>
    </xf>
    <xf numFmtId="0" fontId="125" fillId="0" borderId="12" xfId="51" applyFont="1" applyBorder="1" applyAlignment="1">
      <alignment horizontal="center" vertical="center"/>
    </xf>
    <xf numFmtId="0" fontId="125" fillId="0" borderId="78" xfId="51" applyFont="1" applyBorder="1" applyAlignment="1">
      <alignment horizontal="center" vertical="center"/>
    </xf>
    <xf numFmtId="0" fontId="125" fillId="0" borderId="55" xfId="51" applyFont="1" applyBorder="1" applyAlignment="1">
      <alignment horizontal="center" vertical="center"/>
    </xf>
    <xf numFmtId="0" fontId="125" fillId="0" borderId="71" xfId="51" applyFont="1" applyBorder="1" applyAlignment="1">
      <alignment horizontal="center" vertical="center"/>
    </xf>
    <xf numFmtId="0" fontId="125" fillId="0" borderId="72" xfId="51" applyFont="1" applyBorder="1" applyAlignment="1">
      <alignment horizontal="center" vertical="center"/>
    </xf>
    <xf numFmtId="0" fontId="128" fillId="0" borderId="0" xfId="51" applyFont="1" applyAlignment="1">
      <alignment horizontal="left" vertical="center" wrapText="1"/>
    </xf>
    <xf numFmtId="0" fontId="125" fillId="0" borderId="89" xfId="51" applyFont="1" applyBorder="1" applyAlignment="1">
      <alignment horizontal="center" vertical="center" shrinkToFit="1"/>
    </xf>
    <xf numFmtId="0" fontId="125" fillId="0" borderId="41" xfId="51" applyFont="1" applyBorder="1" applyAlignment="1">
      <alignment horizontal="center" vertical="center" shrinkToFit="1"/>
    </xf>
    <xf numFmtId="0" fontId="125" fillId="0" borderId="25" xfId="51" applyFont="1" applyBorder="1" applyAlignment="1">
      <alignment horizontal="center" vertical="center" shrinkToFit="1"/>
    </xf>
    <xf numFmtId="0" fontId="125" fillId="0" borderId="41" xfId="51" applyFont="1" applyBorder="1" applyAlignment="1">
      <alignment horizontal="center" vertical="center" wrapText="1" shrinkToFit="1"/>
    </xf>
    <xf numFmtId="0" fontId="125" fillId="0" borderId="25" xfId="51" applyFont="1" applyBorder="1" applyAlignment="1">
      <alignment horizontal="center" vertical="center" wrapText="1" shrinkToFit="1"/>
    </xf>
    <xf numFmtId="0" fontId="125" fillId="0" borderId="49" xfId="51" applyFont="1" applyBorder="1" applyAlignment="1">
      <alignment horizontal="center" vertical="center" wrapText="1" shrinkToFit="1"/>
    </xf>
    <xf numFmtId="0" fontId="125" fillId="0" borderId="47" xfId="51" applyFont="1" applyBorder="1" applyAlignment="1">
      <alignment horizontal="center" vertical="center" wrapText="1" shrinkToFit="1"/>
    </xf>
    <xf numFmtId="0" fontId="128" fillId="0" borderId="35" xfId="51" applyFont="1" applyBorder="1" applyAlignment="1">
      <alignment horizontal="left" vertical="center" wrapText="1"/>
    </xf>
    <xf numFmtId="0" fontId="127" fillId="0" borderId="16" xfId="51" applyFont="1" applyBorder="1" applyAlignment="1">
      <alignment horizontal="center" vertical="center" wrapText="1"/>
    </xf>
    <xf numFmtId="0" fontId="127" fillId="0" borderId="69" xfId="51" applyFont="1" applyBorder="1" applyAlignment="1">
      <alignment horizontal="center" vertical="center" wrapText="1"/>
    </xf>
    <xf numFmtId="0" fontId="78" fillId="0" borderId="28" xfId="51" applyFont="1" applyBorder="1" applyAlignment="1">
      <alignment horizontal="center" vertical="center"/>
    </xf>
    <xf numFmtId="0" fontId="78" fillId="0" borderId="16" xfId="51" applyFont="1" applyBorder="1" applyAlignment="1">
      <alignment horizontal="center" vertical="center"/>
    </xf>
    <xf numFmtId="0" fontId="127" fillId="0" borderId="24" xfId="51" applyFont="1" applyBorder="1" applyAlignment="1">
      <alignment horizontal="center" vertical="center" wrapText="1"/>
    </xf>
    <xf numFmtId="0" fontId="127" fillId="0" borderId="20" xfId="51" applyFont="1" applyBorder="1" applyAlignment="1">
      <alignment horizontal="center" vertical="center" wrapText="1"/>
    </xf>
    <xf numFmtId="0" fontId="127" fillId="0" borderId="21" xfId="51" applyFont="1" applyBorder="1" applyAlignment="1">
      <alignment horizontal="center" vertical="center" wrapText="1"/>
    </xf>
    <xf numFmtId="0" fontId="127" fillId="0" borderId="14" xfId="51" applyFont="1" applyBorder="1" applyAlignment="1">
      <alignment horizontal="center" vertical="center" wrapText="1"/>
    </xf>
    <xf numFmtId="0" fontId="127" fillId="0" borderId="0" xfId="51" applyFont="1" applyAlignment="1">
      <alignment horizontal="center" vertical="center" wrapText="1"/>
    </xf>
    <xf numFmtId="0" fontId="127" fillId="0" borderId="15" xfId="51" applyFont="1" applyBorder="1" applyAlignment="1">
      <alignment horizontal="center" vertical="center" wrapText="1"/>
    </xf>
    <xf numFmtId="0" fontId="127" fillId="0" borderId="17" xfId="51" applyFont="1" applyBorder="1" applyAlignment="1">
      <alignment horizontal="center" vertical="center" wrapText="1"/>
    </xf>
    <xf numFmtId="0" fontId="127" fillId="0" borderId="18" xfId="51" applyFont="1" applyBorder="1" applyAlignment="1">
      <alignment horizontal="center" vertical="center" wrapText="1"/>
    </xf>
    <xf numFmtId="0" fontId="127" fillId="0" borderId="19" xfId="51" applyFont="1" applyBorder="1" applyAlignment="1">
      <alignment horizontal="center" vertical="center" wrapText="1"/>
    </xf>
    <xf numFmtId="0" fontId="4" fillId="0" borderId="0" xfId="51" applyFont="1" applyAlignment="1">
      <alignment horizontal="center" vertical="center"/>
    </xf>
    <xf numFmtId="0" fontId="5" fillId="0" borderId="16" xfId="51" applyFont="1" applyBorder="1" applyAlignment="1">
      <alignment horizontal="center" vertical="center"/>
    </xf>
    <xf numFmtId="0" fontId="5" fillId="0" borderId="79" xfId="51" applyFont="1" applyBorder="1" applyAlignment="1">
      <alignment horizontal="center" vertical="center"/>
    </xf>
    <xf numFmtId="0" fontId="5" fillId="0" borderId="43" xfId="51" applyFont="1" applyBorder="1" applyAlignment="1">
      <alignment horizontal="center" vertical="center"/>
    </xf>
    <xf numFmtId="0" fontId="5" fillId="0" borderId="82" xfId="51" applyFont="1" applyBorder="1" applyAlignment="1">
      <alignment horizontal="center" vertical="center"/>
    </xf>
    <xf numFmtId="0" fontId="3" fillId="0" borderId="16" xfId="51" applyFont="1" applyFill="1" applyBorder="1" applyAlignment="1">
      <alignment horizontal="center" vertical="center"/>
    </xf>
    <xf numFmtId="0" fontId="3" fillId="0" borderId="16" xfId="51" applyFont="1" applyBorder="1" applyAlignment="1">
      <alignment horizontal="center" vertical="center"/>
    </xf>
    <xf numFmtId="0" fontId="6" fillId="0" borderId="0" xfId="51" applyFont="1" applyBorder="1" applyAlignment="1">
      <alignment vertical="center" wrapText="1"/>
    </xf>
    <xf numFmtId="0" fontId="6" fillId="0" borderId="20" xfId="51" applyFont="1" applyBorder="1" applyAlignment="1">
      <alignment vertical="center" wrapText="1"/>
    </xf>
    <xf numFmtId="0" fontId="63" fillId="0" borderId="0" xfId="55" applyFont="1" applyBorder="1" applyAlignment="1">
      <alignment vertical="center" wrapText="1"/>
    </xf>
    <xf numFmtId="0" fontId="62" fillId="0" borderId="16" xfId="55" applyFont="1" applyBorder="1" applyAlignment="1">
      <alignment horizontal="center" vertical="center"/>
    </xf>
    <xf numFmtId="0" fontId="62" fillId="0" borderId="10" xfId="55" applyFont="1" applyFill="1" applyBorder="1" applyAlignment="1">
      <alignment horizontal="center" vertical="center"/>
    </xf>
    <xf numFmtId="58" fontId="62" fillId="0" borderId="10" xfId="55" applyNumberFormat="1" applyFont="1" applyFill="1" applyBorder="1" applyAlignment="1">
      <alignment horizontal="center" vertical="center"/>
    </xf>
    <xf numFmtId="0" fontId="62" fillId="0" borderId="11" xfId="55" applyFont="1" applyFill="1" applyBorder="1" applyAlignment="1">
      <alignment horizontal="center" vertical="center"/>
    </xf>
    <xf numFmtId="58" fontId="62" fillId="0" borderId="16" xfId="55" applyNumberFormat="1" applyFont="1" applyFill="1" applyBorder="1" applyAlignment="1">
      <alignment horizontal="center" vertical="center"/>
    </xf>
    <xf numFmtId="58" fontId="62" fillId="0" borderId="24" xfId="55" applyNumberFormat="1" applyFont="1" applyFill="1" applyBorder="1" applyAlignment="1">
      <alignment horizontal="center" vertical="center"/>
    </xf>
    <xf numFmtId="0" fontId="62" fillId="0" borderId="21" xfId="55" applyFont="1" applyBorder="1" applyAlignment="1">
      <alignment horizontal="center" vertical="center"/>
    </xf>
    <xf numFmtId="58" fontId="62" fillId="0" borderId="11" xfId="55" applyNumberFormat="1" applyFont="1" applyFill="1" applyBorder="1" applyAlignment="1">
      <alignment horizontal="center" vertical="center"/>
    </xf>
    <xf numFmtId="0" fontId="62" fillId="0" borderId="13" xfId="55" applyFont="1" applyFill="1" applyBorder="1" applyAlignment="1">
      <alignment horizontal="center" vertical="center"/>
    </xf>
    <xf numFmtId="0" fontId="60" fillId="0" borderId="0" xfId="55" applyFont="1" applyAlignment="1">
      <alignment horizontal="center" vertical="center" wrapText="1"/>
    </xf>
    <xf numFmtId="0" fontId="0" fillId="0" borderId="0" xfId="55" applyNumberFormat="1" applyFont="1" applyBorder="1" applyAlignment="1">
      <alignment horizontal="center" vertical="center"/>
    </xf>
    <xf numFmtId="0" fontId="61" fillId="0" borderId="0" xfId="55" applyFont="1" applyBorder="1" applyAlignment="1">
      <alignment horizontal="left" vertical="center" wrapText="1"/>
    </xf>
    <xf numFmtId="9" fontId="0" fillId="0" borderId="0" xfId="55" applyNumberFormat="1" applyFont="1" applyBorder="1" applyAlignment="1">
      <alignment horizontal="center" vertical="center"/>
    </xf>
    <xf numFmtId="0" fontId="62" fillId="0" borderId="16" xfId="55" applyFont="1" applyBorder="1" applyAlignment="1">
      <alignment horizontal="center" vertical="center" wrapText="1"/>
    </xf>
    <xf numFmtId="0" fontId="62" fillId="0" borderId="24" xfId="55" applyFont="1" applyBorder="1" applyAlignment="1">
      <alignment horizontal="right" vertical="center"/>
    </xf>
    <xf numFmtId="0" fontId="62" fillId="0" borderId="20" xfId="55" applyFont="1" applyBorder="1" applyAlignment="1">
      <alignment horizontal="right" vertical="center"/>
    </xf>
    <xf numFmtId="0" fontId="62" fillId="0" borderId="21" xfId="55" applyFont="1" applyBorder="1" applyAlignment="1">
      <alignment horizontal="right" vertical="center"/>
    </xf>
    <xf numFmtId="0" fontId="62" fillId="0" borderId="14" xfId="55" applyFont="1" applyBorder="1" applyAlignment="1">
      <alignment horizontal="right" vertical="center"/>
    </xf>
    <xf numFmtId="0" fontId="62" fillId="0" borderId="0" xfId="55" applyFont="1" applyBorder="1" applyAlignment="1">
      <alignment horizontal="right" vertical="center"/>
    </xf>
    <xf numFmtId="0" fontId="62" fillId="0" borderId="15" xfId="55" applyFont="1" applyBorder="1" applyAlignment="1">
      <alignment horizontal="right" vertical="center"/>
    </xf>
    <xf numFmtId="0" fontId="62" fillId="0" borderId="17" xfId="55" applyFont="1" applyBorder="1" applyAlignment="1">
      <alignment horizontal="right" vertical="center"/>
    </xf>
    <xf numFmtId="0" fontId="62" fillId="0" borderId="18" xfId="55" applyFont="1" applyBorder="1" applyAlignment="1">
      <alignment horizontal="right" vertical="center"/>
    </xf>
    <xf numFmtId="0" fontId="62" fillId="0" borderId="19" xfId="55" applyFont="1" applyBorder="1" applyAlignment="1">
      <alignment horizontal="right" vertical="center"/>
    </xf>
    <xf numFmtId="0" fontId="55" fillId="0" borderId="16" xfId="42" applyFont="1" applyFill="1" applyBorder="1" applyAlignment="1">
      <alignment horizontal="center" vertical="center"/>
    </xf>
    <xf numFmtId="0" fontId="55" fillId="0" borderId="10" xfId="42" applyFont="1" applyFill="1" applyBorder="1" applyAlignment="1">
      <alignment horizontal="center" vertical="center"/>
    </xf>
    <xf numFmtId="0" fontId="7" fillId="0" borderId="0" xfId="42" applyFont="1" applyAlignment="1">
      <alignment vertical="center" wrapText="1"/>
    </xf>
    <xf numFmtId="58" fontId="55" fillId="0" borderId="24" xfId="42" applyNumberFormat="1" applyFont="1" applyFill="1" applyBorder="1" applyAlignment="1">
      <alignment horizontal="center" vertical="center"/>
    </xf>
    <xf numFmtId="0" fontId="55" fillId="0" borderId="21" xfId="42" applyFont="1" applyFill="1" applyBorder="1" applyAlignment="1">
      <alignment horizontal="center" vertical="center"/>
    </xf>
    <xf numFmtId="58" fontId="55" fillId="0" borderId="10" xfId="42" applyNumberFormat="1" applyFont="1" applyFill="1" applyBorder="1" applyAlignment="1">
      <alignment horizontal="center" vertical="center"/>
    </xf>
    <xf numFmtId="0" fontId="55" fillId="0" borderId="11" xfId="42" applyNumberFormat="1" applyFont="1" applyFill="1" applyBorder="1" applyAlignment="1">
      <alignment horizontal="center" vertical="center"/>
    </xf>
    <xf numFmtId="58" fontId="55" fillId="0" borderId="16" xfId="42" applyNumberFormat="1" applyFont="1" applyFill="1" applyBorder="1" applyAlignment="1">
      <alignment horizontal="center" vertical="center"/>
    </xf>
    <xf numFmtId="58" fontId="55" fillId="0" borderId="11" xfId="42" applyNumberFormat="1" applyFont="1" applyFill="1" applyBorder="1" applyAlignment="1">
      <alignment horizontal="center" vertical="center"/>
    </xf>
    <xf numFmtId="0" fontId="55" fillId="0" borderId="13" xfId="42" applyFont="1" applyFill="1" applyBorder="1" applyAlignment="1">
      <alignment horizontal="center" vertical="center"/>
    </xf>
    <xf numFmtId="0" fontId="53" fillId="0" borderId="0" xfId="42" applyFont="1" applyAlignment="1">
      <alignment horizontal="center" vertical="center" wrapText="1"/>
    </xf>
    <xf numFmtId="0" fontId="52" fillId="0" borderId="0" xfId="42" applyFont="1" applyBorder="1" applyAlignment="1">
      <alignment horizontal="center" vertical="center"/>
    </xf>
    <xf numFmtId="0" fontId="54" fillId="0" borderId="0" xfId="42" applyFont="1" applyBorder="1" applyAlignment="1">
      <alignment horizontal="left" vertical="center" wrapText="1"/>
    </xf>
    <xf numFmtId="9" fontId="52" fillId="0" borderId="0" xfId="42" applyNumberFormat="1" applyFont="1" applyBorder="1" applyAlignment="1">
      <alignment horizontal="center" vertical="center"/>
    </xf>
    <xf numFmtId="0" fontId="55" fillId="0" borderId="24" xfId="42" applyFont="1" applyBorder="1" applyAlignment="1">
      <alignment horizontal="center" vertical="center" wrapText="1"/>
    </xf>
    <xf numFmtId="0" fontId="55" fillId="0" borderId="21" xfId="42" applyFont="1" applyBorder="1" applyAlignment="1">
      <alignment horizontal="center" vertical="center" wrapText="1"/>
    </xf>
    <xf numFmtId="0" fontId="55" fillId="0" borderId="14" xfId="42" applyFont="1" applyBorder="1" applyAlignment="1">
      <alignment horizontal="center" vertical="center" wrapText="1"/>
    </xf>
    <xf numFmtId="0" fontId="55" fillId="0" borderId="15" xfId="42" applyFont="1" applyBorder="1" applyAlignment="1">
      <alignment horizontal="center" vertical="center" wrapText="1"/>
    </xf>
    <xf numFmtId="0" fontId="55" fillId="0" borderId="17" xfId="42" applyFont="1" applyBorder="1" applyAlignment="1">
      <alignment horizontal="center" vertical="center" wrapText="1"/>
    </xf>
    <xf numFmtId="0" fontId="55" fillId="0" borderId="19" xfId="42" applyFont="1" applyBorder="1" applyAlignment="1">
      <alignment horizontal="center" vertical="center" wrapText="1"/>
    </xf>
    <xf numFmtId="0" fontId="55" fillId="0" borderId="16" xfId="42" applyFont="1" applyBorder="1" applyAlignment="1">
      <alignment horizontal="center" vertical="center"/>
    </xf>
    <xf numFmtId="0" fontId="55" fillId="0" borderId="10" xfId="42" applyFont="1" applyBorder="1" applyAlignment="1">
      <alignment horizontal="center" vertical="center"/>
    </xf>
    <xf numFmtId="0" fontId="55" fillId="0" borderId="16" xfId="42" applyFont="1" applyBorder="1" applyAlignment="1">
      <alignment horizontal="center" vertical="center" wrapText="1"/>
    </xf>
    <xf numFmtId="0" fontId="55" fillId="0" borderId="24" xfId="42" applyFont="1" applyBorder="1" applyAlignment="1">
      <alignment horizontal="right" vertical="center"/>
    </xf>
    <xf numFmtId="0" fontId="55" fillId="0" borderId="20" xfId="42" applyFont="1" applyBorder="1" applyAlignment="1">
      <alignment horizontal="right" vertical="center"/>
    </xf>
    <xf numFmtId="0" fontId="55" fillId="0" borderId="21" xfId="42" applyFont="1" applyBorder="1" applyAlignment="1">
      <alignment horizontal="right" vertical="center"/>
    </xf>
    <xf numFmtId="0" fontId="55" fillId="0" borderId="14" xfId="42" applyFont="1" applyBorder="1" applyAlignment="1">
      <alignment horizontal="right" vertical="center"/>
    </xf>
    <xf numFmtId="0" fontId="55" fillId="0" borderId="0" xfId="42" applyFont="1" applyBorder="1" applyAlignment="1">
      <alignment horizontal="right" vertical="center"/>
    </xf>
    <xf numFmtId="0" fontId="55" fillId="0" borderId="15" xfId="42" applyFont="1" applyBorder="1" applyAlignment="1">
      <alignment horizontal="right" vertical="center"/>
    </xf>
    <xf numFmtId="0" fontId="55" fillId="0" borderId="17" xfId="42" applyFont="1" applyBorder="1" applyAlignment="1">
      <alignment horizontal="right" vertical="center"/>
    </xf>
    <xf numFmtId="0" fontId="55" fillId="0" borderId="18" xfId="42" applyFont="1" applyBorder="1" applyAlignment="1">
      <alignment horizontal="right" vertical="center"/>
    </xf>
    <xf numFmtId="0" fontId="55" fillId="0" borderId="19" xfId="42" applyFont="1" applyBorder="1" applyAlignment="1">
      <alignment horizontal="right" vertical="center"/>
    </xf>
    <xf numFmtId="0" fontId="55" fillId="0" borderId="12" xfId="42" applyFont="1" applyBorder="1" applyAlignment="1">
      <alignment horizontal="center" vertical="center" wrapText="1"/>
    </xf>
    <xf numFmtId="0" fontId="55" fillId="0" borderId="22" xfId="42" applyFont="1" applyBorder="1" applyAlignment="1">
      <alignment horizontal="center" vertical="center" wrapText="1"/>
    </xf>
    <xf numFmtId="0" fontId="55" fillId="0" borderId="23" xfId="42" applyFont="1" applyBorder="1" applyAlignment="1">
      <alignment horizontal="center" vertical="center" wrapText="1"/>
    </xf>
    <xf numFmtId="0" fontId="55" fillId="0" borderId="20" xfId="42" applyFont="1" applyBorder="1" applyAlignment="1">
      <alignment horizontal="center" vertical="center" wrapText="1"/>
    </xf>
    <xf numFmtId="0" fontId="55" fillId="0" borderId="0" xfId="42" applyFont="1" applyBorder="1" applyAlignment="1">
      <alignment horizontal="center" vertical="center" wrapText="1"/>
    </xf>
    <xf numFmtId="0" fontId="55" fillId="0" borderId="18" xfId="42" applyFont="1" applyBorder="1" applyAlignment="1">
      <alignment horizontal="center" vertical="center" wrapText="1"/>
    </xf>
    <xf numFmtId="0" fontId="55" fillId="0" borderId="10" xfId="42" applyFont="1" applyBorder="1" applyAlignment="1">
      <alignment horizontal="center" vertical="center" wrapText="1"/>
    </xf>
    <xf numFmtId="0" fontId="55" fillId="0" borderId="13" xfId="42" applyFont="1" applyBorder="1" applyAlignment="1">
      <alignment horizontal="center" vertical="center" wrapText="1"/>
    </xf>
    <xf numFmtId="0" fontId="55" fillId="0" borderId="11" xfId="42" applyFont="1" applyBorder="1" applyAlignment="1">
      <alignment horizontal="center" vertical="center" wrapText="1"/>
    </xf>
    <xf numFmtId="0" fontId="7" fillId="0" borderId="0" xfId="42" applyFont="1" applyAlignment="1">
      <alignment horizontal="left" vertical="center" wrapText="1"/>
    </xf>
    <xf numFmtId="0" fontId="7" fillId="0" borderId="0" xfId="42" applyFont="1" applyAlignment="1">
      <alignment horizontal="left" vertical="center"/>
    </xf>
    <xf numFmtId="58" fontId="55" fillId="0" borderId="16" xfId="42" applyNumberFormat="1" applyFont="1" applyFill="1" applyBorder="1" applyAlignment="1">
      <alignment horizontal="left" vertical="center"/>
    </xf>
    <xf numFmtId="0" fontId="55" fillId="0" borderId="16" xfId="42" applyFont="1" applyFill="1" applyBorder="1" applyAlignment="1">
      <alignment horizontal="left" vertical="center"/>
    </xf>
    <xf numFmtId="0" fontId="55" fillId="0" borderId="11" xfId="42" applyFont="1" applyFill="1" applyBorder="1" applyAlignment="1">
      <alignment horizontal="center" vertical="center"/>
    </xf>
    <xf numFmtId="9" fontId="52" fillId="0" borderId="104" xfId="42" applyNumberFormat="1" applyFont="1" applyBorder="1" applyAlignment="1">
      <alignment horizontal="center" vertical="center"/>
    </xf>
    <xf numFmtId="9" fontId="52" fillId="0" borderId="105" xfId="42" applyNumberFormat="1" applyFont="1" applyBorder="1" applyAlignment="1">
      <alignment horizontal="center" vertical="center"/>
    </xf>
    <xf numFmtId="0" fontId="55" fillId="0" borderId="74" xfId="42" applyFont="1" applyBorder="1" applyAlignment="1">
      <alignment horizontal="left" vertical="center" wrapText="1"/>
    </xf>
    <xf numFmtId="0" fontId="55" fillId="0" borderId="35" xfId="42" applyFont="1" applyBorder="1" applyAlignment="1">
      <alignment horizontal="left" vertical="center" wrapText="1"/>
    </xf>
    <xf numFmtId="0" fontId="55" fillId="0" borderId="58" xfId="42" applyFont="1" applyBorder="1" applyAlignment="1">
      <alignment horizontal="left" vertical="center" wrapText="1"/>
    </xf>
    <xf numFmtId="0" fontId="55" fillId="0" borderId="46" xfId="42" applyFont="1" applyBorder="1" applyAlignment="1">
      <alignment horizontal="left" vertical="center" wrapText="1"/>
    </xf>
    <xf numFmtId="0" fontId="55" fillId="0" borderId="0" xfId="42" applyFont="1" applyBorder="1" applyAlignment="1">
      <alignment horizontal="left" vertical="center" wrapText="1"/>
    </xf>
    <xf numFmtId="0" fontId="55" fillId="0" borderId="67" xfId="42" applyFont="1" applyBorder="1" applyAlignment="1">
      <alignment horizontal="left" vertical="center" wrapText="1"/>
    </xf>
    <xf numFmtId="0" fontId="55" fillId="0" borderId="29" xfId="42" applyFont="1" applyBorder="1" applyAlignment="1">
      <alignment horizontal="left" vertical="center" wrapText="1"/>
    </xf>
    <xf numFmtId="0" fontId="55" fillId="0" borderId="48" xfId="42" applyFont="1" applyBorder="1" applyAlignment="1">
      <alignment horizontal="left" vertical="center" wrapText="1"/>
    </xf>
    <xf numFmtId="0" fontId="55" fillId="0" borderId="91" xfId="42" applyFont="1" applyBorder="1" applyAlignment="1">
      <alignment horizontal="left" vertical="center" wrapText="1"/>
    </xf>
    <xf numFmtId="0" fontId="55" fillId="0" borderId="103" xfId="42" applyFont="1" applyBorder="1" applyAlignment="1">
      <alignment horizontal="right" vertical="center"/>
    </xf>
    <xf numFmtId="0" fontId="55" fillId="0" borderId="104" xfId="42" applyFont="1" applyBorder="1" applyAlignment="1">
      <alignment horizontal="right" vertical="center"/>
    </xf>
    <xf numFmtId="0" fontId="55" fillId="0" borderId="105" xfId="42" applyFont="1" applyBorder="1" applyAlignment="1">
      <alignment horizontal="right" vertical="center"/>
    </xf>
    <xf numFmtId="0" fontId="52" fillId="0" borderId="0" xfId="42" applyFont="1" applyAlignment="1">
      <alignment horizontal="right" vertical="center"/>
    </xf>
    <xf numFmtId="0" fontId="53" fillId="0" borderId="0" xfId="42" applyFont="1" applyAlignment="1">
      <alignment horizontal="center" vertical="center"/>
    </xf>
    <xf numFmtId="9" fontId="52" fillId="0" borderId="103" xfId="42" applyNumberFormat="1" applyFont="1" applyBorder="1" applyAlignment="1">
      <alignment horizontal="center" vertical="center"/>
    </xf>
    <xf numFmtId="0" fontId="88" fillId="0" borderId="0" xfId="43" applyFont="1" applyAlignment="1">
      <alignment horizontal="center" vertical="center"/>
    </xf>
    <xf numFmtId="0" fontId="88" fillId="0" borderId="0" xfId="43" applyFont="1" applyAlignment="1">
      <alignment horizontal="left" vertical="center"/>
    </xf>
    <xf numFmtId="0" fontId="88" fillId="0" borderId="0" xfId="43" applyFont="1" applyAlignment="1">
      <alignment horizontal="left" vertical="center" wrapText="1"/>
    </xf>
    <xf numFmtId="0" fontId="84" fillId="0" borderId="16" xfId="43" applyFont="1" applyBorder="1" applyAlignment="1">
      <alignment horizontal="center" vertical="center" wrapText="1"/>
    </xf>
    <xf numFmtId="182" fontId="84" fillId="0" borderId="10" xfId="43" applyNumberFormat="1" applyFont="1" applyBorder="1" applyAlignment="1">
      <alignment horizontal="center" vertical="center"/>
    </xf>
    <xf numFmtId="182" fontId="84" fillId="0" borderId="13" xfId="43" applyNumberFormat="1" applyFont="1" applyBorder="1" applyAlignment="1">
      <alignment horizontal="center" vertical="center"/>
    </xf>
    <xf numFmtId="0" fontId="86" fillId="0" borderId="16" xfId="43" applyFont="1" applyBorder="1" applyAlignment="1">
      <alignment horizontal="center" vertical="center"/>
    </xf>
    <xf numFmtId="0" fontId="84" fillId="0" borderId="12" xfId="43" applyFont="1" applyBorder="1" applyAlignment="1">
      <alignment horizontal="center" vertical="center" wrapText="1"/>
    </xf>
    <xf numFmtId="0" fontId="84" fillId="0" borderId="24" xfId="43" applyFont="1" applyBorder="1" applyAlignment="1">
      <alignment horizontal="center" vertical="center" wrapText="1"/>
    </xf>
    <xf numFmtId="0" fontId="84" fillId="0" borderId="20" xfId="43" applyFont="1" applyBorder="1" applyAlignment="1">
      <alignment horizontal="center" vertical="center" wrapText="1"/>
    </xf>
    <xf numFmtId="0" fontId="84" fillId="0" borderId="17" xfId="43" applyFont="1" applyBorder="1" applyAlignment="1">
      <alignment horizontal="center" vertical="center" wrapText="1"/>
    </xf>
    <xf numFmtId="0" fontId="84" fillId="0" borderId="18" xfId="43" applyFont="1" applyBorder="1" applyAlignment="1">
      <alignment horizontal="center" vertical="center" wrapText="1"/>
    </xf>
    <xf numFmtId="38" fontId="84" fillId="0" borderId="16" xfId="56" applyFont="1" applyFill="1" applyBorder="1" applyAlignment="1">
      <alignment horizontal="center" vertical="center"/>
    </xf>
    <xf numFmtId="182" fontId="84" fillId="0" borderId="20" xfId="43" applyNumberFormat="1" applyFont="1" applyBorder="1" applyAlignment="1">
      <alignment horizontal="center" vertical="center"/>
    </xf>
    <xf numFmtId="182" fontId="84" fillId="0" borderId="18" xfId="43" applyNumberFormat="1" applyFont="1" applyBorder="1" applyAlignment="1">
      <alignment horizontal="center" vertical="center"/>
    </xf>
    <xf numFmtId="182" fontId="84" fillId="0" borderId="21" xfId="43" applyNumberFormat="1" applyFont="1" applyBorder="1" applyAlignment="1">
      <alignment horizontal="center" vertical="center"/>
    </xf>
    <xf numFmtId="182" fontId="84" fillId="0" borderId="19" xfId="43" applyNumberFormat="1" applyFont="1" applyBorder="1" applyAlignment="1">
      <alignment horizontal="center" vertical="center"/>
    </xf>
    <xf numFmtId="0" fontId="84" fillId="0" borderId="18" xfId="43" applyFont="1" applyBorder="1" applyAlignment="1">
      <alignment horizontal="left" vertical="center" wrapText="1"/>
    </xf>
    <xf numFmtId="0" fontId="84" fillId="0" borderId="11" xfId="43" applyFont="1" applyBorder="1" applyAlignment="1">
      <alignment horizontal="center" vertical="center" wrapText="1"/>
    </xf>
    <xf numFmtId="38" fontId="84" fillId="0" borderId="16" xfId="56" applyFont="1" applyFill="1" applyBorder="1" applyAlignment="1">
      <alignment horizontal="center" vertical="center" wrapText="1"/>
    </xf>
    <xf numFmtId="0" fontId="84" fillId="0" borderId="24" xfId="43" applyFont="1" applyBorder="1" applyAlignment="1">
      <alignment horizontal="left" vertical="center"/>
    </xf>
    <xf numFmtId="0" fontId="84" fillId="0" borderId="21" xfId="43" applyFont="1" applyBorder="1" applyAlignment="1">
      <alignment horizontal="left" vertical="center"/>
    </xf>
    <xf numFmtId="0" fontId="84" fillId="0" borderId="14" xfId="43" applyFont="1" applyBorder="1" applyAlignment="1">
      <alignment horizontal="left" vertical="center"/>
    </xf>
    <xf numFmtId="0" fontId="84" fillId="0" borderId="0" xfId="43" applyFont="1" applyAlignment="1">
      <alignment horizontal="left" vertical="center"/>
    </xf>
    <xf numFmtId="0" fontId="84" fillId="0" borderId="17" xfId="43" applyFont="1" applyBorder="1" applyAlignment="1">
      <alignment horizontal="left" vertical="center"/>
    </xf>
    <xf numFmtId="0" fontId="84" fillId="0" borderId="18" xfId="43" applyFont="1" applyBorder="1" applyAlignment="1">
      <alignment horizontal="left" vertical="center"/>
    </xf>
    <xf numFmtId="0" fontId="84" fillId="0" borderId="19" xfId="43" applyFont="1" applyBorder="1" applyAlignment="1">
      <alignment horizontal="left" vertical="center"/>
    </xf>
    <xf numFmtId="0" fontId="84" fillId="0" borderId="16" xfId="43" applyFont="1" applyBorder="1" applyAlignment="1">
      <alignment horizontal="left" vertical="center"/>
    </xf>
    <xf numFmtId="0" fontId="84" fillId="0" borderId="10" xfId="43" applyFont="1" applyBorder="1" applyAlignment="1">
      <alignment horizontal="left" vertical="center"/>
    </xf>
    <xf numFmtId="0" fontId="77" fillId="0" borderId="0" xfId="45" applyFont="1" applyAlignment="1">
      <alignment horizontal="left" vertical="center" wrapText="1"/>
    </xf>
    <xf numFmtId="0" fontId="77" fillId="0" borderId="10" xfId="45" applyFont="1" applyBorder="1" applyAlignment="1">
      <alignment horizontal="center" vertical="center"/>
    </xf>
    <xf numFmtId="0" fontId="77" fillId="0" borderId="13" xfId="45" applyFont="1" applyBorder="1" applyAlignment="1">
      <alignment horizontal="center" vertical="center"/>
    </xf>
    <xf numFmtId="0" fontId="77" fillId="0" borderId="11" xfId="45" applyFont="1" applyBorder="1" applyAlignment="1">
      <alignment horizontal="center" vertical="center"/>
    </xf>
    <xf numFmtId="0" fontId="93" fillId="0" borderId="16" xfId="45" applyFont="1" applyBorder="1" applyAlignment="1">
      <alignment horizontal="center" vertical="center"/>
    </xf>
    <xf numFmtId="0" fontId="93" fillId="0" borderId="10" xfId="45" applyFont="1" applyBorder="1" applyAlignment="1">
      <alignment horizontal="left" vertical="center" wrapText="1" indent="1"/>
    </xf>
    <xf numFmtId="0" fontId="93" fillId="0" borderId="13" xfId="45" applyFont="1" applyBorder="1" applyAlignment="1">
      <alignment horizontal="left" vertical="center" wrapText="1" indent="1"/>
    </xf>
    <xf numFmtId="0" fontId="93" fillId="0" borderId="11" xfId="45" applyFont="1" applyBorder="1" applyAlignment="1">
      <alignment horizontal="left" vertical="center" wrapText="1" indent="1"/>
    </xf>
    <xf numFmtId="0" fontId="93" fillId="0" borderId="24" xfId="45" applyFont="1" applyBorder="1" applyAlignment="1">
      <alignment horizontal="center" vertical="center" wrapText="1"/>
    </xf>
    <xf numFmtId="0" fontId="93" fillId="0" borderId="21" xfId="45" applyFont="1" applyBorder="1" applyAlignment="1">
      <alignment horizontal="center" vertical="center"/>
    </xf>
    <xf numFmtId="0" fontId="93" fillId="0" borderId="14" xfId="45" applyFont="1" applyBorder="1" applyAlignment="1">
      <alignment horizontal="center" vertical="center"/>
    </xf>
    <xf numFmtId="0" fontId="93" fillId="0" borderId="15" xfId="45" applyFont="1" applyBorder="1" applyAlignment="1">
      <alignment horizontal="center" vertical="center"/>
    </xf>
    <xf numFmtId="0" fontId="93" fillId="0" borderId="17" xfId="45" applyFont="1" applyBorder="1" applyAlignment="1">
      <alignment horizontal="center" vertical="center"/>
    </xf>
    <xf numFmtId="0" fontId="93" fillId="0" borderId="19" xfId="45" applyFont="1" applyBorder="1" applyAlignment="1">
      <alignment horizontal="center" vertical="center"/>
    </xf>
    <xf numFmtId="0" fontId="81" fillId="0" borderId="20" xfId="45" applyFont="1" applyBorder="1" applyAlignment="1">
      <alignment horizontal="left" vertical="center" wrapText="1" indent="1"/>
    </xf>
    <xf numFmtId="0" fontId="81" fillId="0" borderId="21" xfId="45" applyFont="1" applyBorder="1" applyAlignment="1">
      <alignment horizontal="left" vertical="center" wrapText="1" indent="1"/>
    </xf>
    <xf numFmtId="0" fontId="81" fillId="0" borderId="0" xfId="45" applyFont="1" applyAlignment="1">
      <alignment horizontal="left" vertical="center" wrapText="1" indent="1"/>
    </xf>
    <xf numFmtId="0" fontId="81" fillId="0" borderId="15" xfId="45" applyFont="1" applyBorder="1" applyAlignment="1">
      <alignment horizontal="left" vertical="center" wrapText="1" indent="1"/>
    </xf>
    <xf numFmtId="0" fontId="81" fillId="0" borderId="18" xfId="45" applyFont="1" applyBorder="1" applyAlignment="1">
      <alignment horizontal="left" vertical="center" wrapText="1" indent="1"/>
    </xf>
    <xf numFmtId="0" fontId="81" fillId="0" borderId="19" xfId="45" applyFont="1" applyBorder="1" applyAlignment="1">
      <alignment horizontal="left" vertical="center" wrapText="1" indent="1"/>
    </xf>
    <xf numFmtId="0" fontId="93" fillId="0" borderId="12" xfId="45" applyFont="1" applyBorder="1" applyAlignment="1">
      <alignment horizontal="center" vertical="center" wrapText="1"/>
    </xf>
    <xf numFmtId="0" fontId="93" fillId="0" borderId="22" xfId="45" applyFont="1" applyBorder="1" applyAlignment="1">
      <alignment horizontal="center" vertical="center"/>
    </xf>
    <xf numFmtId="0" fontId="93" fillId="0" borderId="23" xfId="45" applyFont="1" applyBorder="1" applyAlignment="1">
      <alignment horizontal="center" vertical="center"/>
    </xf>
    <xf numFmtId="0" fontId="81" fillId="0" borderId="16" xfId="45" applyFont="1" applyBorder="1" applyAlignment="1">
      <alignment horizontal="left" vertical="center" wrapText="1" indent="1"/>
    </xf>
    <xf numFmtId="0" fontId="93" fillId="0" borderId="16" xfId="45" applyFont="1" applyBorder="1" applyAlignment="1">
      <alignment horizontal="center" vertical="center" wrapText="1"/>
    </xf>
    <xf numFmtId="0" fontId="79" fillId="0" borderId="0" xfId="45" applyFont="1" applyAlignment="1">
      <alignment horizontal="center" vertical="center" wrapText="1"/>
    </xf>
    <xf numFmtId="0" fontId="79" fillId="0" borderId="0" xfId="45" applyFont="1" applyAlignment="1">
      <alignment horizontal="center" vertical="center"/>
    </xf>
    <xf numFmtId="0" fontId="77" fillId="0" borderId="16" xfId="45" applyFont="1" applyBorder="1" applyAlignment="1">
      <alignment horizontal="center" vertical="center" wrapText="1"/>
    </xf>
    <xf numFmtId="0" fontId="93" fillId="0" borderId="0" xfId="45" applyFont="1" applyAlignment="1">
      <alignment horizontal="right" vertical="center"/>
    </xf>
    <xf numFmtId="0" fontId="77" fillId="0" borderId="16" xfId="45" applyFont="1" applyBorder="1" applyAlignment="1">
      <alignment horizontal="center" vertical="center"/>
    </xf>
    <xf numFmtId="0" fontId="77" fillId="0" borderId="24" xfId="45" applyFont="1" applyBorder="1" applyAlignment="1">
      <alignment horizontal="center" vertical="center" wrapText="1"/>
    </xf>
    <xf numFmtId="0" fontId="77" fillId="0" borderId="21" xfId="45" applyFont="1" applyBorder="1" applyAlignment="1">
      <alignment horizontal="center" vertical="center" wrapText="1"/>
    </xf>
    <xf numFmtId="0" fontId="77" fillId="0" borderId="14" xfId="45" applyFont="1" applyBorder="1" applyAlignment="1">
      <alignment horizontal="center" vertical="center" wrapText="1"/>
    </xf>
    <xf numFmtId="0" fontId="77" fillId="0" borderId="15" xfId="45" applyFont="1" applyBorder="1" applyAlignment="1">
      <alignment horizontal="center" vertical="center" wrapText="1"/>
    </xf>
    <xf numFmtId="0" fontId="77" fillId="0" borderId="17" xfId="45" applyFont="1" applyBorder="1" applyAlignment="1">
      <alignment horizontal="center" vertical="center" wrapText="1"/>
    </xf>
    <xf numFmtId="0" fontId="77" fillId="0" borderId="19" xfId="45" applyFont="1" applyBorder="1" applyAlignment="1">
      <alignment horizontal="center" vertical="center" wrapText="1"/>
    </xf>
    <xf numFmtId="0" fontId="77" fillId="0" borderId="24" xfId="45" applyFont="1" applyBorder="1" applyAlignment="1">
      <alignment horizontal="left" vertical="center" indent="1"/>
    </xf>
    <xf numFmtId="0" fontId="77" fillId="0" borderId="21" xfId="45" applyFont="1" applyBorder="1" applyAlignment="1">
      <alignment horizontal="left" vertical="center" indent="1"/>
    </xf>
    <xf numFmtId="0" fontId="77" fillId="0" borderId="16" xfId="45" applyFont="1" applyBorder="1" applyAlignment="1">
      <alignment horizontal="left" vertical="center" indent="1"/>
    </xf>
    <xf numFmtId="0" fontId="77" fillId="0" borderId="10" xfId="45" applyFont="1" applyBorder="1" applyAlignment="1">
      <alignment horizontal="center" vertical="center" wrapText="1"/>
    </xf>
    <xf numFmtId="0" fontId="77" fillId="0" borderId="13" xfId="45" applyFont="1" applyBorder="1" applyAlignment="1">
      <alignment horizontal="center" vertical="center" wrapText="1"/>
    </xf>
    <xf numFmtId="0" fontId="77" fillId="0" borderId="11" xfId="45" applyFont="1" applyBorder="1" applyAlignment="1">
      <alignment horizontal="center" vertical="center" wrapText="1"/>
    </xf>
    <xf numFmtId="0" fontId="77" fillId="0" borderId="20" xfId="51" applyFont="1" applyFill="1" applyBorder="1" applyAlignment="1">
      <alignment horizontal="left" vertical="center"/>
    </xf>
    <xf numFmtId="0" fontId="77" fillId="0" borderId="21" xfId="51" applyFont="1" applyFill="1" applyBorder="1" applyAlignment="1">
      <alignment horizontal="left" vertical="center"/>
    </xf>
    <xf numFmtId="0" fontId="77" fillId="0" borderId="10" xfId="51" applyFont="1" applyFill="1" applyBorder="1" applyAlignment="1">
      <alignment horizontal="center" vertical="center" wrapText="1"/>
    </xf>
    <xf numFmtId="0" fontId="77" fillId="0" borderId="13" xfId="51" applyFont="1" applyFill="1" applyBorder="1" applyAlignment="1">
      <alignment horizontal="center" vertical="center" wrapText="1"/>
    </xf>
    <xf numFmtId="0" fontId="77" fillId="0" borderId="13" xfId="51" applyFont="1" applyFill="1" applyBorder="1" applyAlignment="1">
      <alignment horizontal="center" vertical="center"/>
    </xf>
    <xf numFmtId="0" fontId="77" fillId="0" borderId="162" xfId="51" applyFont="1" applyFill="1" applyBorder="1" applyAlignment="1">
      <alignment horizontal="center" vertical="center"/>
    </xf>
    <xf numFmtId="0" fontId="77" fillId="0" borderId="14" xfId="51" applyFont="1" applyFill="1" applyBorder="1" applyAlignment="1">
      <alignment vertical="center" textRotation="255"/>
    </xf>
    <xf numFmtId="0" fontId="77" fillId="0" borderId="15" xfId="51" applyFont="1" applyFill="1" applyBorder="1" applyAlignment="1">
      <alignment vertical="center" textRotation="255"/>
    </xf>
    <xf numFmtId="0" fontId="77" fillId="0" borderId="17" xfId="51" applyFont="1" applyFill="1" applyBorder="1" applyAlignment="1">
      <alignment vertical="center" textRotation="255"/>
    </xf>
    <xf numFmtId="0" fontId="77" fillId="0" borderId="19" xfId="51" applyFont="1" applyFill="1" applyBorder="1" applyAlignment="1">
      <alignment vertical="center" textRotation="255"/>
    </xf>
    <xf numFmtId="0" fontId="77" fillId="0" borderId="163" xfId="51" applyFont="1" applyFill="1" applyBorder="1" applyAlignment="1">
      <alignment horizontal="center" vertical="center"/>
    </xf>
    <xf numFmtId="0" fontId="77" fillId="0" borderId="164" xfId="51" applyFont="1" applyFill="1" applyBorder="1" applyAlignment="1">
      <alignment horizontal="center" vertical="center"/>
    </xf>
    <xf numFmtId="0" fontId="77" fillId="0" borderId="166" xfId="51" applyFont="1" applyFill="1" applyBorder="1" applyAlignment="1">
      <alignment horizontal="center" vertical="center"/>
    </xf>
    <xf numFmtId="0" fontId="77" fillId="0" borderId="167" xfId="51" applyFont="1" applyFill="1" applyBorder="1" applyAlignment="1">
      <alignment horizontal="center" vertical="center"/>
    </xf>
    <xf numFmtId="0" fontId="77" fillId="0" borderId="164" xfId="51" applyFont="1" applyFill="1" applyBorder="1" applyAlignment="1">
      <alignment horizontal="left" vertical="center"/>
    </xf>
    <xf numFmtId="0" fontId="77" fillId="0" borderId="165" xfId="51" applyFont="1" applyFill="1" applyBorder="1" applyAlignment="1">
      <alignment horizontal="left" vertical="center"/>
    </xf>
    <xf numFmtId="0" fontId="77" fillId="0" borderId="167" xfId="51" applyFont="1" applyFill="1" applyBorder="1" applyAlignment="1">
      <alignment horizontal="left" vertical="center"/>
    </xf>
    <xf numFmtId="0" fontId="77" fillId="0" borderId="168" xfId="51" applyFont="1" applyFill="1" applyBorder="1" applyAlignment="1">
      <alignment horizontal="left" vertical="center"/>
    </xf>
    <xf numFmtId="0" fontId="77" fillId="0" borderId="166" xfId="51" applyFont="1" applyFill="1" applyBorder="1" applyAlignment="1">
      <alignment horizontal="center" vertical="center" wrapText="1"/>
    </xf>
    <xf numFmtId="0" fontId="77" fillId="0" borderId="167" xfId="51" applyFont="1" applyFill="1" applyBorder="1" applyAlignment="1">
      <alignment horizontal="center" vertical="center" wrapText="1"/>
    </xf>
    <xf numFmtId="0" fontId="77" fillId="0" borderId="169" xfId="51" applyFont="1" applyFill="1" applyBorder="1" applyAlignment="1">
      <alignment horizontal="center" vertical="center" wrapText="1"/>
    </xf>
    <xf numFmtId="0" fontId="77" fillId="0" borderId="170" xfId="51" applyFont="1" applyFill="1" applyBorder="1" applyAlignment="1">
      <alignment horizontal="center" vertical="center" wrapText="1"/>
    </xf>
    <xf numFmtId="0" fontId="77" fillId="0" borderId="167" xfId="51" applyFont="1" applyFill="1" applyBorder="1" applyAlignment="1">
      <alignment horizontal="left" vertical="center" wrapText="1"/>
    </xf>
    <xf numFmtId="0" fontId="77" fillId="0" borderId="168" xfId="51" applyFont="1" applyFill="1" applyBorder="1" applyAlignment="1">
      <alignment horizontal="left" vertical="center" wrapText="1"/>
    </xf>
    <xf numFmtId="0" fontId="77" fillId="0" borderId="170" xfId="51" applyFont="1" applyFill="1" applyBorder="1" applyAlignment="1">
      <alignment horizontal="left" vertical="center" wrapText="1"/>
    </xf>
    <xf numFmtId="0" fontId="77" fillId="0" borderId="171" xfId="51" applyFont="1" applyFill="1" applyBorder="1" applyAlignment="1">
      <alignment horizontal="left" vertical="center" wrapText="1"/>
    </xf>
    <xf numFmtId="0" fontId="79" fillId="0" borderId="0" xfId="51" applyFont="1" applyBorder="1" applyAlignment="1">
      <alignment horizontal="center" vertical="center"/>
    </xf>
    <xf numFmtId="0" fontId="77" fillId="0" borderId="10" xfId="51" applyFont="1" applyBorder="1" applyAlignment="1">
      <alignment horizontal="left" vertical="center"/>
    </xf>
    <xf numFmtId="0" fontId="77" fillId="0" borderId="13" xfId="51" applyFont="1" applyBorder="1" applyAlignment="1">
      <alignment horizontal="left" vertical="center"/>
    </xf>
    <xf numFmtId="0" fontId="77" fillId="0" borderId="11" xfId="51" applyFont="1" applyBorder="1" applyAlignment="1">
      <alignment horizontal="left" vertical="center"/>
    </xf>
    <xf numFmtId="0" fontId="77" fillId="0" borderId="10" xfId="51" applyFont="1" applyBorder="1" applyAlignment="1">
      <alignment horizontal="center" vertical="center"/>
    </xf>
    <xf numFmtId="0" fontId="77" fillId="0" borderId="13" xfId="51" applyFont="1" applyBorder="1" applyAlignment="1">
      <alignment horizontal="center" vertical="center"/>
    </xf>
    <xf numFmtId="0" fontId="77" fillId="0" borderId="11" xfId="51" applyFont="1" applyBorder="1" applyAlignment="1">
      <alignment horizontal="center" vertical="center"/>
    </xf>
    <xf numFmtId="0" fontId="77" fillId="0" borderId="16" xfId="51" applyFont="1" applyBorder="1" applyAlignment="1">
      <alignment horizontal="left" vertical="center"/>
    </xf>
    <xf numFmtId="0" fontId="77" fillId="0" borderId="20" xfId="51" applyFont="1" applyFill="1" applyBorder="1" applyAlignment="1">
      <alignment horizontal="left" vertical="top" wrapText="1"/>
    </xf>
    <xf numFmtId="0" fontId="77" fillId="0" borderId="0" xfId="51" applyFont="1" applyFill="1" applyBorder="1" applyAlignment="1">
      <alignment horizontal="left" vertical="top" wrapText="1"/>
    </xf>
    <xf numFmtId="0" fontId="77" fillId="0" borderId="24" xfId="51" applyFont="1" applyFill="1" applyBorder="1" applyAlignment="1">
      <alignment horizontal="center" vertical="distributed" textRotation="255" indent="4"/>
    </xf>
    <xf numFmtId="0" fontId="77" fillId="0" borderId="20" xfId="51" applyFont="1" applyFill="1" applyBorder="1" applyAlignment="1">
      <alignment horizontal="center" vertical="distributed" textRotation="255" indent="4"/>
    </xf>
    <xf numFmtId="0" fontId="77" fillId="0" borderId="14" xfId="51" applyFont="1" applyFill="1" applyBorder="1" applyAlignment="1">
      <alignment horizontal="center" vertical="distributed" textRotation="255" indent="4"/>
    </xf>
    <xf numFmtId="0" fontId="77" fillId="0" borderId="0" xfId="51" applyFont="1" applyFill="1" applyBorder="1" applyAlignment="1">
      <alignment horizontal="center" vertical="distributed" textRotation="255" indent="4"/>
    </xf>
    <xf numFmtId="0" fontId="77" fillId="0" borderId="15" xfId="51" applyFont="1" applyFill="1" applyBorder="1" applyAlignment="1">
      <alignment horizontal="center" vertical="distributed" textRotation="255" indent="4"/>
    </xf>
    <xf numFmtId="0" fontId="77" fillId="0" borderId="17" xfId="51" applyFont="1" applyFill="1" applyBorder="1" applyAlignment="1">
      <alignment horizontal="center" vertical="distributed" textRotation="255" indent="4"/>
    </xf>
    <xf numFmtId="0" fontId="77" fillId="0" borderId="19" xfId="51" applyFont="1" applyFill="1" applyBorder="1" applyAlignment="1">
      <alignment horizontal="center" vertical="distributed" textRotation="255" indent="4"/>
    </xf>
    <xf numFmtId="0" fontId="77" fillId="0" borderId="24" xfId="51" applyFont="1" applyFill="1" applyBorder="1" applyAlignment="1">
      <alignment horizontal="center" vertical="center" wrapText="1"/>
    </xf>
    <xf numFmtId="0" fontId="77" fillId="0" borderId="20" xfId="51" applyFont="1" applyFill="1" applyBorder="1" applyAlignment="1">
      <alignment horizontal="center" vertical="center" wrapText="1"/>
    </xf>
    <xf numFmtId="0" fontId="77" fillId="0" borderId="21" xfId="51" applyFont="1" applyFill="1" applyBorder="1" applyAlignment="1">
      <alignment horizontal="center" vertical="center" wrapText="1"/>
    </xf>
    <xf numFmtId="0" fontId="77" fillId="0" borderId="17" xfId="51" applyFont="1" applyFill="1" applyBorder="1" applyAlignment="1">
      <alignment horizontal="center" vertical="center" wrapText="1"/>
    </xf>
    <xf numFmtId="0" fontId="77" fillId="0" borderId="18" xfId="51" applyFont="1" applyFill="1" applyBorder="1" applyAlignment="1">
      <alignment horizontal="center" vertical="center" wrapText="1"/>
    </xf>
    <xf numFmtId="0" fontId="77" fillId="0" borderId="19" xfId="51" applyFont="1" applyFill="1" applyBorder="1" applyAlignment="1">
      <alignment horizontal="center" vertical="center" wrapText="1"/>
    </xf>
    <xf numFmtId="0" fontId="77" fillId="0" borderId="20" xfId="51" applyFont="1" applyFill="1" applyBorder="1" applyAlignment="1">
      <alignment horizontal="center" vertical="center"/>
    </xf>
    <xf numFmtId="49" fontId="77" fillId="0" borderId="20" xfId="51" applyNumberFormat="1" applyFont="1" applyFill="1" applyBorder="1" applyAlignment="1">
      <alignment horizontal="center" vertical="center"/>
    </xf>
    <xf numFmtId="0" fontId="77" fillId="0" borderId="161" xfId="51" applyFont="1" applyFill="1" applyBorder="1" applyAlignment="1">
      <alignment horizontal="center" vertical="center" wrapText="1"/>
    </xf>
    <xf numFmtId="49" fontId="77" fillId="0" borderId="13" xfId="51" applyNumberFormat="1" applyFont="1" applyFill="1" applyBorder="1" applyAlignment="1">
      <alignment horizontal="center" vertical="center"/>
    </xf>
    <xf numFmtId="0" fontId="77" fillId="0" borderId="160" xfId="51" applyFont="1" applyFill="1" applyBorder="1" applyAlignment="1">
      <alignment horizontal="center" vertical="center" wrapText="1"/>
    </xf>
    <xf numFmtId="0" fontId="77" fillId="0" borderId="13" xfId="51" applyFont="1" applyFill="1" applyBorder="1" applyAlignment="1">
      <alignment horizontal="left" vertical="center"/>
    </xf>
    <xf numFmtId="0" fontId="77" fillId="0" borderId="11" xfId="51" applyFont="1" applyFill="1" applyBorder="1" applyAlignment="1">
      <alignment horizontal="left" vertical="center"/>
    </xf>
    <xf numFmtId="0" fontId="105" fillId="0" borderId="103" xfId="43" applyFont="1" applyBorder="1" applyAlignment="1">
      <alignment horizontal="center" vertical="center" wrapText="1"/>
    </xf>
    <xf numFmtId="0" fontId="105" fillId="0" borderId="104" xfId="43" applyFont="1" applyBorder="1" applyAlignment="1">
      <alignment horizontal="center" vertical="center" wrapText="1"/>
    </xf>
    <xf numFmtId="0" fontId="105" fillId="0" borderId="105" xfId="43" applyFont="1" applyBorder="1" applyAlignment="1">
      <alignment horizontal="center" vertical="center" wrapText="1"/>
    </xf>
    <xf numFmtId="0" fontId="105" fillId="0" borderId="59" xfId="43" applyFont="1" applyBorder="1" applyAlignment="1">
      <alignment horizontal="left" vertical="center" wrapText="1"/>
    </xf>
    <xf numFmtId="0" fontId="105" fillId="0" borderId="51" xfId="43" applyFont="1" applyBorder="1" applyAlignment="1">
      <alignment horizontal="left" vertical="center" wrapText="1"/>
    </xf>
    <xf numFmtId="0" fontId="105" fillId="0" borderId="60" xfId="43" applyFont="1" applyBorder="1" applyAlignment="1">
      <alignment horizontal="left" vertical="center" wrapText="1"/>
    </xf>
    <xf numFmtId="0" fontId="105" fillId="0" borderId="13" xfId="43" applyFont="1" applyBorder="1" applyAlignment="1">
      <alignment horizontal="left" vertical="center" wrapText="1"/>
    </xf>
    <xf numFmtId="0" fontId="105" fillId="0" borderId="89" xfId="43" applyFont="1" applyBorder="1" applyAlignment="1">
      <alignment horizontal="left" vertical="center" wrapText="1"/>
    </xf>
    <xf numFmtId="0" fontId="105" fillId="0" borderId="41" xfId="43" applyFont="1" applyBorder="1" applyAlignment="1">
      <alignment horizontal="left" vertical="center" wrapText="1"/>
    </xf>
    <xf numFmtId="0" fontId="105" fillId="0" borderId="48" xfId="43" applyFont="1" applyBorder="1" applyAlignment="1">
      <alignment horizontal="center" vertical="center" wrapText="1"/>
    </xf>
    <xf numFmtId="0" fontId="107" fillId="0" borderId="74" xfId="43" applyFont="1" applyBorder="1" applyAlignment="1">
      <alignment horizontal="center" vertical="center"/>
    </xf>
    <xf numFmtId="0" fontId="107" fillId="0" borderId="58" xfId="43" applyFont="1" applyBorder="1" applyAlignment="1">
      <alignment horizontal="center" vertical="center"/>
    </xf>
    <xf numFmtId="0" fontId="105" fillId="0" borderId="54" xfId="43" applyFont="1" applyBorder="1" applyAlignment="1">
      <alignment horizontal="center" vertical="center" wrapText="1"/>
    </xf>
    <xf numFmtId="0" fontId="105" fillId="0" borderId="75" xfId="43" applyFont="1" applyBorder="1" applyAlignment="1">
      <alignment horizontal="center" vertical="center" wrapText="1"/>
    </xf>
    <xf numFmtId="0" fontId="105" fillId="0" borderId="83" xfId="43" applyFont="1" applyBorder="1" applyAlignment="1">
      <alignment horizontal="center" vertical="center" wrapText="1"/>
    </xf>
    <xf numFmtId="0" fontId="105" fillId="0" borderId="42" xfId="43" applyFont="1" applyBorder="1" applyAlignment="1">
      <alignment horizontal="left" vertical="center" wrapText="1"/>
    </xf>
    <xf numFmtId="0" fontId="105" fillId="0" borderId="37" xfId="43" applyFont="1" applyBorder="1" applyAlignment="1">
      <alignment horizontal="left" vertical="center" wrapText="1"/>
    </xf>
    <xf numFmtId="0" fontId="105" fillId="0" borderId="38" xfId="43" applyFont="1" applyBorder="1" applyAlignment="1">
      <alignment horizontal="left" vertical="center" wrapText="1"/>
    </xf>
    <xf numFmtId="0" fontId="105" fillId="0" borderId="11" xfId="43" applyFont="1" applyBorder="1" applyAlignment="1">
      <alignment horizontal="left" vertical="center" wrapText="1"/>
    </xf>
    <xf numFmtId="0" fontId="105" fillId="0" borderId="16" xfId="43" applyFont="1" applyBorder="1" applyAlignment="1">
      <alignment horizontal="left" vertical="center" wrapText="1"/>
    </xf>
    <xf numFmtId="0" fontId="105" fillId="0" borderId="10" xfId="43" applyFont="1" applyBorder="1" applyAlignment="1">
      <alignment horizontal="left" vertical="center" wrapText="1"/>
    </xf>
    <xf numFmtId="0" fontId="105" fillId="0" borderId="25" xfId="43" applyFont="1" applyBorder="1" applyAlignment="1">
      <alignment horizontal="left" vertical="center" wrapText="1"/>
    </xf>
    <xf numFmtId="0" fontId="105" fillId="0" borderId="26" xfId="43" applyFont="1" applyBorder="1" applyAlignment="1">
      <alignment horizontal="left" vertical="center" wrapText="1"/>
    </xf>
    <xf numFmtId="0" fontId="105" fillId="0" borderId="49" xfId="43" applyFont="1" applyBorder="1" applyAlignment="1">
      <alignment horizontal="left" vertical="center" wrapText="1"/>
    </xf>
    <xf numFmtId="0" fontId="105" fillId="0" borderId="16" xfId="53" applyFont="1" applyBorder="1" applyAlignment="1">
      <alignment horizontal="center" vertical="center" wrapText="1"/>
    </xf>
    <xf numFmtId="0" fontId="105" fillId="0" borderId="69" xfId="53" applyFont="1" applyBorder="1" applyAlignment="1">
      <alignment horizontal="center" vertical="center" wrapText="1"/>
    </xf>
    <xf numFmtId="0" fontId="105" fillId="0" borderId="28" xfId="43" applyFont="1" applyBorder="1" applyAlignment="1">
      <alignment horizontal="center" vertical="center"/>
    </xf>
    <xf numFmtId="0" fontId="105" fillId="0" borderId="27" xfId="43" applyFont="1" applyBorder="1" applyAlignment="1">
      <alignment horizontal="center" vertical="center"/>
    </xf>
    <xf numFmtId="0" fontId="105" fillId="0" borderId="24" xfId="43" applyFont="1" applyBorder="1" applyAlignment="1">
      <alignment horizontal="center" vertical="center"/>
    </xf>
    <xf numFmtId="0" fontId="105" fillId="0" borderId="20" xfId="43" applyFont="1" applyBorder="1" applyAlignment="1">
      <alignment horizontal="center" vertical="center"/>
    </xf>
    <xf numFmtId="0" fontId="105" fillId="0" borderId="21" xfId="43" applyFont="1" applyBorder="1" applyAlignment="1">
      <alignment horizontal="center" vertical="center"/>
    </xf>
    <xf numFmtId="0" fontId="105" fillId="0" borderId="68" xfId="43" applyFont="1" applyBorder="1" applyAlignment="1">
      <alignment horizontal="center" vertical="center"/>
    </xf>
    <xf numFmtId="0" fontId="105" fillId="0" borderId="48" xfId="43" applyFont="1" applyBorder="1" applyAlignment="1">
      <alignment horizontal="center" vertical="center"/>
    </xf>
    <xf numFmtId="0" fontId="105" fillId="0" borderId="53" xfId="43" applyFont="1" applyBorder="1" applyAlignment="1">
      <alignment horizontal="center" vertical="center"/>
    </xf>
    <xf numFmtId="0" fontId="105" fillId="0" borderId="20" xfId="43" applyFont="1" applyBorder="1" applyAlignment="1">
      <alignment horizontal="center" vertical="center" wrapText="1"/>
    </xf>
    <xf numFmtId="0" fontId="105" fillId="0" borderId="62" xfId="43" applyFont="1" applyBorder="1" applyAlignment="1">
      <alignment horizontal="center" vertical="center"/>
    </xf>
    <xf numFmtId="0" fontId="105" fillId="0" borderId="91" xfId="43" applyFont="1" applyBorder="1" applyAlignment="1">
      <alignment horizontal="center" vertical="center"/>
    </xf>
    <xf numFmtId="0" fontId="105" fillId="0" borderId="74" xfId="53" applyFont="1" applyBorder="1" applyAlignment="1">
      <alignment horizontal="left" vertical="center" wrapText="1"/>
    </xf>
    <xf numFmtId="0" fontId="105" fillId="0" borderId="35" xfId="53" applyFont="1" applyBorder="1" applyAlignment="1">
      <alignment horizontal="left" vertical="center" wrapText="1"/>
    </xf>
    <xf numFmtId="0" fontId="105" fillId="0" borderId="58" xfId="53" applyFont="1" applyBorder="1" applyAlignment="1">
      <alignment horizontal="left" vertical="center" wrapText="1"/>
    </xf>
    <xf numFmtId="0" fontId="105" fillId="0" borderId="57" xfId="53" applyFont="1" applyBorder="1" applyAlignment="1">
      <alignment horizontal="center" vertical="center" wrapText="1"/>
    </xf>
    <xf numFmtId="0" fontId="105" fillId="0" borderId="56" xfId="53" applyFont="1" applyBorder="1" applyAlignment="1">
      <alignment horizontal="center" vertical="center" wrapText="1"/>
    </xf>
    <xf numFmtId="0" fontId="105" fillId="0" borderId="77" xfId="53" applyFont="1" applyBorder="1" applyAlignment="1">
      <alignment horizontal="center" vertical="center" wrapText="1"/>
    </xf>
    <xf numFmtId="0" fontId="105" fillId="0" borderId="24" xfId="53" applyFont="1" applyBorder="1" applyAlignment="1">
      <alignment horizontal="center" vertical="center" wrapText="1"/>
    </xf>
    <xf numFmtId="0" fontId="105" fillId="0" borderId="20" xfId="53" applyFont="1" applyBorder="1" applyAlignment="1">
      <alignment horizontal="center" vertical="center" wrapText="1"/>
    </xf>
    <xf numFmtId="0" fontId="105" fillId="0" borderId="21" xfId="53" applyFont="1" applyBorder="1" applyAlignment="1">
      <alignment horizontal="center" vertical="center" wrapText="1"/>
    </xf>
    <xf numFmtId="0" fontId="105" fillId="0" borderId="14" xfId="53" applyFont="1" applyBorder="1" applyAlignment="1">
      <alignment horizontal="center" vertical="center" wrapText="1"/>
    </xf>
    <xf numFmtId="0" fontId="105" fillId="0" borderId="0" xfId="53" applyFont="1" applyBorder="1" applyAlignment="1">
      <alignment horizontal="center" vertical="center" wrapText="1"/>
    </xf>
    <xf numFmtId="0" fontId="105" fillId="0" borderId="15" xfId="53" applyFont="1" applyBorder="1" applyAlignment="1">
      <alignment horizontal="center" vertical="center" wrapText="1"/>
    </xf>
    <xf numFmtId="0" fontId="105" fillId="0" borderId="17" xfId="53" applyFont="1" applyBorder="1" applyAlignment="1">
      <alignment horizontal="center" vertical="center" wrapText="1"/>
    </xf>
    <xf numFmtId="0" fontId="105" fillId="0" borderId="18" xfId="53" applyFont="1" applyBorder="1" applyAlignment="1">
      <alignment horizontal="center" vertical="center" wrapText="1"/>
    </xf>
    <xf numFmtId="0" fontId="105" fillId="0" borderId="19" xfId="53" applyFont="1" applyBorder="1" applyAlignment="1">
      <alignment horizontal="center" vertical="center" wrapText="1"/>
    </xf>
    <xf numFmtId="0" fontId="105" fillId="0" borderId="12" xfId="53" applyFont="1" applyBorder="1" applyAlignment="1">
      <alignment horizontal="center" vertical="center" textRotation="255" wrapText="1"/>
    </xf>
    <xf numFmtId="0" fontId="105" fillId="0" borderId="22" xfId="53" applyFont="1" applyBorder="1" applyAlignment="1">
      <alignment horizontal="center" vertical="center" textRotation="255" wrapText="1"/>
    </xf>
    <xf numFmtId="0" fontId="105" fillId="0" borderId="24" xfId="53" applyFont="1" applyBorder="1" applyAlignment="1">
      <alignment horizontal="left" vertical="center" wrapText="1"/>
    </xf>
    <xf numFmtId="0" fontId="105" fillId="0" borderId="20" xfId="53" applyFont="1" applyBorder="1" applyAlignment="1">
      <alignment horizontal="left" vertical="center" wrapText="1"/>
    </xf>
    <xf numFmtId="0" fontId="105" fillId="0" borderId="62" xfId="53" applyFont="1" applyBorder="1" applyAlignment="1">
      <alignment horizontal="left" vertical="center" wrapText="1"/>
    </xf>
    <xf numFmtId="0" fontId="105" fillId="0" borderId="67" xfId="53" applyFont="1" applyBorder="1" applyAlignment="1">
      <alignment horizontal="center" vertical="center" wrapText="1"/>
    </xf>
    <xf numFmtId="0" fontId="106" fillId="0" borderId="16" xfId="53" applyFont="1" applyBorder="1" applyAlignment="1">
      <alignment horizontal="center" vertical="center" wrapText="1"/>
    </xf>
    <xf numFmtId="0" fontId="105" fillId="0" borderId="23" xfId="53" applyFont="1" applyBorder="1" applyAlignment="1">
      <alignment horizontal="center" vertical="center" textRotation="255" wrapText="1"/>
    </xf>
    <xf numFmtId="0" fontId="104" fillId="0" borderId="49" xfId="55" applyFont="1" applyBorder="1" applyAlignment="1">
      <alignment horizontal="center" vertical="center"/>
    </xf>
    <xf numFmtId="0" fontId="104" fillId="0" borderId="41" xfId="55" applyFont="1" applyBorder="1" applyAlignment="1">
      <alignment horizontal="center" vertical="center"/>
    </xf>
    <xf numFmtId="0" fontId="104" fillId="0" borderId="47" xfId="55" applyFont="1" applyBorder="1" applyAlignment="1">
      <alignment horizontal="center" vertical="center"/>
    </xf>
    <xf numFmtId="0" fontId="104" fillId="0" borderId="0" xfId="55" applyFont="1" applyAlignment="1">
      <alignment horizontal="right" vertical="center"/>
    </xf>
    <xf numFmtId="0" fontId="89" fillId="0" borderId="0" xfId="55" applyFont="1" applyBorder="1" applyAlignment="1">
      <alignment horizontal="right" vertical="top"/>
    </xf>
    <xf numFmtId="0" fontId="105" fillId="0" borderId="38" xfId="55" applyFont="1" applyBorder="1" applyAlignment="1">
      <alignment horizontal="center" vertical="center"/>
    </xf>
    <xf numFmtId="0" fontId="105" fillId="0" borderId="51" xfId="55" applyFont="1" applyBorder="1" applyAlignment="1">
      <alignment horizontal="center" vertical="center"/>
    </xf>
    <xf numFmtId="0" fontId="105" fillId="0" borderId="52" xfId="55" applyFont="1" applyBorder="1" applyAlignment="1">
      <alignment horizontal="center" vertical="center"/>
    </xf>
    <xf numFmtId="0" fontId="122" fillId="0" borderId="74" xfId="57" applyFont="1" applyBorder="1" applyAlignment="1">
      <alignment horizontal="center" vertical="center"/>
    </xf>
    <xf numFmtId="0" fontId="122" fillId="0" borderId="35" xfId="57" applyFont="1" applyBorder="1" applyAlignment="1">
      <alignment horizontal="center" vertical="center"/>
    </xf>
    <xf numFmtId="0" fontId="122" fillId="0" borderId="58" xfId="57" applyFont="1" applyBorder="1" applyAlignment="1">
      <alignment horizontal="center" vertical="center"/>
    </xf>
    <xf numFmtId="0" fontId="122" fillId="0" borderId="29" xfId="57" applyFont="1" applyBorder="1" applyAlignment="1">
      <alignment horizontal="center" vertical="center"/>
    </xf>
    <xf numFmtId="0" fontId="122" fillId="0" borderId="48" xfId="57" applyFont="1" applyBorder="1" applyAlignment="1">
      <alignment horizontal="center" vertical="center"/>
    </xf>
    <xf numFmtId="0" fontId="122" fillId="0" borderId="91" xfId="57" applyFont="1" applyBorder="1" applyAlignment="1">
      <alignment horizontal="center" vertical="center"/>
    </xf>
    <xf numFmtId="0" fontId="110" fillId="0" borderId="16" xfId="57" applyFont="1" applyBorder="1" applyAlignment="1">
      <alignment horizontal="center" vertical="center"/>
    </xf>
    <xf numFmtId="185" fontId="112" fillId="0" borderId="10" xfId="57" applyNumberFormat="1" applyFont="1" applyFill="1" applyBorder="1" applyAlignment="1" applyProtection="1">
      <alignment horizontal="right" vertical="center"/>
      <protection locked="0"/>
    </xf>
    <xf numFmtId="185" fontId="112" fillId="0" borderId="13" xfId="57" applyNumberFormat="1" applyFont="1" applyFill="1" applyBorder="1" applyAlignment="1" applyProtection="1">
      <alignment horizontal="right" vertical="center"/>
      <protection locked="0"/>
    </xf>
    <xf numFmtId="185" fontId="112" fillId="0" borderId="11" xfId="57" applyNumberFormat="1" applyFont="1" applyFill="1" applyBorder="1" applyAlignment="1" applyProtection="1">
      <alignment horizontal="right" vertical="center"/>
      <protection locked="0"/>
    </xf>
    <xf numFmtId="185" fontId="67" fillId="0" borderId="16" xfId="57" applyNumberFormat="1" applyFont="1" applyBorder="1" applyAlignment="1">
      <alignment horizontal="center" vertical="center"/>
    </xf>
    <xf numFmtId="185" fontId="112" fillId="29" borderId="16" xfId="57" applyNumberFormat="1" applyFont="1" applyFill="1" applyBorder="1" applyAlignment="1" applyProtection="1">
      <alignment horizontal="right" vertical="center"/>
      <protection locked="0"/>
    </xf>
    <xf numFmtId="185" fontId="112" fillId="0" borderId="17" xfId="57" applyNumberFormat="1" applyFont="1" applyBorder="1" applyAlignment="1">
      <alignment horizontal="right" vertical="center" shrinkToFit="1"/>
    </xf>
    <xf numFmtId="185" fontId="112" fillId="0" borderId="18" xfId="57" applyNumberFormat="1" applyFont="1" applyBorder="1" applyAlignment="1">
      <alignment horizontal="right" vertical="center" shrinkToFit="1"/>
    </xf>
    <xf numFmtId="0" fontId="110" fillId="0" borderId="13" xfId="57" applyFont="1" applyBorder="1" applyAlignment="1">
      <alignment horizontal="center" vertical="center"/>
    </xf>
    <xf numFmtId="0" fontId="110" fillId="0" borderId="11" xfId="57" applyFont="1" applyBorder="1" applyAlignment="1">
      <alignment horizontal="center" vertical="center"/>
    </xf>
    <xf numFmtId="185" fontId="112" fillId="0" borderId="10" xfId="57" applyNumberFormat="1" applyFont="1" applyBorder="1" applyAlignment="1">
      <alignment horizontal="right" vertical="center" shrinkToFit="1"/>
    </xf>
    <xf numFmtId="185" fontId="112" fillId="0" borderId="13" xfId="57" applyNumberFormat="1" applyFont="1" applyBorder="1" applyAlignment="1">
      <alignment horizontal="right" vertical="center" shrinkToFit="1"/>
    </xf>
    <xf numFmtId="0" fontId="110" fillId="0" borderId="10" xfId="57" applyFont="1" applyBorder="1" applyAlignment="1">
      <alignment horizontal="center" vertical="center" shrinkToFit="1"/>
    </xf>
    <xf numFmtId="0" fontId="110" fillId="0" borderId="13" xfId="57" applyFont="1" applyBorder="1" applyAlignment="1">
      <alignment horizontal="center" vertical="center" shrinkToFit="1"/>
    </xf>
    <xf numFmtId="0" fontId="110" fillId="0" borderId="11" xfId="57" applyFont="1" applyBorder="1" applyAlignment="1">
      <alignment horizontal="center" vertical="center" shrinkToFit="1"/>
    </xf>
    <xf numFmtId="0" fontId="110" fillId="0" borderId="154" xfId="57" applyFont="1" applyBorder="1" applyAlignment="1">
      <alignment horizontal="center" vertical="center"/>
    </xf>
    <xf numFmtId="0" fontId="110" fillId="0" borderId="155" xfId="57" applyFont="1" applyBorder="1" applyAlignment="1">
      <alignment horizontal="center" vertical="center"/>
    </xf>
    <xf numFmtId="0" fontId="110" fillId="0" borderId="156" xfId="57" applyFont="1" applyBorder="1" applyAlignment="1">
      <alignment horizontal="center" vertical="center"/>
    </xf>
    <xf numFmtId="0" fontId="110" fillId="0" borderId="18" xfId="57" applyFont="1" applyBorder="1" applyAlignment="1">
      <alignment horizontal="center" vertical="center"/>
    </xf>
    <xf numFmtId="0" fontId="110" fillId="0" borderId="19" xfId="57" applyFont="1" applyBorder="1" applyAlignment="1">
      <alignment horizontal="center" vertical="center"/>
    </xf>
    <xf numFmtId="181" fontId="112" fillId="0" borderId="10" xfId="57" applyNumberFormat="1" applyFont="1" applyBorder="1" applyAlignment="1">
      <alignment horizontal="right" vertical="center" shrinkToFit="1"/>
    </xf>
    <xf numFmtId="181" fontId="112" fillId="0" borderId="13" xfId="57" applyNumberFormat="1" applyFont="1" applyBorder="1" applyAlignment="1">
      <alignment horizontal="right" vertical="center" shrinkToFit="1"/>
    </xf>
    <xf numFmtId="181" fontId="112" fillId="0" borderId="17" xfId="57" applyNumberFormat="1" applyFont="1" applyBorder="1" applyAlignment="1">
      <alignment horizontal="right" vertical="center" shrinkToFit="1"/>
    </xf>
    <xf numFmtId="181" fontId="112" fillId="0" borderId="18" xfId="57" applyNumberFormat="1" applyFont="1" applyBorder="1" applyAlignment="1">
      <alignment horizontal="right" vertical="center" shrinkToFit="1"/>
    </xf>
    <xf numFmtId="181" fontId="112" fillId="29" borderId="10" xfId="57" applyNumberFormat="1" applyFont="1" applyFill="1" applyBorder="1" applyAlignment="1" applyProtection="1">
      <alignment horizontal="right" vertical="center" shrinkToFit="1"/>
      <protection locked="0"/>
    </xf>
    <xf numFmtId="181" fontId="112" fillId="29" borderId="13" xfId="57" applyNumberFormat="1" applyFont="1" applyFill="1" applyBorder="1" applyAlignment="1" applyProtection="1">
      <alignment horizontal="right" vertical="center" shrinkToFit="1"/>
      <protection locked="0"/>
    </xf>
    <xf numFmtId="181" fontId="112" fillId="0" borderId="17" xfId="57" applyNumberFormat="1" applyFont="1" applyBorder="1" applyAlignment="1">
      <alignment horizontal="right" vertical="center"/>
    </xf>
    <xf numFmtId="181" fontId="112" fillId="0" borderId="18" xfId="57" applyNumberFormat="1" applyFont="1" applyBorder="1" applyAlignment="1">
      <alignment horizontal="right" vertical="center"/>
    </xf>
    <xf numFmtId="181" fontId="112" fillId="29" borderId="17" xfId="57" applyNumberFormat="1" applyFont="1" applyFill="1" applyBorder="1" applyAlignment="1" applyProtection="1">
      <alignment horizontal="right" vertical="center" shrinkToFit="1"/>
      <protection locked="0"/>
    </xf>
    <xf numFmtId="181" fontId="112" fillId="29" borderId="18" xfId="57" applyNumberFormat="1" applyFont="1" applyFill="1" applyBorder="1" applyAlignment="1" applyProtection="1">
      <alignment horizontal="right" vertical="center" shrinkToFit="1"/>
      <protection locked="0"/>
    </xf>
    <xf numFmtId="181" fontId="112" fillId="29" borderId="17" xfId="57" applyNumberFormat="1" applyFont="1" applyFill="1" applyBorder="1" applyAlignment="1" applyProtection="1">
      <alignment horizontal="right" vertical="center"/>
      <protection locked="0"/>
    </xf>
    <xf numFmtId="181" fontId="112" fillId="29" borderId="18" xfId="57" applyNumberFormat="1" applyFont="1" applyFill="1" applyBorder="1" applyAlignment="1" applyProtection="1">
      <alignment horizontal="right" vertical="center"/>
      <protection locked="0"/>
    </xf>
    <xf numFmtId="0" fontId="110" fillId="0" borderId="10" xfId="57" applyFont="1" applyBorder="1" applyAlignment="1">
      <alignment horizontal="center" vertical="center"/>
    </xf>
    <xf numFmtId="181" fontId="112" fillId="0" borderId="10" xfId="57" applyNumberFormat="1" applyFont="1" applyBorder="1" applyAlignment="1">
      <alignment horizontal="right" vertical="center"/>
    </xf>
    <xf numFmtId="181" fontId="112" fillId="0" borderId="13" xfId="57" applyNumberFormat="1" applyFont="1" applyBorder="1" applyAlignment="1">
      <alignment horizontal="right" vertical="center"/>
    </xf>
    <xf numFmtId="0" fontId="110" fillId="0" borderId="16" xfId="57" applyFont="1" applyBorder="1" applyAlignment="1">
      <alignment horizontal="center" vertical="center" shrinkToFit="1"/>
    </xf>
    <xf numFmtId="181" fontId="112" fillId="29" borderId="10" xfId="57" applyNumberFormat="1" applyFont="1" applyFill="1" applyBorder="1" applyAlignment="1" applyProtection="1">
      <alignment horizontal="right" vertical="center"/>
      <protection locked="0"/>
    </xf>
    <xf numFmtId="181" fontId="112" fillId="29" borderId="13" xfId="57" applyNumberFormat="1" applyFont="1" applyFill="1" applyBorder="1" applyAlignment="1" applyProtection="1">
      <alignment horizontal="right" vertical="center"/>
      <protection locked="0"/>
    </xf>
    <xf numFmtId="0" fontId="110" fillId="29" borderId="16" xfId="57" applyFont="1" applyFill="1" applyBorder="1" applyAlignment="1" applyProtection="1">
      <alignment horizontal="center" vertical="center"/>
      <protection locked="0"/>
    </xf>
    <xf numFmtId="0" fontId="110" fillId="0" borderId="16" xfId="57" applyFont="1" applyBorder="1" applyAlignment="1">
      <alignment horizontal="left" vertical="center"/>
    </xf>
    <xf numFmtId="0" fontId="110" fillId="29" borderId="16" xfId="57" applyFont="1" applyFill="1" applyBorder="1" applyAlignment="1" applyProtection="1">
      <alignment horizontal="center" vertical="center" shrinkToFit="1"/>
      <protection locked="0"/>
    </xf>
    <xf numFmtId="176" fontId="112" fillId="29" borderId="16" xfId="57" applyNumberFormat="1" applyFont="1" applyFill="1" applyBorder="1" applyAlignment="1" applyProtection="1">
      <alignment horizontal="right" vertical="center"/>
      <protection locked="0"/>
    </xf>
    <xf numFmtId="0" fontId="110" fillId="0" borderId="0" xfId="57" applyFont="1" applyAlignment="1">
      <alignment horizontal="center" vertical="center"/>
    </xf>
    <xf numFmtId="0" fontId="110" fillId="29" borderId="0" xfId="57" applyFont="1" applyFill="1" applyAlignment="1" applyProtection="1">
      <alignment horizontal="center" vertical="center" shrinkToFit="1"/>
      <protection locked="0"/>
    </xf>
    <xf numFmtId="0" fontId="114" fillId="0" borderId="74" xfId="57" applyFont="1" applyBorder="1" applyAlignment="1">
      <alignment horizontal="center" vertical="center"/>
    </xf>
    <xf numFmtId="0" fontId="114" fillId="0" borderId="35" xfId="57" applyFont="1" applyBorder="1" applyAlignment="1">
      <alignment horizontal="center" vertical="center"/>
    </xf>
    <xf numFmtId="0" fontId="114" fillId="0" borderId="58" xfId="57" applyFont="1" applyBorder="1" applyAlignment="1">
      <alignment horizontal="center" vertical="center"/>
    </xf>
    <xf numFmtId="0" fontId="114" fillId="0" borderId="29" xfId="57" applyFont="1" applyBorder="1" applyAlignment="1">
      <alignment horizontal="center" vertical="center"/>
    </xf>
    <xf numFmtId="0" fontId="114" fillId="0" borderId="48" xfId="57" applyFont="1" applyBorder="1" applyAlignment="1">
      <alignment horizontal="center" vertical="center"/>
    </xf>
    <xf numFmtId="0" fontId="114" fillId="0" borderId="91" xfId="57" applyFont="1" applyBorder="1" applyAlignment="1">
      <alignment horizontal="center" vertical="center"/>
    </xf>
    <xf numFmtId="0" fontId="77" fillId="0" borderId="0" xfId="45" applyFont="1" applyBorder="1" applyAlignment="1">
      <alignment horizontal="left" vertical="top" wrapText="1"/>
    </xf>
    <xf numFmtId="0" fontId="77" fillId="0" borderId="24" xfId="45" applyFont="1" applyBorder="1" applyAlignment="1">
      <alignment vertical="center" wrapText="1"/>
    </xf>
    <xf numFmtId="0" fontId="77" fillId="0" borderId="14" xfId="45" applyFont="1" applyBorder="1" applyAlignment="1">
      <alignment vertical="center"/>
    </xf>
    <xf numFmtId="0" fontId="77" fillId="0" borderId="17" xfId="45" applyFont="1" applyBorder="1" applyAlignment="1">
      <alignment vertical="center"/>
    </xf>
    <xf numFmtId="0" fontId="77" fillId="31" borderId="10" xfId="45" applyFont="1" applyFill="1" applyBorder="1" applyAlignment="1">
      <alignment horizontal="center" vertical="center"/>
    </xf>
    <xf numFmtId="0" fontId="77" fillId="31" borderId="11" xfId="45" applyFont="1" applyFill="1" applyBorder="1" applyAlignment="1">
      <alignment horizontal="center" vertical="center"/>
    </xf>
    <xf numFmtId="0" fontId="77" fillId="31" borderId="51" xfId="45" applyFont="1" applyFill="1" applyBorder="1" applyAlignment="1">
      <alignment horizontal="center" vertical="center"/>
    </xf>
    <xf numFmtId="0" fontId="77" fillId="31" borderId="52" xfId="45" applyFont="1" applyFill="1" applyBorder="1" applyAlignment="1">
      <alignment horizontal="center" vertical="center"/>
    </xf>
    <xf numFmtId="0" fontId="77" fillId="31" borderId="59" xfId="45" applyFont="1" applyFill="1" applyBorder="1" applyAlignment="1">
      <alignment horizontal="center" vertical="center"/>
    </xf>
    <xf numFmtId="0" fontId="132" fillId="0" borderId="10" xfId="45" applyFont="1" applyBorder="1" applyAlignment="1">
      <alignment horizontal="center" vertical="center" wrapText="1"/>
    </xf>
    <xf numFmtId="0" fontId="132" fillId="0" borderId="13" xfId="45" applyFont="1" applyBorder="1" applyAlignment="1">
      <alignment horizontal="center" vertical="center" wrapText="1"/>
    </xf>
    <xf numFmtId="0" fontId="132" fillId="0" borderId="11" xfId="45" applyFont="1" applyBorder="1" applyAlignment="1">
      <alignment horizontal="center" vertical="center" wrapText="1"/>
    </xf>
    <xf numFmtId="0" fontId="132" fillId="30" borderId="10" xfId="45" applyFont="1" applyFill="1" applyBorder="1" applyAlignment="1">
      <alignment horizontal="center" vertical="center"/>
    </xf>
    <xf numFmtId="0" fontId="132" fillId="30" borderId="11" xfId="45" applyFont="1" applyFill="1" applyBorder="1" applyAlignment="1">
      <alignment horizontal="center" vertical="center"/>
    </xf>
    <xf numFmtId="0" fontId="77" fillId="0" borderId="0" xfId="45" applyFont="1" applyAlignment="1">
      <alignment horizontal="center" vertical="center" wrapText="1" justifyLastLine="1"/>
    </xf>
    <xf numFmtId="0" fontId="77" fillId="0" borderId="0" xfId="45" applyFont="1" applyAlignment="1">
      <alignment horizontal="right" vertical="center"/>
    </xf>
    <xf numFmtId="0" fontId="77" fillId="0" borderId="20" xfId="45" applyFont="1" applyBorder="1" applyAlignment="1">
      <alignment horizontal="center" vertical="center"/>
    </xf>
    <xf numFmtId="0" fontId="77" fillId="0" borderId="21" xfId="45" applyFont="1" applyBorder="1" applyAlignment="1">
      <alignment horizontal="center" vertical="center"/>
    </xf>
    <xf numFmtId="0" fontId="5" fillId="0" borderId="195" xfId="51" applyFont="1" applyBorder="1" applyAlignment="1">
      <alignment horizontal="center" vertical="center"/>
    </xf>
    <xf numFmtId="0" fontId="5" fillId="0" borderId="196" xfId="51" applyFont="1" applyBorder="1" applyAlignment="1">
      <alignment horizontal="center" vertical="center"/>
    </xf>
    <xf numFmtId="0" fontId="44" fillId="0" borderId="79" xfId="51" applyFont="1" applyFill="1" applyBorder="1" applyAlignment="1">
      <alignment horizontal="center" vertical="center"/>
    </xf>
    <xf numFmtId="0" fontId="44" fillId="0" borderId="43" xfId="51" applyFont="1" applyFill="1" applyBorder="1" applyAlignment="1">
      <alignment horizontal="center" vertical="center"/>
    </xf>
    <xf numFmtId="0" fontId="44" fillId="0" borderId="82" xfId="51" applyFont="1" applyFill="1" applyBorder="1" applyAlignment="1">
      <alignment horizontal="center" vertical="center"/>
    </xf>
    <xf numFmtId="0" fontId="5" fillId="0" borderId="16" xfId="51" applyFont="1" applyBorder="1" applyAlignment="1">
      <alignment horizontal="center" vertical="center" shrinkToFit="1"/>
    </xf>
    <xf numFmtId="0" fontId="5" fillId="0" borderId="69" xfId="51" applyFont="1" applyBorder="1" applyAlignment="1">
      <alignment horizontal="center" vertical="center" shrinkToFit="1"/>
    </xf>
    <xf numFmtId="0" fontId="44" fillId="30" borderId="27" xfId="51" applyFont="1" applyFill="1" applyBorder="1" applyAlignment="1">
      <alignment horizontal="center" vertical="center" shrinkToFit="1"/>
    </xf>
    <xf numFmtId="0" fontId="44" fillId="30" borderId="26" xfId="51" applyFont="1" applyFill="1" applyBorder="1" applyAlignment="1">
      <alignment horizontal="center" vertical="center" shrinkToFit="1"/>
    </xf>
    <xf numFmtId="0" fontId="44" fillId="30" borderId="49" xfId="51" applyFont="1" applyFill="1" applyBorder="1" applyAlignment="1">
      <alignment horizontal="center" vertical="center"/>
    </xf>
    <xf numFmtId="0" fontId="44" fillId="30" borderId="41" xfId="51" applyFont="1" applyFill="1" applyBorder="1" applyAlignment="1">
      <alignment horizontal="center" vertical="center"/>
    </xf>
    <xf numFmtId="0" fontId="44" fillId="30" borderId="47" xfId="51" applyFont="1" applyFill="1" applyBorder="1" applyAlignment="1">
      <alignment horizontal="center" vertical="center"/>
    </xf>
    <xf numFmtId="0" fontId="44" fillId="0" borderId="57" xfId="51" applyFont="1" applyBorder="1" applyAlignment="1">
      <alignment horizontal="center" vertical="center"/>
    </xf>
    <xf numFmtId="0" fontId="44" fillId="0" borderId="12" xfId="51" applyFont="1" applyBorder="1" applyAlignment="1">
      <alignment horizontal="center" vertical="center"/>
    </xf>
    <xf numFmtId="195" fontId="44" fillId="0" borderId="12" xfId="51" applyNumberFormat="1" applyFont="1" applyBorder="1" applyAlignment="1">
      <alignment horizontal="center" vertical="center"/>
    </xf>
    <xf numFmtId="195" fontId="44" fillId="0" borderId="24" xfId="51" applyNumberFormat="1" applyFont="1" applyBorder="1" applyAlignment="1">
      <alignment horizontal="center" vertical="center"/>
    </xf>
    <xf numFmtId="0" fontId="5" fillId="0" borderId="12" xfId="51" applyFont="1" applyBorder="1" applyAlignment="1">
      <alignment horizontal="center" vertical="center" shrinkToFit="1"/>
    </xf>
    <xf numFmtId="0" fontId="5" fillId="0" borderId="78" xfId="51" applyFont="1" applyBorder="1" applyAlignment="1">
      <alignment horizontal="center" vertical="center" shrinkToFit="1"/>
    </xf>
    <xf numFmtId="0" fontId="44" fillId="30" borderId="28" xfId="51" applyFont="1" applyFill="1" applyBorder="1" applyAlignment="1">
      <alignment horizontal="center" vertical="center" shrinkToFit="1"/>
    </xf>
    <xf numFmtId="0" fontId="44" fillId="30" borderId="16" xfId="51" applyFont="1" applyFill="1" applyBorder="1" applyAlignment="1">
      <alignment horizontal="center" vertical="center" shrinkToFit="1"/>
    </xf>
    <xf numFmtId="0" fontId="44" fillId="30" borderId="10" xfId="51" applyFont="1" applyFill="1" applyBorder="1" applyAlignment="1">
      <alignment horizontal="center" vertical="center"/>
    </xf>
    <xf numFmtId="0" fontId="44" fillId="30" borderId="13" xfId="51" applyFont="1" applyFill="1" applyBorder="1" applyAlignment="1">
      <alignment horizontal="center" vertical="center"/>
    </xf>
    <xf numFmtId="0" fontId="44" fillId="30" borderId="32" xfId="51" applyFont="1" applyFill="1" applyBorder="1" applyAlignment="1">
      <alignment horizontal="center" vertical="center"/>
    </xf>
    <xf numFmtId="0" fontId="44" fillId="0" borderId="28" xfId="51" applyFont="1" applyBorder="1" applyAlignment="1">
      <alignment horizontal="center" vertical="center"/>
    </xf>
    <xf numFmtId="0" fontId="44" fillId="0" borderId="16" xfId="51" applyFont="1" applyBorder="1" applyAlignment="1">
      <alignment horizontal="center" vertical="center"/>
    </xf>
    <xf numFmtId="195" fontId="44" fillId="0" borderId="16" xfId="51" applyNumberFormat="1" applyFont="1" applyBorder="1" applyAlignment="1">
      <alignment horizontal="center" vertical="center"/>
    </xf>
    <xf numFmtId="195" fontId="44" fillId="0" borderId="10" xfId="51" applyNumberFormat="1" applyFont="1" applyBorder="1" applyAlignment="1">
      <alignment horizontal="center" vertical="center"/>
    </xf>
    <xf numFmtId="0" fontId="44" fillId="30" borderId="16" xfId="51" applyFont="1" applyFill="1" applyBorder="1" applyAlignment="1">
      <alignment horizontal="center" vertical="center"/>
    </xf>
    <xf numFmtId="0" fontId="44" fillId="30" borderId="69" xfId="51" applyFont="1" applyFill="1" applyBorder="1" applyAlignment="1">
      <alignment horizontal="center" vertical="center"/>
    </xf>
    <xf numFmtId="0" fontId="5" fillId="0" borderId="23" xfId="51" applyFont="1" applyBorder="1" applyAlignment="1">
      <alignment horizontal="center" vertical="center" shrinkToFit="1"/>
    </xf>
    <xf numFmtId="0" fontId="5" fillId="0" borderId="73" xfId="51" applyFont="1" applyBorder="1" applyAlignment="1">
      <alignment horizontal="center" vertical="center" shrinkToFit="1"/>
    </xf>
    <xf numFmtId="0" fontId="3" fillId="0" borderId="46" xfId="51" applyFont="1" applyBorder="1" applyAlignment="1">
      <alignment horizontal="center" vertical="center" textRotation="255"/>
    </xf>
    <xf numFmtId="0" fontId="3" fillId="0" borderId="74" xfId="51" applyFont="1" applyBorder="1" applyAlignment="1">
      <alignment horizontal="center" vertical="center" textRotation="255"/>
    </xf>
    <xf numFmtId="0" fontId="44" fillId="30" borderId="34" xfId="51" applyFont="1" applyFill="1" applyBorder="1" applyAlignment="1">
      <alignment horizontal="center" vertical="center" shrinkToFit="1"/>
    </xf>
    <xf numFmtId="0" fontId="44" fillId="30" borderId="37" xfId="51" applyFont="1" applyFill="1" applyBorder="1" applyAlignment="1">
      <alignment horizontal="center" vertical="center" shrinkToFit="1"/>
    </xf>
    <xf numFmtId="0" fontId="44" fillId="30" borderId="37" xfId="51" applyFont="1" applyFill="1" applyBorder="1" applyAlignment="1">
      <alignment horizontal="center" vertical="center"/>
    </xf>
    <xf numFmtId="0" fontId="44" fillId="30" borderId="39" xfId="51" applyFont="1" applyFill="1" applyBorder="1" applyAlignment="1">
      <alignment horizontal="center" vertical="center"/>
    </xf>
    <xf numFmtId="0" fontId="44" fillId="0" borderId="77" xfId="51" applyFont="1" applyBorder="1" applyAlignment="1">
      <alignment horizontal="center" vertical="center"/>
    </xf>
    <xf numFmtId="0" fontId="44" fillId="0" borderId="23" xfId="51" applyFont="1" applyBorder="1" applyAlignment="1">
      <alignment horizontal="center" vertical="center"/>
    </xf>
    <xf numFmtId="195" fontId="44" fillId="0" borderId="23" xfId="51" applyNumberFormat="1" applyFont="1" applyBorder="1" applyAlignment="1">
      <alignment horizontal="center" vertical="center"/>
    </xf>
    <xf numFmtId="195" fontId="44" fillId="0" borderId="17" xfId="51" applyNumberFormat="1" applyFont="1" applyBorder="1" applyAlignment="1">
      <alignment horizontal="center" vertical="center"/>
    </xf>
    <xf numFmtId="188" fontId="5" fillId="0" borderId="23" xfId="51" applyNumberFormat="1" applyFont="1" applyBorder="1" applyAlignment="1">
      <alignment horizontal="center" vertical="center" shrinkToFit="1"/>
    </xf>
    <xf numFmtId="188" fontId="5" fillId="0" borderId="16" xfId="51" applyNumberFormat="1" applyFont="1" applyBorder="1" applyAlignment="1">
      <alignment horizontal="center" vertical="center" shrinkToFit="1"/>
    </xf>
    <xf numFmtId="188" fontId="5" fillId="0" borderId="12" xfId="51" applyNumberFormat="1" applyFont="1" applyBorder="1" applyAlignment="1">
      <alignment horizontal="center" vertical="center" shrinkToFit="1"/>
    </xf>
    <xf numFmtId="0" fontId="44" fillId="0" borderId="88" xfId="51" applyFont="1" applyBorder="1" applyAlignment="1">
      <alignment horizontal="center" vertical="center"/>
    </xf>
    <xf numFmtId="0" fontId="44" fillId="0" borderId="75" xfId="51" applyFont="1" applyBorder="1" applyAlignment="1">
      <alignment horizontal="center" vertical="center"/>
    </xf>
    <xf numFmtId="195" fontId="44" fillId="0" borderId="75" xfId="51" applyNumberFormat="1" applyFont="1" applyBorder="1" applyAlignment="1">
      <alignment horizontal="center" vertical="center" shrinkToFit="1"/>
    </xf>
    <xf numFmtId="195" fontId="44" fillId="0" borderId="83" xfId="51" applyNumberFormat="1" applyFont="1" applyBorder="1" applyAlignment="1">
      <alignment horizontal="center" vertical="center" shrinkToFit="1"/>
    </xf>
    <xf numFmtId="188" fontId="5" fillId="0" borderId="83" xfId="51" applyNumberFormat="1" applyFont="1" applyBorder="1" applyAlignment="1">
      <alignment horizontal="center" vertical="center"/>
    </xf>
    <xf numFmtId="188" fontId="5" fillId="0" borderId="35" xfId="51" applyNumberFormat="1" applyFont="1" applyBorder="1" applyAlignment="1">
      <alignment horizontal="center" vertical="center"/>
    </xf>
    <xf numFmtId="188" fontId="5" fillId="0" borderId="54" xfId="51" applyNumberFormat="1" applyFont="1" applyBorder="1" applyAlignment="1">
      <alignment horizontal="center" vertical="center"/>
    </xf>
    <xf numFmtId="0" fontId="44" fillId="30" borderId="79" xfId="51" applyFont="1" applyFill="1" applyBorder="1" applyAlignment="1">
      <alignment horizontal="center" vertical="center"/>
    </xf>
    <xf numFmtId="0" fontId="44" fillId="30" borderId="43" xfId="51" applyFont="1" applyFill="1" applyBorder="1" applyAlignment="1">
      <alignment horizontal="center" vertical="center"/>
    </xf>
    <xf numFmtId="0" fontId="44" fillId="30" borderId="82" xfId="51" applyFont="1" applyFill="1" applyBorder="1" applyAlignment="1">
      <alignment horizontal="center" vertical="center"/>
    </xf>
    <xf numFmtId="0" fontId="5" fillId="0" borderId="74" xfId="51" applyFont="1" applyBorder="1" applyAlignment="1">
      <alignment horizontal="center" vertical="center"/>
    </xf>
    <xf numFmtId="0" fontId="5" fillId="0" borderId="84" xfId="51" applyFont="1" applyBorder="1" applyAlignment="1">
      <alignment horizontal="center" vertical="center"/>
    </xf>
    <xf numFmtId="0" fontId="5" fillId="0" borderId="35" xfId="51" applyFont="1" applyBorder="1" applyAlignment="1">
      <alignment horizontal="center" vertical="center"/>
    </xf>
    <xf numFmtId="0" fontId="5" fillId="0" borderId="54" xfId="51" applyFont="1" applyBorder="1" applyAlignment="1">
      <alignment horizontal="center" vertical="center"/>
    </xf>
    <xf numFmtId="0" fontId="5" fillId="0" borderId="0" xfId="51" applyFont="1" applyAlignment="1">
      <alignment horizontal="center" vertical="center"/>
    </xf>
    <xf numFmtId="0" fontId="5" fillId="0" borderId="15" xfId="51" applyFont="1" applyBorder="1" applyAlignment="1">
      <alignment horizontal="center" vertical="center"/>
    </xf>
    <xf numFmtId="0" fontId="5" fillId="0" borderId="83" xfId="51" applyFont="1" applyBorder="1" applyAlignment="1">
      <alignment horizontal="center" vertical="center" wrapText="1"/>
    </xf>
    <xf numFmtId="0" fontId="5" fillId="0" borderId="35" xfId="51" applyFont="1" applyBorder="1" applyAlignment="1">
      <alignment horizontal="center" vertical="center" wrapText="1"/>
    </xf>
    <xf numFmtId="0" fontId="5" fillId="0" borderId="54" xfId="51" applyFont="1" applyBorder="1" applyAlignment="1">
      <alignment horizontal="center" vertical="center" wrapText="1"/>
    </xf>
    <xf numFmtId="0" fontId="5" fillId="0" borderId="14" xfId="51" applyFont="1" applyBorder="1" applyAlignment="1">
      <alignment horizontal="center" vertical="center" wrapText="1"/>
    </xf>
    <xf numFmtId="0" fontId="5" fillId="0" borderId="0" xfId="51" applyFont="1" applyAlignment="1">
      <alignment horizontal="center" vertical="center" wrapText="1"/>
    </xf>
    <xf numFmtId="0" fontId="5" fillId="0" borderId="15" xfId="51" applyFont="1" applyBorder="1" applyAlignment="1">
      <alignment horizontal="center" vertical="center" wrapText="1"/>
    </xf>
    <xf numFmtId="0" fontId="5" fillId="0" borderId="83" xfId="51" applyFont="1" applyBorder="1" applyAlignment="1">
      <alignment horizontal="center" vertical="center"/>
    </xf>
    <xf numFmtId="0" fontId="5" fillId="0" borderId="58" xfId="51" applyFont="1" applyBorder="1" applyAlignment="1">
      <alignment horizontal="center" vertical="center"/>
    </xf>
    <xf numFmtId="0" fontId="5" fillId="0" borderId="14" xfId="51" applyFont="1" applyBorder="1" applyAlignment="1">
      <alignment horizontal="center" vertical="center"/>
    </xf>
    <xf numFmtId="0" fontId="5" fillId="0" borderId="67" xfId="51" applyFont="1" applyBorder="1" applyAlignment="1">
      <alignment horizontal="center" vertical="center"/>
    </xf>
    <xf numFmtId="0" fontId="5" fillId="0" borderId="34" xfId="51" applyFont="1" applyBorder="1" applyAlignment="1">
      <alignment horizontal="center" vertical="center"/>
    </xf>
    <xf numFmtId="0" fontId="5" fillId="0" borderId="37" xfId="51" applyFont="1" applyBorder="1" applyAlignment="1">
      <alignment horizontal="center" vertical="center"/>
    </xf>
    <xf numFmtId="0" fontId="5" fillId="0" borderId="39" xfId="51" applyFont="1" applyBorder="1" applyAlignment="1">
      <alignment horizontal="center" vertical="center"/>
    </xf>
    <xf numFmtId="0" fontId="5" fillId="0" borderId="34" xfId="51" applyFont="1" applyBorder="1" applyAlignment="1">
      <alignment horizontal="center" vertical="center" wrapText="1"/>
    </xf>
    <xf numFmtId="0" fontId="5" fillId="0" borderId="37" xfId="51" applyFont="1" applyBorder="1" applyAlignment="1">
      <alignment horizontal="center" vertical="center" wrapText="1"/>
    </xf>
    <xf numFmtId="0" fontId="5" fillId="0" borderId="27" xfId="51" applyFont="1" applyBorder="1" applyAlignment="1">
      <alignment horizontal="center" vertical="center" wrapText="1"/>
    </xf>
    <xf numFmtId="0" fontId="5" fillId="0" borderId="26" xfId="51" applyFont="1" applyBorder="1" applyAlignment="1">
      <alignment horizontal="center" vertical="center" wrapText="1"/>
    </xf>
    <xf numFmtId="0" fontId="5" fillId="0" borderId="26" xfId="51" applyFont="1" applyBorder="1" applyAlignment="1">
      <alignment horizontal="center" vertical="center"/>
    </xf>
    <xf numFmtId="0" fontId="5" fillId="0" borderId="70" xfId="51" applyFont="1" applyBorder="1" applyAlignment="1">
      <alignment horizontal="center" vertical="center"/>
    </xf>
    <xf numFmtId="0" fontId="44" fillId="0" borderId="80" xfId="51" applyFont="1" applyBorder="1" applyAlignment="1">
      <alignment horizontal="center" vertical="center"/>
    </xf>
    <xf numFmtId="0" fontId="44" fillId="0" borderId="86" xfId="51" applyFont="1" applyBorder="1" applyAlignment="1">
      <alignment horizontal="center" vertical="center"/>
    </xf>
    <xf numFmtId="195" fontId="44" fillId="0" borderId="86" xfId="51" applyNumberFormat="1" applyFont="1" applyBorder="1" applyAlignment="1">
      <alignment horizontal="center" vertical="center" shrinkToFit="1"/>
    </xf>
    <xf numFmtId="195" fontId="44" fillId="0" borderId="192" xfId="51" applyNumberFormat="1" applyFont="1" applyBorder="1" applyAlignment="1">
      <alignment horizontal="center" vertical="center"/>
    </xf>
    <xf numFmtId="195" fontId="44" fillId="0" borderId="193" xfId="51" applyNumberFormat="1" applyFont="1" applyBorder="1" applyAlignment="1">
      <alignment horizontal="center" vertical="center"/>
    </xf>
    <xf numFmtId="195" fontId="44" fillId="0" borderId="194" xfId="51" applyNumberFormat="1" applyFont="1" applyBorder="1" applyAlignment="1">
      <alignment horizontal="center" vertical="center"/>
    </xf>
    <xf numFmtId="177" fontId="5" fillId="0" borderId="192" xfId="51" applyNumberFormat="1" applyFont="1" applyBorder="1" applyAlignment="1">
      <alignment horizontal="center" vertical="center"/>
    </xf>
    <xf numFmtId="177" fontId="5" fillId="0" borderId="193" xfId="51" applyNumberFormat="1" applyFont="1" applyBorder="1" applyAlignment="1">
      <alignment horizontal="center" vertical="center"/>
    </xf>
    <xf numFmtId="0" fontId="5" fillId="0" borderId="190" xfId="51" applyFont="1" applyBorder="1" applyAlignment="1">
      <alignment horizontal="center" vertical="center"/>
    </xf>
    <xf numFmtId="0" fontId="5" fillId="0" borderId="191" xfId="51" applyFont="1" applyBorder="1" applyAlignment="1">
      <alignment horizontal="center" vertical="center"/>
    </xf>
    <xf numFmtId="193" fontId="44" fillId="0" borderId="86" xfId="51" applyNumberFormat="1" applyFont="1" applyBorder="1" applyAlignment="1">
      <alignment horizontal="center" vertical="center"/>
    </xf>
    <xf numFmtId="188" fontId="5" fillId="0" borderId="86" xfId="51" applyNumberFormat="1" applyFont="1" applyBorder="1" applyAlignment="1">
      <alignment horizontal="center" vertical="center"/>
    </xf>
    <xf numFmtId="0" fontId="5" fillId="0" borderId="86" xfId="51" applyFont="1" applyBorder="1" applyAlignment="1">
      <alignment horizontal="center" vertical="center"/>
    </xf>
    <xf numFmtId="0" fontId="5" fillId="30" borderId="25" xfId="51" applyFont="1" applyFill="1" applyBorder="1" applyAlignment="1">
      <alignment horizontal="center" vertical="center" shrinkToFit="1"/>
    </xf>
    <xf numFmtId="0" fontId="5" fillId="30" borderId="26" xfId="51" applyFont="1" applyFill="1" applyBorder="1" applyAlignment="1">
      <alignment horizontal="center" vertical="center" shrinkToFit="1"/>
    </xf>
    <xf numFmtId="0" fontId="44" fillId="0" borderId="21" xfId="51" applyFont="1" applyBorder="1" applyAlignment="1">
      <alignment horizontal="center" vertical="center"/>
    </xf>
    <xf numFmtId="0" fontId="3" fillId="0" borderId="100" xfId="51" applyFont="1" applyBorder="1" applyAlignment="1">
      <alignment horizontal="center" vertical="center" textRotation="255"/>
    </xf>
    <xf numFmtId="0" fontId="3" fillId="0" borderId="101" xfId="51" applyFont="1" applyBorder="1" applyAlignment="1">
      <alignment horizontal="center" vertical="center" textRotation="255"/>
    </xf>
    <xf numFmtId="0" fontId="3" fillId="0" borderId="102" xfId="51" applyFont="1" applyBorder="1" applyAlignment="1">
      <alignment horizontal="center" vertical="center" textRotation="255"/>
    </xf>
    <xf numFmtId="0" fontId="44" fillId="30" borderId="11" xfId="51" applyFont="1" applyFill="1" applyBorder="1" applyAlignment="1">
      <alignment horizontal="center" vertical="center" shrinkToFit="1"/>
    </xf>
    <xf numFmtId="0" fontId="44" fillId="0" borderId="11" xfId="51" applyFont="1" applyBorder="1" applyAlignment="1">
      <alignment horizontal="center" vertical="center"/>
    </xf>
    <xf numFmtId="0" fontId="5" fillId="0" borderId="17" xfId="51" applyFont="1" applyBorder="1" applyAlignment="1">
      <alignment horizontal="center" vertical="center" shrinkToFit="1"/>
    </xf>
    <xf numFmtId="0" fontId="5" fillId="0" borderId="18" xfId="51" applyFont="1" applyBorder="1" applyAlignment="1">
      <alignment horizontal="center" vertical="center" shrinkToFit="1"/>
    </xf>
    <xf numFmtId="0" fontId="5" fillId="0" borderId="33" xfId="51" applyFont="1" applyBorder="1" applyAlignment="1">
      <alignment horizontal="center" vertical="center" shrinkToFit="1"/>
    </xf>
    <xf numFmtId="0" fontId="5" fillId="0" borderId="49" xfId="51" applyFont="1" applyBorder="1" applyAlignment="1">
      <alignment horizontal="center" vertical="center" shrinkToFit="1"/>
    </xf>
    <xf numFmtId="0" fontId="5" fillId="0" borderId="41" xfId="51" applyFont="1" applyBorder="1" applyAlignment="1">
      <alignment horizontal="center" vertical="center" shrinkToFit="1"/>
    </xf>
    <xf numFmtId="0" fontId="5" fillId="0" borderId="47" xfId="51" applyFont="1" applyBorder="1" applyAlignment="1">
      <alignment horizontal="center" vertical="center" shrinkToFit="1"/>
    </xf>
    <xf numFmtId="0" fontId="44" fillId="30" borderId="42" xfId="51" applyFont="1" applyFill="1" applyBorder="1" applyAlignment="1">
      <alignment horizontal="center" vertical="center" shrinkToFit="1"/>
    </xf>
    <xf numFmtId="0" fontId="44" fillId="30" borderId="38" xfId="51" applyFont="1" applyFill="1" applyBorder="1" applyAlignment="1">
      <alignment horizontal="center" vertical="center"/>
    </xf>
    <xf numFmtId="0" fontId="44" fillId="30" borderId="51" xfId="51" applyFont="1" applyFill="1" applyBorder="1" applyAlignment="1">
      <alignment horizontal="center" vertical="center"/>
    </xf>
    <xf numFmtId="0" fontId="44" fillId="30" borderId="52" xfId="51" applyFont="1" applyFill="1" applyBorder="1" applyAlignment="1">
      <alignment horizontal="center" vertical="center"/>
    </xf>
    <xf numFmtId="0" fontId="44" fillId="0" borderId="19" xfId="51" applyFont="1" applyBorder="1" applyAlignment="1">
      <alignment horizontal="center" vertical="center"/>
    </xf>
    <xf numFmtId="193" fontId="44" fillId="0" borderId="14" xfId="51" applyNumberFormat="1" applyFont="1" applyBorder="1" applyAlignment="1">
      <alignment horizontal="center" vertical="center" shrinkToFit="1"/>
    </xf>
    <xf numFmtId="193" fontId="44" fillId="0" borderId="0" xfId="51" applyNumberFormat="1" applyFont="1" applyAlignment="1">
      <alignment horizontal="center" vertical="center" shrinkToFit="1"/>
    </xf>
    <xf numFmtId="193" fontId="44" fillId="0" borderId="15" xfId="51" applyNumberFormat="1" applyFont="1" applyBorder="1" applyAlignment="1">
      <alignment horizontal="center" vertical="center" shrinkToFit="1"/>
    </xf>
    <xf numFmtId="177" fontId="5" fillId="0" borderId="14" xfId="51" applyNumberFormat="1" applyFont="1" applyBorder="1" applyAlignment="1">
      <alignment horizontal="center" vertical="center" shrinkToFit="1"/>
    </xf>
    <xf numFmtId="177" fontId="5" fillId="0" borderId="0" xfId="51" applyNumberFormat="1" applyFont="1" applyAlignment="1">
      <alignment horizontal="center" vertical="center" shrinkToFit="1"/>
    </xf>
    <xf numFmtId="177" fontId="5" fillId="0" borderId="15" xfId="51" applyNumberFormat="1" applyFont="1" applyBorder="1" applyAlignment="1">
      <alignment horizontal="center" vertical="center" shrinkToFit="1"/>
    </xf>
    <xf numFmtId="0" fontId="44" fillId="30" borderId="57" xfId="51" applyFont="1" applyFill="1" applyBorder="1" applyAlignment="1">
      <alignment horizontal="center" vertical="center" shrinkToFit="1"/>
    </xf>
    <xf numFmtId="0" fontId="44" fillId="30" borderId="12" xfId="51" applyFont="1" applyFill="1" applyBorder="1" applyAlignment="1">
      <alignment horizontal="center" vertical="center" shrinkToFit="1"/>
    </xf>
    <xf numFmtId="0" fontId="44" fillId="30" borderId="24" xfId="51" applyFont="1" applyFill="1" applyBorder="1" applyAlignment="1">
      <alignment horizontal="center" vertical="center"/>
    </xf>
    <xf numFmtId="0" fontId="44" fillId="30" borderId="20" xfId="51" applyFont="1" applyFill="1" applyBorder="1" applyAlignment="1">
      <alignment horizontal="center" vertical="center"/>
    </xf>
    <xf numFmtId="0" fontId="44" fillId="30" borderId="62" xfId="51" applyFont="1" applyFill="1" applyBorder="1" applyAlignment="1">
      <alignment horizontal="center" vertical="center"/>
    </xf>
    <xf numFmtId="0" fontId="44" fillId="0" borderId="25" xfId="51" applyFont="1" applyBorder="1" applyAlignment="1">
      <alignment horizontal="center" vertical="center"/>
    </xf>
    <xf numFmtId="0" fontId="44" fillId="0" borderId="26" xfId="51" applyFont="1" applyBorder="1" applyAlignment="1">
      <alignment horizontal="center" vertical="center"/>
    </xf>
    <xf numFmtId="195" fontId="44" fillId="0" borderId="26" xfId="51" applyNumberFormat="1" applyFont="1" applyBorder="1" applyAlignment="1">
      <alignment horizontal="center" vertical="center"/>
    </xf>
    <xf numFmtId="0" fontId="5" fillId="0" borderId="10" xfId="51" applyFont="1" applyBorder="1" applyAlignment="1">
      <alignment horizontal="center" vertical="center" shrinkToFit="1"/>
    </xf>
    <xf numFmtId="0" fontId="5" fillId="0" borderId="13" xfId="51" applyFont="1" applyBorder="1" applyAlignment="1">
      <alignment horizontal="center" vertical="center" shrinkToFit="1"/>
    </xf>
    <xf numFmtId="0" fontId="5" fillId="0" borderId="32" xfId="51" applyFont="1" applyBorder="1" applyAlignment="1">
      <alignment horizontal="center" vertical="center" shrinkToFit="1"/>
    </xf>
    <xf numFmtId="0" fontId="5" fillId="0" borderId="24" xfId="51" applyFont="1" applyBorder="1" applyAlignment="1">
      <alignment horizontal="center" vertical="center" shrinkToFit="1"/>
    </xf>
    <xf numFmtId="0" fontId="5" fillId="0" borderId="20" xfId="51" applyFont="1" applyBorder="1" applyAlignment="1">
      <alignment horizontal="center" vertical="center" shrinkToFit="1"/>
    </xf>
    <xf numFmtId="0" fontId="5" fillId="0" borderId="62" xfId="51" applyFont="1" applyBorder="1" applyAlignment="1">
      <alignment horizontal="center" vertical="center" shrinkToFit="1"/>
    </xf>
    <xf numFmtId="49" fontId="110" fillId="0" borderId="0" xfId="57" applyNumberFormat="1" applyFont="1" applyAlignment="1">
      <alignment horizontal="center" vertical="center"/>
    </xf>
    <xf numFmtId="0" fontId="44" fillId="0" borderId="42" xfId="51" applyFont="1" applyBorder="1" applyAlignment="1">
      <alignment horizontal="center" vertical="center"/>
    </xf>
    <xf numFmtId="0" fontId="44" fillId="0" borderId="37" xfId="51" applyFont="1" applyBorder="1" applyAlignment="1">
      <alignment horizontal="center" vertical="center"/>
    </xf>
    <xf numFmtId="195" fontId="44" fillId="0" borderId="37" xfId="51" applyNumberFormat="1" applyFont="1" applyBorder="1" applyAlignment="1">
      <alignment horizontal="center" vertical="center"/>
    </xf>
    <xf numFmtId="193" fontId="44" fillId="0" borderId="83" xfId="51" applyNumberFormat="1" applyFont="1" applyBorder="1" applyAlignment="1">
      <alignment horizontal="center" vertical="center" shrinkToFit="1"/>
    </xf>
    <xf numFmtId="193" fontId="44" fillId="0" borderId="35" xfId="51" applyNumberFormat="1" applyFont="1" applyBorder="1" applyAlignment="1">
      <alignment horizontal="center" vertical="center" shrinkToFit="1"/>
    </xf>
    <xf numFmtId="193" fontId="44" fillId="0" borderId="54" xfId="51" applyNumberFormat="1" applyFont="1" applyBorder="1" applyAlignment="1">
      <alignment horizontal="center" vertical="center" shrinkToFit="1"/>
    </xf>
    <xf numFmtId="193" fontId="44" fillId="0" borderId="68" xfId="51" applyNumberFormat="1" applyFont="1" applyBorder="1" applyAlignment="1">
      <alignment horizontal="center" vertical="center" shrinkToFit="1"/>
    </xf>
    <xf numFmtId="193" fontId="44" fillId="0" borderId="48" xfId="51" applyNumberFormat="1" applyFont="1" applyBorder="1" applyAlignment="1">
      <alignment horizontal="center" vertical="center" shrinkToFit="1"/>
    </xf>
    <xf numFmtId="193" fontId="44" fillId="0" borderId="53" xfId="51" applyNumberFormat="1" applyFont="1" applyBorder="1" applyAlignment="1">
      <alignment horizontal="center" vertical="center" shrinkToFit="1"/>
    </xf>
    <xf numFmtId="188" fontId="5" fillId="0" borderId="83" xfId="51" applyNumberFormat="1" applyFont="1" applyBorder="1" applyAlignment="1">
      <alignment horizontal="center" vertical="center" shrinkToFit="1"/>
    </xf>
    <xf numFmtId="188" fontId="5" fillId="0" borderId="35" xfId="51" applyNumberFormat="1" applyFont="1" applyBorder="1" applyAlignment="1">
      <alignment horizontal="center" vertical="center" shrinkToFit="1"/>
    </xf>
    <xf numFmtId="188" fontId="5" fillId="0" borderId="54" xfId="51" applyNumberFormat="1" applyFont="1" applyBorder="1" applyAlignment="1">
      <alignment horizontal="center" vertical="center" shrinkToFit="1"/>
    </xf>
    <xf numFmtId="188" fontId="5" fillId="0" borderId="14" xfId="51" applyNumberFormat="1" applyFont="1" applyBorder="1" applyAlignment="1">
      <alignment horizontal="center" vertical="center" shrinkToFit="1"/>
    </xf>
    <xf numFmtId="188" fontId="5" fillId="0" borderId="0" xfId="51" applyNumberFormat="1" applyFont="1" applyAlignment="1">
      <alignment horizontal="center" vertical="center" shrinkToFit="1"/>
    </xf>
    <xf numFmtId="188" fontId="5" fillId="0" borderId="15" xfId="51" applyNumberFormat="1" applyFont="1" applyBorder="1" applyAlignment="1">
      <alignment horizontal="center" vertical="center" shrinkToFit="1"/>
    </xf>
    <xf numFmtId="188" fontId="5" fillId="0" borderId="68" xfId="51" applyNumberFormat="1" applyFont="1" applyBorder="1" applyAlignment="1">
      <alignment horizontal="center" vertical="center" shrinkToFit="1"/>
    </xf>
    <xf numFmtId="188" fontId="5" fillId="0" borderId="48" xfId="51" applyNumberFormat="1" applyFont="1" applyBorder="1" applyAlignment="1">
      <alignment horizontal="center" vertical="center" shrinkToFit="1"/>
    </xf>
    <xf numFmtId="188" fontId="5" fillId="0" borderId="53" xfId="51" applyNumberFormat="1" applyFont="1" applyBorder="1" applyAlignment="1">
      <alignment horizontal="center" vertical="center" shrinkToFit="1"/>
    </xf>
    <xf numFmtId="0" fontId="5" fillId="0" borderId="38" xfId="51" applyFont="1" applyBorder="1" applyAlignment="1">
      <alignment horizontal="center" vertical="center" shrinkToFit="1"/>
    </xf>
    <xf numFmtId="0" fontId="5" fillId="0" borderId="51" xfId="51" applyFont="1" applyBorder="1" applyAlignment="1">
      <alignment horizontal="center" vertical="center" shrinkToFit="1"/>
    </xf>
    <xf numFmtId="0" fontId="5" fillId="0" borderId="52" xfId="51" applyFont="1" applyBorder="1" applyAlignment="1">
      <alignment horizontal="center" vertical="center" shrinkToFit="1"/>
    </xf>
    <xf numFmtId="0" fontId="44" fillId="30" borderId="13" xfId="51" applyFont="1" applyFill="1" applyBorder="1" applyAlignment="1">
      <alignment horizontal="center" vertical="center" shrinkToFit="1"/>
    </xf>
    <xf numFmtId="0" fontId="44" fillId="30" borderId="10" xfId="51" applyFont="1" applyFill="1" applyBorder="1" applyAlignment="1">
      <alignment horizontal="center" vertical="center" shrinkToFit="1"/>
    </xf>
    <xf numFmtId="0" fontId="44" fillId="0" borderId="13" xfId="51" applyFont="1" applyBorder="1" applyAlignment="1">
      <alignment horizontal="center" vertical="center"/>
    </xf>
    <xf numFmtId="195" fontId="44" fillId="0" borderId="13" xfId="51" applyNumberFormat="1" applyFont="1" applyBorder="1" applyAlignment="1">
      <alignment horizontal="center" vertical="center"/>
    </xf>
    <xf numFmtId="195" fontId="44" fillId="0" borderId="11" xfId="51" applyNumberFormat="1" applyFont="1" applyBorder="1" applyAlignment="1">
      <alignment horizontal="center" vertical="center"/>
    </xf>
    <xf numFmtId="195" fontId="44" fillId="0" borderId="94" xfId="51" applyNumberFormat="1" applyFont="1" applyBorder="1" applyAlignment="1">
      <alignment horizontal="center" vertical="center" shrinkToFit="1"/>
    </xf>
    <xf numFmtId="195" fontId="44" fillId="0" borderId="95" xfId="51" applyNumberFormat="1" applyFont="1" applyBorder="1" applyAlignment="1">
      <alignment horizontal="center" vertical="center" shrinkToFit="1"/>
    </xf>
    <xf numFmtId="195" fontId="44" fillId="0" borderId="96" xfId="51" applyNumberFormat="1" applyFont="1" applyBorder="1" applyAlignment="1">
      <alignment horizontal="center" vertical="center" shrinkToFit="1"/>
    </xf>
    <xf numFmtId="0" fontId="5" fillId="0" borderId="81" xfId="51" applyFont="1" applyBorder="1" applyAlignment="1">
      <alignment horizontal="center" vertical="center" shrinkToFit="1"/>
    </xf>
    <xf numFmtId="0" fontId="5" fillId="0" borderId="43" xfId="51" applyFont="1" applyBorder="1" applyAlignment="1">
      <alignment horizontal="center" vertical="center" shrinkToFit="1"/>
    </xf>
    <xf numFmtId="0" fontId="5" fillId="0" borderId="82" xfId="51" applyFont="1" applyBorder="1" applyAlignment="1">
      <alignment horizontal="center" vertical="center" shrinkToFit="1"/>
    </xf>
    <xf numFmtId="0" fontId="7" fillId="0" borderId="103" xfId="51" applyFont="1" applyBorder="1" applyAlignment="1">
      <alignment horizontal="center" vertical="center" textRotation="255" wrapText="1"/>
    </xf>
    <xf numFmtId="0" fontId="7" fillId="0" borderId="104" xfId="51" applyFont="1" applyBorder="1" applyAlignment="1">
      <alignment horizontal="center" vertical="center" textRotation="255"/>
    </xf>
    <xf numFmtId="0" fontId="44" fillId="30" borderId="51" xfId="51" applyFont="1" applyFill="1" applyBorder="1" applyAlignment="1">
      <alignment horizontal="center" vertical="center" shrinkToFit="1"/>
    </xf>
    <xf numFmtId="0" fontId="44" fillId="30" borderId="38" xfId="51" applyFont="1" applyFill="1" applyBorder="1" applyAlignment="1">
      <alignment horizontal="center" vertical="center" shrinkToFit="1"/>
    </xf>
    <xf numFmtId="0" fontId="44" fillId="0" borderId="51" xfId="51" applyFont="1" applyBorder="1" applyAlignment="1">
      <alignment horizontal="center" vertical="center"/>
    </xf>
    <xf numFmtId="195" fontId="44" fillId="0" borderId="38" xfId="51" applyNumberFormat="1" applyFont="1" applyBorder="1" applyAlignment="1">
      <alignment horizontal="center" vertical="center"/>
    </xf>
    <xf numFmtId="195" fontId="44" fillId="0" borderId="51" xfId="51" applyNumberFormat="1" applyFont="1" applyBorder="1" applyAlignment="1">
      <alignment horizontal="center" vertical="center"/>
    </xf>
    <xf numFmtId="195" fontId="44" fillId="0" borderId="42" xfId="51" applyNumberFormat="1" applyFont="1" applyBorder="1" applyAlignment="1">
      <alignment horizontal="center" vertical="center"/>
    </xf>
    <xf numFmtId="195" fontId="44" fillId="0" borderId="184" xfId="51" applyNumberFormat="1" applyFont="1" applyBorder="1" applyAlignment="1">
      <alignment horizontal="center" vertical="center" shrinkToFit="1"/>
    </xf>
    <xf numFmtId="195" fontId="44" fillId="0" borderId="185" xfId="51" applyNumberFormat="1" applyFont="1" applyBorder="1" applyAlignment="1">
      <alignment horizontal="center" vertical="center" shrinkToFit="1"/>
    </xf>
    <xf numFmtId="195" fontId="44" fillId="0" borderId="186" xfId="51" applyNumberFormat="1" applyFont="1" applyBorder="1" applyAlignment="1">
      <alignment horizontal="center" vertical="center" shrinkToFit="1"/>
    </xf>
    <xf numFmtId="0" fontId="3" fillId="0" borderId="61" xfId="51" applyFont="1" applyBorder="1" applyAlignment="1">
      <alignment horizontal="center" vertical="center" textRotation="255"/>
    </xf>
    <xf numFmtId="0" fontId="3" fillId="0" borderId="29" xfId="51" applyFont="1" applyBorder="1" applyAlignment="1">
      <alignment horizontal="center" vertical="center" textRotation="255"/>
    </xf>
    <xf numFmtId="0" fontId="44" fillId="30" borderId="43" xfId="51" applyFont="1" applyFill="1" applyBorder="1" applyAlignment="1">
      <alignment horizontal="center" vertical="center" shrinkToFit="1"/>
    </xf>
    <xf numFmtId="0" fontId="44" fillId="30" borderId="80" xfId="51" applyFont="1" applyFill="1" applyBorder="1" applyAlignment="1">
      <alignment horizontal="center" vertical="center" shrinkToFit="1"/>
    </xf>
    <xf numFmtId="0" fontId="44" fillId="30" borderId="81" xfId="51" applyFont="1" applyFill="1" applyBorder="1" applyAlignment="1">
      <alignment horizontal="center" vertical="center" shrinkToFit="1"/>
    </xf>
    <xf numFmtId="0" fontId="44" fillId="30" borderId="81" xfId="51" applyFont="1" applyFill="1" applyBorder="1" applyAlignment="1">
      <alignment horizontal="center" vertical="center"/>
    </xf>
    <xf numFmtId="0" fontId="44" fillId="0" borderId="43" xfId="51" applyFont="1" applyBorder="1" applyAlignment="1">
      <alignment horizontal="center" vertical="center"/>
    </xf>
    <xf numFmtId="195" fontId="44" fillId="0" borderId="81" xfId="51" applyNumberFormat="1" applyFont="1" applyBorder="1" applyAlignment="1">
      <alignment horizontal="center" vertical="center"/>
    </xf>
    <xf numFmtId="195" fontId="44" fillId="0" borderId="43" xfId="51" applyNumberFormat="1" applyFont="1" applyBorder="1" applyAlignment="1">
      <alignment horizontal="center" vertical="center"/>
    </xf>
    <xf numFmtId="195" fontId="44" fillId="0" borderId="80" xfId="51" applyNumberFormat="1" applyFont="1" applyBorder="1" applyAlignment="1">
      <alignment horizontal="center" vertical="center"/>
    </xf>
    <xf numFmtId="177" fontId="5" fillId="0" borderId="182" xfId="51" applyNumberFormat="1" applyFont="1" applyBorder="1" applyAlignment="1">
      <alignment horizontal="center" vertical="center"/>
    </xf>
    <xf numFmtId="177" fontId="5" fillId="0" borderId="183" xfId="51" applyNumberFormat="1" applyFont="1" applyBorder="1" applyAlignment="1">
      <alignment horizontal="center" vertical="center"/>
    </xf>
    <xf numFmtId="0" fontId="44" fillId="30" borderId="20" xfId="51" applyFont="1" applyFill="1" applyBorder="1" applyAlignment="1">
      <alignment horizontal="center" vertical="center" shrinkToFit="1"/>
    </xf>
    <xf numFmtId="0" fontId="44" fillId="30" borderId="21" xfId="51" applyFont="1" applyFill="1" applyBorder="1" applyAlignment="1">
      <alignment horizontal="center" vertical="center" shrinkToFit="1"/>
    </xf>
    <xf numFmtId="0" fontId="44" fillId="30" borderId="24" xfId="51" applyFont="1" applyFill="1" applyBorder="1" applyAlignment="1">
      <alignment horizontal="center" vertical="center" shrinkToFit="1"/>
    </xf>
    <xf numFmtId="0" fontId="44" fillId="0" borderId="20" xfId="51" applyFont="1" applyBorder="1" applyAlignment="1">
      <alignment horizontal="center" vertical="center"/>
    </xf>
    <xf numFmtId="195" fontId="44" fillId="0" borderId="20" xfId="51" applyNumberFormat="1" applyFont="1" applyBorder="1" applyAlignment="1">
      <alignment horizontal="center" vertical="center"/>
    </xf>
    <xf numFmtId="195" fontId="44" fillId="0" borderId="21" xfId="51" applyNumberFormat="1" applyFont="1" applyBorder="1" applyAlignment="1">
      <alignment horizontal="center" vertical="center"/>
    </xf>
    <xf numFmtId="195" fontId="44" fillId="0" borderId="187" xfId="51" applyNumberFormat="1" applyFont="1" applyBorder="1" applyAlignment="1">
      <alignment horizontal="center" vertical="center" shrinkToFit="1"/>
    </xf>
    <xf numFmtId="195" fontId="44" fillId="0" borderId="188" xfId="51" applyNumberFormat="1" applyFont="1" applyBorder="1" applyAlignment="1">
      <alignment horizontal="center" vertical="center" shrinkToFit="1"/>
    </xf>
    <xf numFmtId="195" fontId="44" fillId="0" borderId="189" xfId="51" applyNumberFormat="1" applyFont="1" applyBorder="1" applyAlignment="1">
      <alignment horizontal="center" vertical="center" shrinkToFit="1"/>
    </xf>
    <xf numFmtId="49" fontId="138" fillId="0" borderId="10" xfId="51" applyNumberFormat="1" applyFont="1" applyBorder="1" applyAlignment="1">
      <alignment horizontal="center" vertical="center"/>
    </xf>
    <xf numFmtId="49" fontId="138" fillId="0" borderId="13" xfId="51" applyNumberFormat="1" applyFont="1" applyBorder="1" applyAlignment="1">
      <alignment horizontal="center" vertical="center"/>
    </xf>
    <xf numFmtId="49" fontId="138" fillId="0" borderId="11" xfId="51" applyNumberFormat="1" applyFont="1" applyBorder="1" applyAlignment="1">
      <alignment horizontal="center" vertical="center"/>
    </xf>
    <xf numFmtId="0" fontId="139" fillId="0" borderId="10" xfId="57" applyFont="1" applyBorder="1" applyAlignment="1">
      <alignment horizontal="center" vertical="center" shrinkToFit="1"/>
    </xf>
    <xf numFmtId="0" fontId="139" fillId="0" borderId="13" xfId="57" applyFont="1" applyBorder="1" applyAlignment="1">
      <alignment horizontal="center" vertical="center" shrinkToFit="1"/>
    </xf>
    <xf numFmtId="0" fontId="139" fillId="0" borderId="11" xfId="57" applyFont="1" applyBorder="1" applyAlignment="1">
      <alignment horizontal="center" vertical="center" shrinkToFit="1"/>
    </xf>
    <xf numFmtId="0" fontId="5" fillId="0" borderId="68" xfId="51" applyFont="1" applyBorder="1" applyAlignment="1">
      <alignment horizontal="center" vertical="center"/>
    </xf>
    <xf numFmtId="0" fontId="5" fillId="0" borderId="48" xfId="51" applyFont="1" applyBorder="1" applyAlignment="1">
      <alignment horizontal="center" vertical="center"/>
    </xf>
    <xf numFmtId="0" fontId="5" fillId="0" borderId="91" xfId="51" applyFont="1" applyBorder="1" applyAlignment="1">
      <alignment horizontal="center" vertical="center"/>
    </xf>
    <xf numFmtId="189" fontId="3" fillId="0" borderId="23" xfId="51" applyNumberFormat="1" applyFont="1" applyBorder="1" applyAlignment="1">
      <alignment horizontal="center" vertical="center" wrapText="1"/>
    </xf>
    <xf numFmtId="189" fontId="3" fillId="0" borderId="23" xfId="51" applyNumberFormat="1" applyFont="1" applyBorder="1" applyAlignment="1">
      <alignment horizontal="center" vertical="center"/>
    </xf>
    <xf numFmtId="192" fontId="3" fillId="0" borderId="23" xfId="51" applyNumberFormat="1" applyFont="1" applyBorder="1" applyAlignment="1">
      <alignment horizontal="center" vertical="center"/>
    </xf>
    <xf numFmtId="194" fontId="3" fillId="0" borderId="23" xfId="51" applyNumberFormat="1" applyFont="1" applyBorder="1" applyAlignment="1">
      <alignment horizontal="center" vertical="center"/>
    </xf>
    <xf numFmtId="189" fontId="3" fillId="0" borderId="50" xfId="51" applyNumberFormat="1" applyFont="1" applyBorder="1" applyAlignment="1">
      <alignment horizontal="center" vertical="center"/>
    </xf>
    <xf numFmtId="193" fontId="3" fillId="0" borderId="50" xfId="51" applyNumberFormat="1" applyFont="1" applyBorder="1" applyAlignment="1">
      <alignment horizontal="center" vertical="center"/>
    </xf>
    <xf numFmtId="190" fontId="3" fillId="0" borderId="63" xfId="51" applyNumberFormat="1" applyFont="1" applyBorder="1" applyAlignment="1">
      <alignment horizontal="center" vertical="center"/>
    </xf>
    <xf numFmtId="190" fontId="3" fillId="0" borderId="64" xfId="51" applyNumberFormat="1" applyFont="1" applyBorder="1" applyAlignment="1">
      <alignment horizontal="center" vertical="center"/>
    </xf>
    <xf numFmtId="190" fontId="3" fillId="0" borderId="65" xfId="51" applyNumberFormat="1" applyFont="1" applyBorder="1" applyAlignment="1">
      <alignment horizontal="center" vertical="center"/>
    </xf>
    <xf numFmtId="192" fontId="3" fillId="0" borderId="50" xfId="51" applyNumberFormat="1" applyFont="1" applyBorder="1" applyAlignment="1">
      <alignment horizontal="center" vertical="center"/>
    </xf>
    <xf numFmtId="189" fontId="3" fillId="0" borderId="10" xfId="51" applyNumberFormat="1" applyFont="1" applyBorder="1" applyAlignment="1">
      <alignment horizontal="center" vertical="center"/>
    </xf>
    <xf numFmtId="189" fontId="3" fillId="0" borderId="13" xfId="51" applyNumberFormat="1" applyFont="1" applyBorder="1" applyAlignment="1">
      <alignment horizontal="center" vertical="center"/>
    </xf>
    <xf numFmtId="189" fontId="3" fillId="0" borderId="11" xfId="51" applyNumberFormat="1" applyFont="1" applyBorder="1" applyAlignment="1">
      <alignment horizontal="center" vertical="center"/>
    </xf>
    <xf numFmtId="192" fontId="3" fillId="0" borderId="16" xfId="51" applyNumberFormat="1" applyFont="1" applyBorder="1" applyAlignment="1">
      <alignment horizontal="center" vertical="center"/>
    </xf>
    <xf numFmtId="192" fontId="3" fillId="0" borderId="10" xfId="51" applyNumberFormat="1" applyFont="1" applyBorder="1" applyAlignment="1">
      <alignment horizontal="center" vertical="center"/>
    </xf>
    <xf numFmtId="192" fontId="3" fillId="0" borderId="13" xfId="51" applyNumberFormat="1" applyFont="1" applyBorder="1" applyAlignment="1">
      <alignment horizontal="center" vertical="center"/>
    </xf>
    <xf numFmtId="192" fontId="3" fillId="0" borderId="11" xfId="51" applyNumberFormat="1" applyFont="1" applyBorder="1" applyAlignment="1">
      <alignment horizontal="center" vertical="center"/>
    </xf>
    <xf numFmtId="189" fontId="3" fillId="0" borderId="16" xfId="51" applyNumberFormat="1" applyFont="1" applyBorder="1" applyAlignment="1">
      <alignment horizontal="center" vertical="center"/>
    </xf>
    <xf numFmtId="0" fontId="5" fillId="0" borderId="20" xfId="51" applyFont="1" applyBorder="1" applyAlignment="1">
      <alignment horizontal="left" vertical="center" wrapText="1"/>
    </xf>
    <xf numFmtId="0" fontId="5" fillId="0" borderId="21" xfId="51" applyFont="1" applyBorder="1" applyAlignment="1">
      <alignment horizontal="left" vertical="center" wrapText="1"/>
    </xf>
    <xf numFmtId="0" fontId="5" fillId="0" borderId="0" xfId="51" applyFont="1" applyAlignment="1">
      <alignment horizontal="left" vertical="center" wrapText="1"/>
    </xf>
    <xf numFmtId="0" fontId="5" fillId="0" borderId="15" xfId="51" applyFont="1" applyBorder="1" applyAlignment="1">
      <alignment horizontal="left" vertical="center" wrapText="1"/>
    </xf>
    <xf numFmtId="0" fontId="5" fillId="0" borderId="18" xfId="51" applyFont="1" applyBorder="1" applyAlignment="1">
      <alignment horizontal="left" vertical="center" wrapText="1"/>
    </xf>
    <xf numFmtId="0" fontId="5" fillId="0" borderId="19" xfId="51" applyFont="1" applyBorder="1" applyAlignment="1">
      <alignment horizontal="left" vertical="center" wrapText="1"/>
    </xf>
    <xf numFmtId="0" fontId="5" fillId="33" borderId="20" xfId="51" applyFont="1" applyFill="1" applyBorder="1" applyAlignment="1">
      <alignment horizontal="center" vertical="center" shrinkToFit="1"/>
    </xf>
    <xf numFmtId="0" fontId="5" fillId="34" borderId="20" xfId="51" applyFont="1" applyFill="1" applyBorder="1" applyAlignment="1">
      <alignment horizontal="center" vertical="center"/>
    </xf>
    <xf numFmtId="0" fontId="134" fillId="32" borderId="10" xfId="51" applyFont="1" applyFill="1" applyBorder="1" applyAlignment="1">
      <alignment horizontal="center" vertical="center"/>
    </xf>
    <xf numFmtId="0" fontId="134" fillId="32" borderId="13" xfId="51" applyFont="1" applyFill="1" applyBorder="1" applyAlignment="1">
      <alignment horizontal="center" vertical="center"/>
    </xf>
    <xf numFmtId="0" fontId="134" fillId="32" borderId="11" xfId="51" applyFont="1" applyFill="1" applyBorder="1" applyAlignment="1">
      <alignment horizontal="center" vertical="center"/>
    </xf>
    <xf numFmtId="186" fontId="134" fillId="32" borderId="10" xfId="51" applyNumberFormat="1" applyFont="1" applyFill="1" applyBorder="1" applyAlignment="1">
      <alignment horizontal="center" vertical="center"/>
    </xf>
    <xf numFmtId="186" fontId="134" fillId="32" borderId="13" xfId="51" applyNumberFormat="1" applyFont="1" applyFill="1" applyBorder="1" applyAlignment="1">
      <alignment horizontal="center" vertical="center"/>
    </xf>
    <xf numFmtId="186" fontId="134" fillId="32" borderId="11" xfId="51" applyNumberFormat="1" applyFont="1" applyFill="1" applyBorder="1" applyAlignment="1">
      <alignment horizontal="center" vertical="center"/>
    </xf>
    <xf numFmtId="0" fontId="134" fillId="32" borderId="16" xfId="51" applyFont="1" applyFill="1" applyBorder="1" applyAlignment="1">
      <alignment horizontal="center" vertical="center"/>
    </xf>
    <xf numFmtId="0" fontId="5" fillId="0" borderId="11" xfId="51" applyFont="1" applyBorder="1" applyAlignment="1">
      <alignment horizontal="center" vertical="center" shrinkToFit="1"/>
    </xf>
    <xf numFmtId="186" fontId="5" fillId="0" borderId="10" xfId="51" applyNumberFormat="1" applyFont="1" applyBorder="1" applyAlignment="1">
      <alignment horizontal="center" vertical="center"/>
    </xf>
    <xf numFmtId="186" fontId="5" fillId="0" borderId="13" xfId="51" applyNumberFormat="1" applyFont="1" applyBorder="1" applyAlignment="1">
      <alignment horizontal="center" vertical="center"/>
    </xf>
    <xf numFmtId="186" fontId="5" fillId="0" borderId="11" xfId="51" applyNumberFormat="1" applyFont="1" applyBorder="1" applyAlignment="1">
      <alignment horizontal="center" vertical="center"/>
    </xf>
    <xf numFmtId="188" fontId="5" fillId="0" borderId="10" xfId="51" applyNumberFormat="1" applyFont="1" applyBorder="1" applyAlignment="1">
      <alignment horizontal="center" vertical="center"/>
    </xf>
    <xf numFmtId="188" fontId="5" fillId="0" borderId="13" xfId="51" applyNumberFormat="1" applyFont="1" applyBorder="1" applyAlignment="1">
      <alignment horizontal="center" vertical="center"/>
    </xf>
    <xf numFmtId="188" fontId="5" fillId="0" borderId="11" xfId="51" applyNumberFormat="1" applyFont="1" applyBorder="1" applyAlignment="1">
      <alignment horizontal="center" vertical="center"/>
    </xf>
    <xf numFmtId="188" fontId="5" fillId="0" borderId="16" xfId="51" applyNumberFormat="1" applyFont="1" applyBorder="1" applyAlignment="1">
      <alignment horizontal="center" vertical="center"/>
    </xf>
    <xf numFmtId="1" fontId="134" fillId="32" borderId="16" xfId="51" applyNumberFormat="1" applyFont="1" applyFill="1" applyBorder="1" applyAlignment="1">
      <alignment horizontal="center" vertical="center"/>
    </xf>
    <xf numFmtId="0" fontId="6" fillId="0" borderId="10" xfId="51" applyFont="1" applyBorder="1" applyAlignment="1">
      <alignment horizontal="center" vertical="center" wrapText="1"/>
    </xf>
    <xf numFmtId="0" fontId="6" fillId="0" borderId="13" xfId="51" applyFont="1" applyBorder="1" applyAlignment="1">
      <alignment horizontal="center" vertical="center" wrapText="1"/>
    </xf>
    <xf numFmtId="0" fontId="6" fillId="0" borderId="11" xfId="51" applyFont="1" applyBorder="1" applyAlignment="1">
      <alignment horizontal="center" vertical="center" wrapText="1"/>
    </xf>
    <xf numFmtId="186" fontId="5" fillId="0" borderId="0" xfId="51" applyNumberFormat="1" applyFont="1" applyAlignment="1">
      <alignment horizontal="center" vertical="center"/>
    </xf>
    <xf numFmtId="188" fontId="5" fillId="0" borderId="0" xfId="51" applyNumberFormat="1" applyFont="1" applyAlignment="1">
      <alignment horizontal="center" vertical="center"/>
    </xf>
    <xf numFmtId="0" fontId="5" fillId="0" borderId="10" xfId="51" applyFont="1" applyBorder="1" applyAlignment="1">
      <alignment horizontal="center" vertical="center"/>
    </xf>
    <xf numFmtId="0" fontId="5" fillId="0" borderId="13" xfId="51" applyFont="1" applyBorder="1" applyAlignment="1">
      <alignment horizontal="center" vertical="center"/>
    </xf>
    <xf numFmtId="0" fontId="5" fillId="0" borderId="11" xfId="51" applyFont="1" applyBorder="1" applyAlignment="1">
      <alignment horizontal="center" vertical="center"/>
    </xf>
    <xf numFmtId="186" fontId="72" fillId="0" borderId="10" xfId="51" applyNumberFormat="1" applyFont="1" applyBorder="1" applyAlignment="1">
      <alignment horizontal="center" vertical="center"/>
    </xf>
    <xf numFmtId="186" fontId="72" fillId="0" borderId="13" xfId="51" applyNumberFormat="1" applyFont="1" applyBorder="1" applyAlignment="1">
      <alignment horizontal="center" vertical="center"/>
    </xf>
    <xf numFmtId="186" fontId="72" fillId="0" borderId="11" xfId="51" applyNumberFormat="1" applyFont="1" applyBorder="1" applyAlignment="1">
      <alignment horizontal="center" vertical="center"/>
    </xf>
    <xf numFmtId="186" fontId="134" fillId="0" borderId="0" xfId="51" applyNumberFormat="1" applyFont="1" applyAlignment="1">
      <alignment horizontal="center" vertical="center"/>
    </xf>
    <xf numFmtId="1" fontId="5" fillId="0" borderId="0" xfId="51" applyNumberFormat="1" applyFont="1" applyAlignment="1">
      <alignment horizontal="center" vertical="center"/>
    </xf>
    <xf numFmtId="0" fontId="5" fillId="30" borderId="10" xfId="51" applyFont="1" applyFill="1" applyBorder="1" applyAlignment="1">
      <alignment horizontal="center" vertical="center"/>
    </xf>
    <xf numFmtId="0" fontId="5" fillId="30" borderId="11" xfId="51" applyFont="1" applyFill="1" applyBorder="1" applyAlignment="1">
      <alignment horizontal="center" vertical="center"/>
    </xf>
    <xf numFmtId="0" fontId="5" fillId="0" borderId="10" xfId="51" applyFont="1" applyBorder="1" applyAlignment="1">
      <alignment horizontal="left" vertical="center"/>
    </xf>
    <xf numFmtId="0" fontId="5" fillId="0" borderId="13" xfId="51" applyFont="1" applyBorder="1" applyAlignment="1">
      <alignment horizontal="left" vertical="center"/>
    </xf>
    <xf numFmtId="0" fontId="5" fillId="0" borderId="11" xfId="51" applyFont="1" applyBorder="1" applyAlignment="1">
      <alignment horizontal="left" vertical="center"/>
    </xf>
    <xf numFmtId="0" fontId="5" fillId="30" borderId="13" xfId="51" applyFont="1" applyFill="1" applyBorder="1" applyAlignment="1">
      <alignment horizontal="center" vertical="center"/>
    </xf>
    <xf numFmtId="0" fontId="7" fillId="0" borderId="24" xfId="51" applyFont="1" applyBorder="1" applyAlignment="1">
      <alignment horizontal="center" vertical="center" wrapText="1"/>
    </xf>
    <xf numFmtId="0" fontId="7" fillId="0" borderId="20" xfId="51" applyFont="1" applyBorder="1" applyAlignment="1">
      <alignment horizontal="center" vertical="center" wrapText="1"/>
    </xf>
    <xf numFmtId="0" fontId="7" fillId="0" borderId="21" xfId="51" applyFont="1" applyBorder="1" applyAlignment="1">
      <alignment horizontal="center" vertical="center" wrapText="1"/>
    </xf>
    <xf numFmtId="0" fontId="7" fillId="0" borderId="17" xfId="51" applyFont="1" applyBorder="1" applyAlignment="1">
      <alignment horizontal="center" vertical="center" wrapText="1"/>
    </xf>
    <xf numFmtId="0" fontId="7" fillId="0" borderId="18" xfId="51" applyFont="1" applyBorder="1" applyAlignment="1">
      <alignment horizontal="center" vertical="center" wrapText="1"/>
    </xf>
    <xf numFmtId="0" fontId="7" fillId="0" borderId="19" xfId="51" applyFont="1" applyBorder="1" applyAlignment="1">
      <alignment horizontal="center" vertical="center" wrapText="1"/>
    </xf>
    <xf numFmtId="0" fontId="134" fillId="0" borderId="0" xfId="51" applyFont="1" applyAlignment="1">
      <alignment horizontal="center" vertical="center"/>
    </xf>
    <xf numFmtId="1" fontId="134" fillId="0" borderId="0" xfId="51" applyNumberFormat="1" applyFont="1" applyAlignment="1">
      <alignment horizontal="center" vertical="center"/>
    </xf>
    <xf numFmtId="186" fontId="5" fillId="0" borderId="0" xfId="51" applyNumberFormat="1" applyFont="1" applyAlignment="1">
      <alignment horizontal="right" vertical="center" shrinkToFit="1"/>
    </xf>
    <xf numFmtId="186" fontId="5" fillId="0" borderId="10" xfId="51" applyNumberFormat="1" applyFont="1" applyBorder="1" applyAlignment="1">
      <alignment horizontal="right" vertical="center" shrinkToFit="1"/>
    </xf>
    <xf numFmtId="186" fontId="5" fillId="0" borderId="13" xfId="51" applyNumberFormat="1" applyFont="1" applyBorder="1" applyAlignment="1">
      <alignment horizontal="right" vertical="center" shrinkToFit="1"/>
    </xf>
    <xf numFmtId="186" fontId="5" fillId="0" borderId="11" xfId="51" applyNumberFormat="1" applyFont="1" applyBorder="1" applyAlignment="1">
      <alignment horizontal="right" vertical="center" shrinkToFit="1"/>
    </xf>
    <xf numFmtId="0" fontId="6" fillId="0" borderId="0" xfId="51" applyFont="1" applyAlignment="1">
      <alignment horizontal="center" vertical="center" wrapText="1"/>
    </xf>
    <xf numFmtId="186" fontId="5" fillId="30" borderId="10" xfId="51" applyNumberFormat="1" applyFont="1" applyFill="1" applyBorder="1" applyAlignment="1">
      <alignment horizontal="right" vertical="center" shrinkToFit="1"/>
    </xf>
    <xf numFmtId="186" fontId="5" fillId="30" borderId="13" xfId="51" applyNumberFormat="1" applyFont="1" applyFill="1" applyBorder="1" applyAlignment="1">
      <alignment horizontal="right" vertical="center" shrinkToFit="1"/>
    </xf>
    <xf numFmtId="186" fontId="5" fillId="30" borderId="11" xfId="51" applyNumberFormat="1" applyFont="1" applyFill="1" applyBorder="1" applyAlignment="1">
      <alignment horizontal="right" vertical="center" shrinkToFit="1"/>
    </xf>
    <xf numFmtId="187" fontId="5" fillId="0" borderId="94" xfId="51" applyNumberFormat="1" applyFont="1" applyBorder="1" applyAlignment="1">
      <alignment horizontal="right" vertical="center" shrinkToFit="1"/>
    </xf>
    <xf numFmtId="187" fontId="5" fillId="0" borderId="95" xfId="51" applyNumberFormat="1" applyFont="1" applyBorder="1" applyAlignment="1">
      <alignment horizontal="right" vertical="center" shrinkToFit="1"/>
    </xf>
    <xf numFmtId="187" fontId="5" fillId="0" borderId="96" xfId="51" applyNumberFormat="1" applyFont="1" applyBorder="1" applyAlignment="1">
      <alignment horizontal="right" vertical="center" shrinkToFit="1"/>
    </xf>
    <xf numFmtId="0" fontId="5" fillId="0" borderId="0" xfId="51" applyFont="1" applyAlignment="1">
      <alignment horizontal="left" vertical="center"/>
    </xf>
    <xf numFmtId="187" fontId="5" fillId="0" borderId="0" xfId="51" applyNumberFormat="1" applyFont="1" applyAlignment="1">
      <alignment horizontal="right" vertical="center" shrinkToFit="1"/>
    </xf>
    <xf numFmtId="186" fontId="5" fillId="29" borderId="0" xfId="51" applyNumberFormat="1" applyFont="1" applyFill="1" applyAlignment="1">
      <alignment horizontal="right" vertical="center" shrinkToFit="1"/>
    </xf>
    <xf numFmtId="0" fontId="5" fillId="30" borderId="16" xfId="51" applyFont="1" applyFill="1" applyBorder="1" applyAlignment="1">
      <alignment horizontal="center" vertical="center"/>
    </xf>
    <xf numFmtId="0" fontId="7" fillId="0" borderId="0" xfId="51" applyFont="1" applyAlignment="1">
      <alignment horizontal="center" vertical="center" wrapText="1"/>
    </xf>
    <xf numFmtId="0" fontId="5" fillId="0" borderId="21" xfId="51" applyFont="1" applyBorder="1" applyAlignment="1">
      <alignment horizontal="center" vertical="center" shrinkToFit="1"/>
    </xf>
    <xf numFmtId="0" fontId="5" fillId="0" borderId="0" xfId="51" applyFont="1" applyAlignment="1">
      <alignment horizontal="center" vertical="center" shrinkToFit="1"/>
    </xf>
    <xf numFmtId="0" fontId="133" fillId="0" borderId="16" xfId="57" applyFont="1" applyBorder="1" applyAlignment="1">
      <alignment horizontal="center" vertical="center"/>
    </xf>
    <xf numFmtId="0" fontId="133" fillId="30" borderId="10" xfId="57" applyFont="1" applyFill="1" applyBorder="1" applyAlignment="1" applyProtection="1">
      <alignment horizontal="center" vertical="center" shrinkToFit="1"/>
      <protection locked="0"/>
    </xf>
    <xf numFmtId="0" fontId="133" fillId="30" borderId="13" xfId="57" applyFont="1" applyFill="1" applyBorder="1" applyAlignment="1" applyProtection="1">
      <alignment horizontal="center" vertical="center" shrinkToFit="1"/>
      <protection locked="0"/>
    </xf>
    <xf numFmtId="0" fontId="133" fillId="30" borderId="11" xfId="57" applyFont="1" applyFill="1" applyBorder="1" applyAlignment="1" applyProtection="1">
      <alignment horizontal="center" vertical="center" shrinkToFit="1"/>
      <protection locked="0"/>
    </xf>
    <xf numFmtId="0" fontId="133" fillId="30" borderId="16" xfId="57" applyFont="1" applyFill="1" applyBorder="1" applyAlignment="1" applyProtection="1">
      <alignment horizontal="center" vertical="center" shrinkToFit="1"/>
      <protection locked="0"/>
    </xf>
    <xf numFmtId="0" fontId="133" fillId="0" borderId="10" xfId="57" applyFont="1" applyBorder="1" applyAlignment="1">
      <alignment horizontal="center" vertical="center"/>
    </xf>
    <xf numFmtId="0" fontId="133" fillId="0" borderId="13" xfId="57" applyFont="1" applyBorder="1" applyAlignment="1">
      <alignment horizontal="center" vertical="center"/>
    </xf>
    <xf numFmtId="0" fontId="133" fillId="0" borderId="11" xfId="57" applyFont="1" applyBorder="1" applyAlignment="1">
      <alignment horizontal="center" vertical="center"/>
    </xf>
    <xf numFmtId="0" fontId="133" fillId="30" borderId="10" xfId="57" applyFont="1" applyFill="1" applyBorder="1" applyAlignment="1">
      <alignment horizontal="center" vertical="center"/>
    </xf>
    <xf numFmtId="0" fontId="133" fillId="30" borderId="13" xfId="57" applyFont="1" applyFill="1" applyBorder="1" applyAlignment="1">
      <alignment horizontal="center" vertical="center"/>
    </xf>
    <xf numFmtId="0" fontId="133" fillId="30" borderId="11" xfId="57" applyFont="1" applyFill="1" applyBorder="1" applyAlignment="1">
      <alignment horizontal="center" vertical="center"/>
    </xf>
    <xf numFmtId="0" fontId="134" fillId="27" borderId="176" xfId="51" applyFont="1" applyFill="1" applyBorder="1" applyAlignment="1">
      <alignment horizontal="left" vertical="center" shrinkToFit="1"/>
    </xf>
    <xf numFmtId="185" fontId="112" fillId="0" borderId="86" xfId="57" applyNumberFormat="1" applyFont="1" applyBorder="1" applyAlignment="1">
      <alignment horizontal="center" vertical="center" shrinkToFit="1"/>
    </xf>
    <xf numFmtId="185" fontId="112" fillId="0" borderId="87" xfId="57" applyNumberFormat="1" applyFont="1" applyBorder="1" applyAlignment="1">
      <alignment horizontal="center" vertical="center" shrinkToFit="1"/>
    </xf>
    <xf numFmtId="185" fontId="112" fillId="0" borderId="46" xfId="57" applyNumberFormat="1" applyFont="1" applyBorder="1" applyAlignment="1">
      <alignment horizontal="right" vertical="center" shrinkToFit="1"/>
    </xf>
    <xf numFmtId="185" fontId="112" fillId="0" borderId="0" xfId="57" applyNumberFormat="1" applyFont="1" applyAlignment="1">
      <alignment horizontal="right" vertical="center" shrinkToFit="1"/>
    </xf>
    <xf numFmtId="185" fontId="112" fillId="0" borderId="14" xfId="57" applyNumberFormat="1" applyFont="1" applyBorder="1" applyAlignment="1">
      <alignment horizontal="right" vertical="center" shrinkToFit="1"/>
    </xf>
    <xf numFmtId="185" fontId="112" fillId="0" borderId="67" xfId="57" applyNumberFormat="1" applyFont="1" applyBorder="1" applyAlignment="1">
      <alignment horizontal="right" vertical="center" shrinkToFit="1"/>
    </xf>
    <xf numFmtId="185" fontId="112" fillId="0" borderId="41" xfId="57" applyNumberFormat="1" applyFont="1" applyBorder="1" applyAlignment="1">
      <alignment horizontal="right" vertical="center" shrinkToFit="1"/>
    </xf>
    <xf numFmtId="0" fontId="110" fillId="0" borderId="41" xfId="57" applyFont="1" applyBorder="1" applyAlignment="1">
      <alignment horizontal="center" vertical="center"/>
    </xf>
    <xf numFmtId="0" fontId="110" fillId="0" borderId="47" xfId="57" applyFont="1" applyBorder="1" applyAlignment="1">
      <alignment horizontal="center" vertical="center"/>
    </xf>
    <xf numFmtId="0" fontId="141" fillId="0" borderId="85" xfId="57" applyFont="1" applyBorder="1" applyAlignment="1">
      <alignment horizontal="center" vertical="center" shrinkToFit="1"/>
    </xf>
    <xf numFmtId="0" fontId="141" fillId="0" borderId="86" xfId="57" applyFont="1" applyBorder="1" applyAlignment="1">
      <alignment horizontal="center" vertical="center" shrinkToFit="1"/>
    </xf>
    <xf numFmtId="0" fontId="141" fillId="0" borderId="87" xfId="57" applyFont="1" applyBorder="1" applyAlignment="1">
      <alignment horizontal="center" vertical="center" shrinkToFit="1"/>
    </xf>
    <xf numFmtId="185" fontId="112" fillId="0" borderId="80" xfId="57" applyNumberFormat="1" applyFont="1" applyBorder="1" applyAlignment="1">
      <alignment horizontal="center" vertical="center" shrinkToFit="1"/>
    </xf>
    <xf numFmtId="185" fontId="112" fillId="0" borderId="203" xfId="57" applyNumberFormat="1" applyFont="1" applyBorder="1" applyAlignment="1">
      <alignment horizontal="right" vertical="center" shrinkToFit="1"/>
    </xf>
    <xf numFmtId="185" fontId="112" fillId="0" borderId="204" xfId="57" applyNumberFormat="1" applyFont="1" applyBorder="1" applyAlignment="1">
      <alignment horizontal="right" vertical="center" shrinkToFit="1"/>
    </xf>
    <xf numFmtId="185" fontId="112" fillId="0" borderId="205" xfId="57" applyNumberFormat="1" applyFont="1" applyBorder="1" applyAlignment="1">
      <alignment horizontal="right" vertical="center" shrinkToFit="1"/>
    </xf>
    <xf numFmtId="0" fontId="110" fillId="0" borderId="32" xfId="57" applyFont="1" applyBorder="1" applyAlignment="1">
      <alignment horizontal="center" vertical="center"/>
    </xf>
    <xf numFmtId="0" fontId="140" fillId="0" borderId="61" xfId="57" applyFont="1" applyBorder="1" applyAlignment="1">
      <alignment horizontal="center" vertical="center" wrapText="1" shrinkToFit="1"/>
    </xf>
    <xf numFmtId="0" fontId="140" fillId="0" borderId="20" xfId="57" applyFont="1" applyBorder="1" applyAlignment="1">
      <alignment horizontal="center" vertical="center" shrinkToFit="1"/>
    </xf>
    <xf numFmtId="0" fontId="140" fillId="0" borderId="21" xfId="57" applyFont="1" applyBorder="1" applyAlignment="1">
      <alignment horizontal="center" vertical="center" shrinkToFit="1"/>
    </xf>
    <xf numFmtId="0" fontId="110" fillId="0" borderId="200" xfId="57" applyFont="1" applyBorder="1" applyAlignment="1">
      <alignment horizontal="center" vertical="center"/>
    </xf>
    <xf numFmtId="0" fontId="110" fillId="0" borderId="201" xfId="57" applyFont="1" applyBorder="1" applyAlignment="1">
      <alignment horizontal="center" vertical="center"/>
    </xf>
    <xf numFmtId="0" fontId="110" fillId="0" borderId="202" xfId="57" applyFont="1" applyBorder="1" applyAlignment="1">
      <alignment horizontal="center" vertical="center"/>
    </xf>
    <xf numFmtId="181" fontId="112" fillId="0" borderId="60" xfId="57" applyNumberFormat="1" applyFont="1" applyBorder="1" applyAlignment="1">
      <alignment horizontal="right" vertical="center" shrinkToFit="1"/>
    </xf>
    <xf numFmtId="181" fontId="112" fillId="0" borderId="33" xfId="57" applyNumberFormat="1" applyFont="1" applyBorder="1" applyAlignment="1">
      <alignment horizontal="right" vertical="center" shrinkToFit="1"/>
    </xf>
    <xf numFmtId="181" fontId="112" fillId="0" borderId="197" xfId="57" applyNumberFormat="1" applyFont="1" applyBorder="1" applyAlignment="1">
      <alignment horizontal="right" vertical="center" shrinkToFit="1"/>
    </xf>
    <xf numFmtId="181" fontId="112" fillId="0" borderId="198" xfId="57" applyNumberFormat="1" applyFont="1" applyBorder="1" applyAlignment="1">
      <alignment horizontal="right" vertical="center" shrinkToFit="1"/>
    </xf>
    <xf numFmtId="181" fontId="112" fillId="0" borderId="199" xfId="57" applyNumberFormat="1" applyFont="1" applyBorder="1" applyAlignment="1">
      <alignment horizontal="right" vertical="center" shrinkToFit="1"/>
    </xf>
    <xf numFmtId="0" fontId="110" fillId="0" borderId="28" xfId="57" applyFont="1" applyBorder="1" applyAlignment="1">
      <alignment horizontal="center" vertical="center"/>
    </xf>
    <xf numFmtId="0" fontId="110" fillId="0" borderId="33" xfId="57" applyFont="1" applyBorder="1" applyAlignment="1">
      <alignment horizontal="center" vertical="center"/>
    </xf>
    <xf numFmtId="181" fontId="112" fillId="30" borderId="10" xfId="57" applyNumberFormat="1" applyFont="1" applyFill="1" applyBorder="1" applyAlignment="1" applyProtection="1">
      <alignment horizontal="right" vertical="center" shrinkToFit="1"/>
      <protection locked="0"/>
    </xf>
    <xf numFmtId="181" fontId="112" fillId="30" borderId="13" xfId="57" applyNumberFormat="1" applyFont="1" applyFill="1" applyBorder="1" applyAlignment="1" applyProtection="1">
      <alignment horizontal="right" vertical="center" shrinkToFit="1"/>
      <protection locked="0"/>
    </xf>
    <xf numFmtId="181" fontId="112" fillId="30" borderId="32" xfId="57" applyNumberFormat="1" applyFont="1" applyFill="1" applyBorder="1" applyAlignment="1" applyProtection="1">
      <alignment horizontal="right" vertical="center" shrinkToFit="1"/>
      <protection locked="0"/>
    </xf>
    <xf numFmtId="181" fontId="112" fillId="30" borderId="60" xfId="57" applyNumberFormat="1" applyFont="1" applyFill="1" applyBorder="1" applyAlignment="1" applyProtection="1">
      <alignment horizontal="right" vertical="center" shrinkToFit="1"/>
      <protection locked="0"/>
    </xf>
    <xf numFmtId="181" fontId="112" fillId="30" borderId="94" xfId="57" applyNumberFormat="1" applyFont="1" applyFill="1" applyBorder="1" applyAlignment="1" applyProtection="1">
      <alignment horizontal="right" vertical="center" shrinkToFit="1"/>
      <protection locked="0"/>
    </xf>
    <xf numFmtId="181" fontId="112" fillId="30" borderId="95" xfId="57" applyNumberFormat="1" applyFont="1" applyFill="1" applyBorder="1" applyAlignment="1" applyProtection="1">
      <alignment horizontal="right" vertical="center" shrinkToFit="1"/>
      <protection locked="0"/>
    </xf>
    <xf numFmtId="181" fontId="112" fillId="30" borderId="96" xfId="57" applyNumberFormat="1" applyFont="1" applyFill="1" applyBorder="1" applyAlignment="1" applyProtection="1">
      <alignment horizontal="right" vertical="center" shrinkToFit="1"/>
      <protection locked="0"/>
    </xf>
    <xf numFmtId="181" fontId="112" fillId="30" borderId="17" xfId="57" applyNumberFormat="1" applyFont="1" applyFill="1" applyBorder="1" applyAlignment="1" applyProtection="1">
      <alignment horizontal="right" vertical="center"/>
      <protection locked="0"/>
    </xf>
    <xf numFmtId="181" fontId="112" fillId="30" borderId="18" xfId="57" applyNumberFormat="1" applyFont="1" applyFill="1" applyBorder="1" applyAlignment="1" applyProtection="1">
      <alignment horizontal="right" vertical="center"/>
      <protection locked="0"/>
    </xf>
    <xf numFmtId="181" fontId="112" fillId="30" borderId="18" xfId="57" applyNumberFormat="1" applyFont="1" applyFill="1" applyBorder="1" applyAlignment="1" applyProtection="1">
      <alignment horizontal="right" vertical="center" shrinkToFit="1"/>
      <protection locked="0"/>
    </xf>
    <xf numFmtId="0" fontId="140" fillId="0" borderId="84" xfId="57" applyFont="1" applyBorder="1" applyAlignment="1">
      <alignment horizontal="center" vertical="center" shrinkToFit="1"/>
    </xf>
    <xf numFmtId="0" fontId="140" fillId="0" borderId="18" xfId="57" applyFont="1" applyBorder="1" applyAlignment="1">
      <alignment horizontal="center" vertical="center" shrinkToFit="1"/>
    </xf>
    <xf numFmtId="0" fontId="140" fillId="0" borderId="19" xfId="57" applyFont="1" applyBorder="1" applyAlignment="1">
      <alignment horizontal="center" vertical="center" shrinkToFit="1"/>
    </xf>
    <xf numFmtId="0" fontId="116" fillId="0" borderId="10" xfId="57" applyFont="1" applyBorder="1" applyAlignment="1">
      <alignment horizontal="center" vertical="center" wrapText="1" shrinkToFit="1"/>
    </xf>
    <xf numFmtId="0" fontId="116" fillId="0" borderId="13" xfId="57" applyFont="1" applyBorder="1" applyAlignment="1">
      <alignment horizontal="center" vertical="center" shrinkToFit="1"/>
    </xf>
    <xf numFmtId="0" fontId="116" fillId="0" borderId="11" xfId="57" applyFont="1" applyBorder="1" applyAlignment="1">
      <alignment horizontal="center" vertical="center" shrinkToFit="1"/>
    </xf>
    <xf numFmtId="0" fontId="110" fillId="0" borderId="34" xfId="57" applyFont="1" applyBorder="1" applyAlignment="1">
      <alignment horizontal="center" vertical="center"/>
    </xf>
    <xf numFmtId="0" fontId="110" fillId="0" borderId="37" xfId="57" applyFont="1" applyBorder="1" applyAlignment="1">
      <alignment horizontal="center" vertical="center"/>
    </xf>
    <xf numFmtId="0" fontId="110" fillId="0" borderId="39" xfId="57" applyFont="1" applyBorder="1" applyAlignment="1">
      <alignment horizontal="center" vertical="center"/>
    </xf>
    <xf numFmtId="0" fontId="110" fillId="0" borderId="69" xfId="57" applyFont="1" applyBorder="1" applyAlignment="1">
      <alignment horizontal="center" vertical="center"/>
    </xf>
    <xf numFmtId="0" fontId="140" fillId="0" borderId="0" xfId="57" applyFont="1" applyAlignment="1">
      <alignment horizontal="center" vertical="center" shrinkToFit="1"/>
    </xf>
    <xf numFmtId="0" fontId="140" fillId="0" borderId="15" xfId="57" applyFont="1" applyBorder="1" applyAlignment="1">
      <alignment horizontal="center" vertical="center" shrinkToFit="1"/>
    </xf>
    <xf numFmtId="0" fontId="110" fillId="0" borderId="83" xfId="57" applyFont="1" applyBorder="1" applyAlignment="1">
      <alignment horizontal="center" vertical="center" shrinkToFit="1"/>
    </xf>
    <xf numFmtId="0" fontId="110" fillId="0" borderId="35" xfId="57" applyFont="1" applyBorder="1" applyAlignment="1">
      <alignment horizontal="center" vertical="center" shrinkToFit="1"/>
    </xf>
    <xf numFmtId="0" fontId="110" fillId="0" borderId="58" xfId="57" applyFont="1" applyBorder="1" applyAlignment="1">
      <alignment horizontal="center" vertical="center" shrinkToFit="1"/>
    </xf>
    <xf numFmtId="0" fontId="110" fillId="0" borderId="17" xfId="57" applyFont="1" applyBorder="1" applyAlignment="1">
      <alignment horizontal="center" vertical="center" shrinkToFit="1"/>
    </xf>
    <xf numFmtId="0" fontId="110" fillId="0" borderId="18" xfId="57" applyFont="1" applyBorder="1" applyAlignment="1">
      <alignment horizontal="center" vertical="center" shrinkToFit="1"/>
    </xf>
    <xf numFmtId="0" fontId="110" fillId="0" borderId="33" xfId="57" applyFont="1" applyBorder="1" applyAlignment="1">
      <alignment horizontal="center" vertical="center" shrinkToFit="1"/>
    </xf>
    <xf numFmtId="0" fontId="140" fillId="0" borderId="46" xfId="57" applyFont="1" applyBorder="1" applyAlignment="1">
      <alignment horizontal="center" vertical="center" shrinkToFit="1"/>
    </xf>
    <xf numFmtId="0" fontId="140" fillId="0" borderId="14" xfId="57" applyFont="1" applyBorder="1" applyAlignment="1">
      <alignment horizontal="center" vertical="center" shrinkToFit="1"/>
    </xf>
    <xf numFmtId="0" fontId="140" fillId="0" borderId="67" xfId="57" applyFont="1" applyBorder="1" applyAlignment="1">
      <alignment horizontal="center" vertical="center" shrinkToFit="1"/>
    </xf>
    <xf numFmtId="0" fontId="140" fillId="0" borderId="33" xfId="57" applyFont="1" applyBorder="1" applyAlignment="1">
      <alignment horizontal="center" vertical="center" shrinkToFit="1"/>
    </xf>
    <xf numFmtId="0" fontId="66" fillId="0" borderId="79" xfId="57" applyFont="1" applyBorder="1" applyAlignment="1">
      <alignment horizontal="center" vertical="center"/>
    </xf>
    <xf numFmtId="0" fontId="66" fillId="0" borderId="43" xfId="57" applyFont="1" applyBorder="1" applyAlignment="1">
      <alignment horizontal="center" vertical="center"/>
    </xf>
    <xf numFmtId="0" fontId="66" fillId="0" borderId="82" xfId="57" applyFont="1" applyBorder="1" applyAlignment="1">
      <alignment horizontal="center" vertical="center"/>
    </xf>
    <xf numFmtId="0" fontId="110" fillId="0" borderId="79" xfId="57" applyFont="1" applyBorder="1" applyAlignment="1">
      <alignment horizontal="center" vertical="center" shrinkToFit="1"/>
    </xf>
    <xf numFmtId="0" fontId="110" fillId="0" borderId="43" xfId="57" applyFont="1" applyBorder="1" applyAlignment="1">
      <alignment horizontal="center" vertical="center" shrinkToFit="1"/>
    </xf>
    <xf numFmtId="0" fontId="110" fillId="0" borderId="82" xfId="57" applyFont="1" applyBorder="1" applyAlignment="1">
      <alignment horizontal="center" vertical="center" shrinkToFit="1"/>
    </xf>
    <xf numFmtId="0" fontId="110" fillId="0" borderId="74" xfId="57" applyFont="1" applyBorder="1" applyAlignment="1">
      <alignment horizontal="center" vertical="center"/>
    </xf>
    <xf numFmtId="0" fontId="110" fillId="0" borderId="35" xfId="57" applyFont="1" applyBorder="1" applyAlignment="1">
      <alignment horizontal="center" vertical="center"/>
    </xf>
    <xf numFmtId="0" fontId="110" fillId="0" borderId="58" xfId="57" applyFont="1" applyBorder="1" applyAlignment="1">
      <alignment horizontal="center" vertical="center"/>
    </xf>
    <xf numFmtId="0" fontId="110" fillId="0" borderId="46" xfId="57" applyFont="1" applyBorder="1" applyAlignment="1">
      <alignment horizontal="center" vertical="center"/>
    </xf>
    <xf numFmtId="0" fontId="110" fillId="0" borderId="67" xfId="57" applyFont="1" applyBorder="1" applyAlignment="1">
      <alignment horizontal="center" vertical="center"/>
    </xf>
    <xf numFmtId="0" fontId="110" fillId="0" borderId="84" xfId="57" applyFont="1" applyBorder="1" applyAlignment="1">
      <alignment horizontal="center" vertical="center"/>
    </xf>
    <xf numFmtId="0" fontId="110" fillId="30" borderId="16" xfId="57" applyFont="1" applyFill="1" applyBorder="1" applyAlignment="1" applyProtection="1">
      <alignment horizontal="center" vertical="center" shrinkToFit="1"/>
      <protection locked="0"/>
    </xf>
    <xf numFmtId="0" fontId="110" fillId="30" borderId="10" xfId="57" applyFont="1" applyFill="1" applyBorder="1" applyAlignment="1">
      <alignment horizontal="center" vertical="center"/>
    </xf>
    <xf numFmtId="0" fontId="110" fillId="30" borderId="13" xfId="57" applyFont="1" applyFill="1" applyBorder="1" applyAlignment="1">
      <alignment horizontal="center" vertical="center"/>
    </xf>
    <xf numFmtId="0" fontId="110" fillId="30" borderId="11" xfId="57" applyFont="1" applyFill="1" applyBorder="1" applyAlignment="1">
      <alignment horizontal="center" vertical="center"/>
    </xf>
    <xf numFmtId="0" fontId="110" fillId="30" borderId="16" xfId="57" applyFont="1" applyFill="1" applyBorder="1" applyAlignment="1" applyProtection="1">
      <alignment horizontal="center" vertical="center"/>
      <protection locked="0"/>
    </xf>
    <xf numFmtId="0" fontId="110" fillId="30" borderId="10" xfId="57" applyFont="1" applyFill="1" applyBorder="1" applyAlignment="1" applyProtection="1">
      <alignment horizontal="center" vertical="center" shrinkToFit="1"/>
      <protection locked="0"/>
    </xf>
    <xf numFmtId="0" fontId="110" fillId="30" borderId="13" xfId="57" applyFont="1" applyFill="1" applyBorder="1" applyAlignment="1" applyProtection="1">
      <alignment horizontal="center" vertical="center" shrinkToFit="1"/>
      <protection locked="0"/>
    </xf>
    <xf numFmtId="0" fontId="110" fillId="30" borderId="11" xfId="57" applyFont="1" applyFill="1" applyBorder="1" applyAlignment="1" applyProtection="1">
      <alignment horizontal="center" vertical="center" shrinkToFit="1"/>
      <protection locked="0"/>
    </xf>
    <xf numFmtId="0" fontId="77" fillId="0" borderId="14" xfId="45" applyFont="1" applyBorder="1" applyAlignment="1">
      <alignment horizontal="left" vertical="center"/>
    </xf>
    <xf numFmtId="0" fontId="77" fillId="0" borderId="17" xfId="45" applyFont="1" applyBorder="1" applyAlignment="1">
      <alignment horizontal="left" vertical="center"/>
    </xf>
    <xf numFmtId="0" fontId="77" fillId="0" borderId="12" xfId="45" applyFont="1" applyBorder="1" applyAlignment="1">
      <alignment horizontal="left" vertical="center"/>
    </xf>
    <xf numFmtId="0" fontId="77" fillId="0" borderId="22" xfId="45" applyFont="1" applyBorder="1" applyAlignment="1">
      <alignment horizontal="left" vertical="center"/>
    </xf>
    <xf numFmtId="0" fontId="77" fillId="0" borderId="23" xfId="45" applyFont="1" applyBorder="1" applyAlignment="1">
      <alignment horizontal="left" vertical="center"/>
    </xf>
    <xf numFmtId="0" fontId="130" fillId="0" borderId="13" xfId="45" applyFont="1" applyBorder="1" applyAlignment="1">
      <alignment horizontal="left" vertical="center" wrapText="1"/>
    </xf>
    <xf numFmtId="0" fontId="130" fillId="0" borderId="11" xfId="45" applyFont="1" applyBorder="1" applyAlignment="1">
      <alignment horizontal="left" vertical="center" wrapText="1"/>
    </xf>
    <xf numFmtId="0" fontId="76" fillId="0" borderId="10" xfId="45" applyFont="1" applyBorder="1" applyAlignment="1">
      <alignment horizontal="center" vertical="center"/>
    </xf>
    <xf numFmtId="0" fontId="76" fillId="0" borderId="13" xfId="45" applyFont="1" applyBorder="1" applyAlignment="1">
      <alignment horizontal="center" vertical="center"/>
    </xf>
    <xf numFmtId="0" fontId="76" fillId="0" borderId="11" xfId="45" applyFont="1" applyBorder="1" applyAlignment="1">
      <alignment horizontal="center" vertical="center"/>
    </xf>
    <xf numFmtId="0" fontId="1" fillId="0" borderId="22" xfId="45" applyBorder="1" applyAlignment="1">
      <alignment horizontal="left" vertical="center" wrapText="1"/>
    </xf>
    <xf numFmtId="0" fontId="1" fillId="0" borderId="23" xfId="45" applyBorder="1" applyAlignment="1">
      <alignment horizontal="left" vertical="center" wrapText="1"/>
    </xf>
    <xf numFmtId="0" fontId="1" fillId="0" borderId="13" xfId="45" applyBorder="1" applyAlignment="1">
      <alignment horizontal="left" vertical="center" wrapText="1"/>
    </xf>
    <xf numFmtId="0" fontId="1" fillId="0" borderId="11" xfId="45" applyBorder="1" applyAlignment="1">
      <alignment horizontal="left" vertical="center" wrapText="1"/>
    </xf>
    <xf numFmtId="0" fontId="0" fillId="0" borderId="0" xfId="45" applyFont="1" applyAlignment="1">
      <alignment horizontal="right" vertical="center"/>
    </xf>
    <xf numFmtId="0" fontId="1" fillId="0" borderId="0" xfId="45" applyAlignment="1">
      <alignment horizontal="right" vertical="center"/>
    </xf>
    <xf numFmtId="0" fontId="28" fillId="0" borderId="0" xfId="45" applyFont="1" applyBorder="1" applyAlignment="1">
      <alignment horizontal="center" vertical="center"/>
    </xf>
    <xf numFmtId="0" fontId="1" fillId="0" borderId="12" xfId="45" applyBorder="1" applyAlignment="1">
      <alignment horizontal="left" vertical="center" wrapText="1" indent="1"/>
    </xf>
    <xf numFmtId="0" fontId="1" fillId="0" borderId="23" xfId="45" applyBorder="1" applyAlignment="1">
      <alignment horizontal="left" vertical="center" indent="1"/>
    </xf>
    <xf numFmtId="0" fontId="39" fillId="0" borderId="13" xfId="45" applyFont="1" applyBorder="1" applyAlignment="1">
      <alignment horizontal="left" vertical="center" wrapText="1"/>
    </xf>
    <xf numFmtId="0" fontId="42" fillId="0" borderId="13" xfId="45" applyFont="1" applyBorder="1" applyAlignment="1">
      <alignment horizontal="left" vertical="center" wrapText="1"/>
    </xf>
    <xf numFmtId="0" fontId="28" fillId="0" borderId="0" xfId="58" applyFont="1">
      <alignment vertical="center"/>
    </xf>
    <xf numFmtId="0" fontId="78" fillId="0" borderId="0" xfId="58" applyFont="1">
      <alignment vertical="center"/>
    </xf>
    <xf numFmtId="0" fontId="50" fillId="0" borderId="0" xfId="58">
      <alignment vertical="center"/>
    </xf>
    <xf numFmtId="0" fontId="78" fillId="0" borderId="0" xfId="58" applyFont="1" applyAlignment="1">
      <alignment horizontal="right" vertical="center"/>
    </xf>
    <xf numFmtId="0" fontId="78" fillId="0" borderId="0" xfId="58" applyFont="1" applyAlignment="1">
      <alignment horizontal="right" vertical="center"/>
    </xf>
    <xf numFmtId="0" fontId="79" fillId="0" borderId="0" xfId="58" applyFont="1" applyAlignment="1">
      <alignment horizontal="center" vertical="center"/>
    </xf>
    <xf numFmtId="0" fontId="149" fillId="0" borderId="0" xfId="58" applyFont="1" applyAlignment="1">
      <alignment horizontal="center" vertical="center"/>
    </xf>
    <xf numFmtId="0" fontId="28" fillId="0" borderId="0" xfId="58" applyFont="1" applyAlignment="1">
      <alignment horizontal="center" vertical="center"/>
    </xf>
    <xf numFmtId="0" fontId="77" fillId="0" borderId="0" xfId="58" applyFont="1" applyAlignment="1">
      <alignment horizontal="center" vertical="center"/>
    </xf>
    <xf numFmtId="0" fontId="77" fillId="0" borderId="10" xfId="58" applyFont="1" applyBorder="1" applyAlignment="1">
      <alignment horizontal="left" vertical="center"/>
    </xf>
    <xf numFmtId="0" fontId="77" fillId="0" borderId="10" xfId="58" applyFont="1" applyBorder="1" applyAlignment="1">
      <alignment horizontal="center" vertical="center"/>
    </xf>
    <xf numFmtId="0" fontId="77" fillId="0" borderId="13" xfId="58" applyFont="1" applyBorder="1" applyAlignment="1">
      <alignment horizontal="center" vertical="center"/>
    </xf>
    <xf numFmtId="0" fontId="77" fillId="0" borderId="11" xfId="58" applyFont="1" applyBorder="1" applyAlignment="1">
      <alignment horizontal="center" vertical="center"/>
    </xf>
    <xf numFmtId="0" fontId="77" fillId="0" borderId="16" xfId="58" applyFont="1" applyBorder="1" applyAlignment="1">
      <alignment horizontal="left" vertical="center"/>
    </xf>
    <xf numFmtId="0" fontId="78" fillId="0" borderId="12" xfId="58" applyFont="1" applyBorder="1">
      <alignment vertical="center"/>
    </xf>
    <xf numFmtId="0" fontId="78" fillId="0" borderId="20" xfId="58" applyFont="1" applyBorder="1" applyAlignment="1">
      <alignment horizontal="center" vertical="center"/>
    </xf>
    <xf numFmtId="0" fontId="78" fillId="0" borderId="21" xfId="58" applyFont="1" applyBorder="1" applyAlignment="1">
      <alignment horizontal="center" vertical="center"/>
    </xf>
    <xf numFmtId="0" fontId="78" fillId="0" borderId="10" xfId="58" applyFont="1" applyBorder="1" applyAlignment="1">
      <alignment vertical="center" wrapText="1"/>
    </xf>
    <xf numFmtId="0" fontId="78" fillId="0" borderId="10" xfId="58" applyFont="1" applyBorder="1" applyAlignment="1">
      <alignment horizontal="center" vertical="center" wrapText="1"/>
    </xf>
    <xf numFmtId="0" fontId="78" fillId="0" borderId="13" xfId="58" applyFont="1" applyBorder="1" applyAlignment="1">
      <alignment horizontal="center" vertical="center"/>
    </xf>
    <xf numFmtId="0" fontId="78" fillId="0" borderId="11" xfId="58" applyFont="1" applyBorder="1" applyAlignment="1">
      <alignment horizontal="center" vertical="center"/>
    </xf>
    <xf numFmtId="0" fontId="78" fillId="0" borderId="10" xfId="58" applyFont="1" applyBorder="1" applyAlignment="1">
      <alignment horizontal="left" vertical="center" wrapText="1"/>
    </xf>
    <xf numFmtId="0" fontId="78" fillId="0" borderId="13" xfId="58" applyFont="1" applyBorder="1" applyAlignment="1">
      <alignment horizontal="left" vertical="center" wrapText="1"/>
    </xf>
    <xf numFmtId="0" fontId="78" fillId="0" borderId="11" xfId="58" applyFont="1" applyBorder="1" applyAlignment="1">
      <alignment horizontal="left" vertical="center" wrapText="1"/>
    </xf>
    <xf numFmtId="0" fontId="77" fillId="0" borderId="0" xfId="58" applyFont="1" applyAlignment="1">
      <alignment vertical="center" wrapText="1"/>
    </xf>
    <xf numFmtId="0" fontId="77" fillId="0" borderId="0" xfId="58" applyFont="1" applyAlignment="1">
      <alignment horizontal="left" vertical="center" wrapText="1"/>
    </xf>
    <xf numFmtId="0" fontId="77" fillId="0" borderId="0" xfId="58" applyFont="1" applyAlignment="1">
      <alignment horizontal="left" vertical="center"/>
    </xf>
    <xf numFmtId="0" fontId="78" fillId="0" borderId="0" xfId="58" applyFont="1" applyAlignment="1">
      <alignment vertical="center"/>
    </xf>
    <xf numFmtId="0" fontId="77" fillId="0" borderId="0" xfId="58" applyFo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3" xfId="55"/>
    <cellStyle name="標準 2_20120322体制等状況一覧（案）" xfId="44"/>
    <cellStyle name="標準 3" xfId="45"/>
    <cellStyle name="標準 4" xfId="46"/>
    <cellStyle name="標準 4 2" xfId="57"/>
    <cellStyle name="標準 5" xfId="47"/>
    <cellStyle name="標準 6" xfId="48"/>
    <cellStyle name="標準 7" xfId="58"/>
    <cellStyle name="標準_(式修正)B型年金シート" xfId="49"/>
    <cellStyle name="標準_2 新規加算の体制届出書" xfId="50"/>
    <cellStyle name="標準_③-２加算様式（就労）" xfId="51"/>
    <cellStyle name="標準_かさんくん1" xfId="52"/>
    <cellStyle name="標準_特定事業所加算届出様式" xfId="53"/>
    <cellStyle name="良い" xfId="54" builtinId="26" customBuiltin="1"/>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6</xdr:col>
      <xdr:colOff>87200</xdr:colOff>
      <xdr:row>23</xdr:row>
      <xdr:rowOff>33538</xdr:rowOff>
    </xdr:from>
    <xdr:to>
      <xdr:col>6</xdr:col>
      <xdr:colOff>999454</xdr:colOff>
      <xdr:row>25</xdr:row>
      <xdr:rowOff>295140</xdr:rowOff>
    </xdr:to>
    <xdr:sp macro="" textlink="">
      <xdr:nvSpPr>
        <xdr:cNvPr id="4"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5" name="正方形/長方形 4">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4</xdr:col>
      <xdr:colOff>38632</xdr:colOff>
      <xdr:row>0</xdr:row>
      <xdr:rowOff>86965</xdr:rowOff>
    </xdr:from>
    <xdr:to>
      <xdr:col>35</xdr:col>
      <xdr:colOff>194559</xdr:colOff>
      <xdr:row>2</xdr:row>
      <xdr:rowOff>32027</xdr:rowOff>
    </xdr:to>
    <xdr:sp macro="" textlink="">
      <xdr:nvSpPr>
        <xdr:cNvPr id="28"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29" name="角丸四角形 28">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30"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31"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32"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33"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34"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35"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36" name="正方形/長方形 35">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4</xdr:col>
      <xdr:colOff>38632</xdr:colOff>
      <xdr:row>0</xdr:row>
      <xdr:rowOff>86965</xdr:rowOff>
    </xdr:from>
    <xdr:to>
      <xdr:col>35</xdr:col>
      <xdr:colOff>194559</xdr:colOff>
      <xdr:row>2</xdr:row>
      <xdr:rowOff>32027</xdr:rowOff>
    </xdr:to>
    <xdr:sp macro="" textlink="">
      <xdr:nvSpPr>
        <xdr:cNvPr id="10"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11" name="角丸四角形 10">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12"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13"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14"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15"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16"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17"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18</xdr:col>
      <xdr:colOff>25875</xdr:colOff>
      <xdr:row>2</xdr:row>
      <xdr:rowOff>78211</xdr:rowOff>
    </xdr:from>
    <xdr:to>
      <xdr:col>63</xdr:col>
      <xdr:colOff>105424</xdr:colOff>
      <xdr:row>4</xdr:row>
      <xdr:rowOff>39705</xdr:rowOff>
    </xdr:to>
    <xdr:sp macro="" textlink="">
      <xdr:nvSpPr>
        <xdr:cNvPr id="4" name="角丸四角形 3">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5" name="角丸四角形 4">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02&#38556;&#12364;&#12356;&#31561;&#25285;&#24403;/&#9675;&#65320;&#65328;&#38306;&#20418;/&#21152;&#31639;&#23626;&#20986;&#12398;&#27161;&#28310;&#27096;&#24335;&#31561;&#65288;&#20196;&#21644;&#65303;&#24180;&#65299;&#26376;&#65299;&#65297;&#26085;&#26356;&#260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別紙１-２"/>
      <sheetName val="別紙２-１"/>
      <sheetName val="別紙２-２"/>
      <sheetName val="別紙２-３"/>
      <sheetName val="別紙２-４"/>
      <sheetName val="別紙３-１"/>
      <sheetName val="別紙３-２"/>
      <sheetName val="別紙４"/>
      <sheetName val="別紙５"/>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別紙58"/>
      <sheetName val="別紙59"/>
      <sheetName val="別紙60"/>
      <sheetName val="別紙61"/>
      <sheetName val="別紙62"/>
      <sheetName val="別紙63"/>
      <sheetName val="別紙64"/>
      <sheetName val="別紙65"/>
      <sheetName val="別紙66-１"/>
      <sheetName val="別紙66-２"/>
      <sheetName val="別紙67"/>
      <sheetName val="別紙68"/>
      <sheetName val="別紙69"/>
      <sheetName val="別紙70"/>
      <sheetName val="別紙71"/>
      <sheetName val="別紙72"/>
      <sheetName val="別紙73"/>
      <sheetName val="別紙74"/>
      <sheetName val="別紙75"/>
      <sheetName val="別紙76"/>
      <sheetName val="別紙77"/>
      <sheetName val="別紙78"/>
      <sheetName val="別紙79-１"/>
      <sheetName val="別紙79-２"/>
      <sheetName val="別紙80"/>
      <sheetName val="別紙81"/>
      <sheetName val="別紙82-１"/>
      <sheetName val="別紙82-２"/>
      <sheetName val="別紙83"/>
      <sheetName val="別紙84"/>
      <sheetName val="別紙85-1"/>
      <sheetName val="別紙85-2"/>
      <sheetName val="別紙86"/>
      <sheetName val="別紙87-１"/>
      <sheetName val="別紙87-２"/>
      <sheetName val="別紙88"/>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48"/>
  <sheetViews>
    <sheetView tabSelected="1" view="pageBreakPreview" zoomScale="80" zoomScaleNormal="70" zoomScaleSheetLayoutView="80" workbookViewId="0">
      <selection activeCell="A4" sqref="A4:I4"/>
    </sheetView>
  </sheetViews>
  <sheetFormatPr defaultRowHeight="13.5" x14ac:dyDescent="0.15"/>
  <cols>
    <col min="1" max="1" width="5" style="35" customWidth="1"/>
    <col min="2" max="2" width="7.5" style="35" customWidth="1"/>
    <col min="3" max="3" width="11.375" style="35" customWidth="1"/>
    <col min="4" max="4" width="17.875" style="35" customWidth="1"/>
    <col min="5" max="5" width="9.25" style="35" customWidth="1"/>
    <col min="6" max="9" width="11.5" style="35" customWidth="1"/>
    <col min="10" max="10" width="9.125" style="35" customWidth="1"/>
    <col min="11" max="21" width="20.625" style="35" customWidth="1"/>
    <col min="22" max="16384" width="9" style="35"/>
  </cols>
  <sheetData>
    <row r="2" spans="1:9" ht="18" customHeight="1" x14ac:dyDescent="0.15">
      <c r="I2" s="51" t="s">
        <v>99</v>
      </c>
    </row>
    <row r="3" spans="1:9" ht="15" customHeight="1" x14ac:dyDescent="0.15"/>
    <row r="4" spans="1:9" ht="36.75" customHeight="1" x14ac:dyDescent="0.15">
      <c r="A4" s="766" t="s">
        <v>118</v>
      </c>
      <c r="B4" s="766"/>
      <c r="C4" s="766"/>
      <c r="D4" s="766"/>
      <c r="E4" s="766"/>
      <c r="F4" s="766"/>
      <c r="G4" s="766"/>
      <c r="H4" s="766"/>
      <c r="I4" s="766"/>
    </row>
    <row r="5" spans="1:9" ht="15" customHeight="1" thickBot="1" x14ac:dyDescent="0.2">
      <c r="A5" s="59"/>
      <c r="B5" s="59"/>
      <c r="C5" s="59"/>
      <c r="D5" s="59"/>
      <c r="E5" s="59"/>
      <c r="F5" s="59"/>
      <c r="G5" s="59"/>
      <c r="H5" s="59"/>
      <c r="I5" s="59"/>
    </row>
    <row r="6" spans="1:9" s="30" customFormat="1" ht="28.5" customHeight="1" x14ac:dyDescent="0.15">
      <c r="A6" s="777" t="s">
        <v>62</v>
      </c>
      <c r="B6" s="778"/>
      <c r="C6" s="778"/>
      <c r="D6" s="778"/>
      <c r="E6" s="778"/>
      <c r="F6" s="778"/>
      <c r="G6" s="778"/>
      <c r="H6" s="778"/>
      <c r="I6" s="779"/>
    </row>
    <row r="7" spans="1:9" s="30" customFormat="1" ht="18" customHeight="1" x14ac:dyDescent="0.15">
      <c r="A7" s="782" t="s">
        <v>64</v>
      </c>
      <c r="B7" s="780"/>
      <c r="C7" s="32" t="s">
        <v>1</v>
      </c>
      <c r="D7" s="780"/>
      <c r="E7" s="780"/>
      <c r="F7" s="780" t="s">
        <v>115</v>
      </c>
      <c r="G7" s="780"/>
      <c r="H7" s="780"/>
      <c r="I7" s="785"/>
    </row>
    <row r="8" spans="1:9" s="30" customFormat="1" ht="18" customHeight="1" thickBot="1" x14ac:dyDescent="0.2">
      <c r="A8" s="783"/>
      <c r="B8" s="781"/>
      <c r="C8" s="33" t="s">
        <v>2</v>
      </c>
      <c r="D8" s="781"/>
      <c r="E8" s="781"/>
      <c r="F8" s="781"/>
      <c r="G8" s="781"/>
      <c r="H8" s="781"/>
      <c r="I8" s="784"/>
    </row>
    <row r="9" spans="1:9" ht="15" customHeight="1" thickBot="1" x14ac:dyDescent="0.2"/>
    <row r="10" spans="1:9" ht="30.75" customHeight="1" x14ac:dyDescent="0.15">
      <c r="A10" s="791" t="s">
        <v>10</v>
      </c>
      <c r="B10" s="792"/>
      <c r="C10" s="792"/>
      <c r="D10" s="792"/>
      <c r="E10" s="54" t="s">
        <v>11</v>
      </c>
      <c r="F10" s="767"/>
      <c r="G10" s="768"/>
      <c r="H10" s="768"/>
      <c r="I10" s="769"/>
    </row>
    <row r="11" spans="1:9" ht="30" customHeight="1" x14ac:dyDescent="0.15">
      <c r="A11" s="55"/>
      <c r="B11" s="770" t="s">
        <v>12</v>
      </c>
      <c r="C11" s="770"/>
      <c r="D11" s="771"/>
      <c r="E11" s="53" t="s">
        <v>13</v>
      </c>
      <c r="F11" s="772"/>
      <c r="G11" s="773"/>
      <c r="H11" s="773"/>
      <c r="I11" s="774"/>
    </row>
    <row r="12" spans="1:9" ht="30" customHeight="1" thickBot="1" x14ac:dyDescent="0.2">
      <c r="A12" s="56"/>
      <c r="B12" s="775" t="s">
        <v>14</v>
      </c>
      <c r="C12" s="776"/>
      <c r="D12" s="776"/>
      <c r="E12" s="57" t="s">
        <v>15</v>
      </c>
      <c r="F12" s="793"/>
      <c r="G12" s="794"/>
      <c r="H12" s="794"/>
      <c r="I12" s="58" t="s">
        <v>117</v>
      </c>
    </row>
    <row r="13" spans="1:9" ht="30" customHeight="1" x14ac:dyDescent="0.15">
      <c r="A13" s="795" t="s">
        <v>65</v>
      </c>
      <c r="B13" s="789"/>
      <c r="C13" s="789"/>
      <c r="D13" s="789"/>
      <c r="E13" s="789"/>
      <c r="F13" s="788" t="s">
        <v>16</v>
      </c>
      <c r="G13" s="788"/>
      <c r="H13" s="789" t="s">
        <v>17</v>
      </c>
      <c r="I13" s="790"/>
    </row>
    <row r="14" spans="1:9" ht="30" customHeight="1" x14ac:dyDescent="0.15">
      <c r="A14" s="36">
        <v>1</v>
      </c>
      <c r="B14" s="772"/>
      <c r="C14" s="772"/>
      <c r="D14" s="772"/>
      <c r="E14" s="772"/>
      <c r="F14" s="772"/>
      <c r="G14" s="772"/>
      <c r="H14" s="772"/>
      <c r="I14" s="774"/>
    </row>
    <row r="15" spans="1:9" ht="30" customHeight="1" x14ac:dyDescent="0.15">
      <c r="A15" s="36">
        <v>2</v>
      </c>
      <c r="B15" s="772"/>
      <c r="C15" s="772"/>
      <c r="D15" s="772"/>
      <c r="E15" s="772"/>
      <c r="F15" s="772"/>
      <c r="G15" s="772"/>
      <c r="H15" s="772"/>
      <c r="I15" s="774"/>
    </row>
    <row r="16" spans="1:9" ht="30" customHeight="1" x14ac:dyDescent="0.15">
      <c r="A16" s="36">
        <v>3</v>
      </c>
      <c r="B16" s="772"/>
      <c r="C16" s="772"/>
      <c r="D16" s="772"/>
      <c r="E16" s="772"/>
      <c r="F16" s="772"/>
      <c r="G16" s="772"/>
      <c r="H16" s="772"/>
      <c r="I16" s="774"/>
    </row>
    <row r="17" spans="1:9" ht="30" customHeight="1" x14ac:dyDescent="0.15">
      <c r="A17" s="36">
        <v>4</v>
      </c>
      <c r="B17" s="772"/>
      <c r="C17" s="772"/>
      <c r="D17" s="772"/>
      <c r="E17" s="772"/>
      <c r="F17" s="772"/>
      <c r="G17" s="772"/>
      <c r="H17" s="772"/>
      <c r="I17" s="774"/>
    </row>
    <row r="18" spans="1:9" ht="30" customHeight="1" x14ac:dyDescent="0.15">
      <c r="A18" s="36">
        <v>5</v>
      </c>
      <c r="B18" s="772"/>
      <c r="C18" s="772"/>
      <c r="D18" s="772"/>
      <c r="E18" s="772"/>
      <c r="F18" s="772"/>
      <c r="G18" s="772"/>
      <c r="H18" s="772"/>
      <c r="I18" s="774"/>
    </row>
    <row r="19" spans="1:9" ht="30" customHeight="1" x14ac:dyDescent="0.15">
      <c r="A19" s="36">
        <v>6</v>
      </c>
      <c r="B19" s="787"/>
      <c r="C19" s="787"/>
      <c r="D19" s="787"/>
      <c r="E19" s="787"/>
      <c r="F19" s="772"/>
      <c r="G19" s="772"/>
      <c r="H19" s="772"/>
      <c r="I19" s="774"/>
    </row>
    <row r="20" spans="1:9" ht="30" customHeight="1" x14ac:dyDescent="0.15">
      <c r="A20" s="36">
        <v>7</v>
      </c>
      <c r="B20" s="787"/>
      <c r="C20" s="787"/>
      <c r="D20" s="787"/>
      <c r="E20" s="787"/>
      <c r="F20" s="772"/>
      <c r="G20" s="772"/>
      <c r="H20" s="772"/>
      <c r="I20" s="774"/>
    </row>
    <row r="21" spans="1:9" ht="30" customHeight="1" x14ac:dyDescent="0.15">
      <c r="A21" s="36">
        <v>8</v>
      </c>
      <c r="B21" s="787"/>
      <c r="C21" s="787"/>
      <c r="D21" s="787"/>
      <c r="E21" s="787"/>
      <c r="F21" s="772"/>
      <c r="G21" s="772"/>
      <c r="H21" s="772"/>
      <c r="I21" s="774"/>
    </row>
    <row r="22" spans="1:9" ht="30" customHeight="1" x14ac:dyDescent="0.15">
      <c r="A22" s="36">
        <v>9</v>
      </c>
      <c r="B22" s="787"/>
      <c r="C22" s="787"/>
      <c r="D22" s="787"/>
      <c r="E22" s="787"/>
      <c r="F22" s="772"/>
      <c r="G22" s="772"/>
      <c r="H22" s="772"/>
      <c r="I22" s="774"/>
    </row>
    <row r="23" spans="1:9" ht="30" customHeight="1" thickBot="1" x14ac:dyDescent="0.2">
      <c r="A23" s="37">
        <v>10</v>
      </c>
      <c r="B23" s="786"/>
      <c r="C23" s="786"/>
      <c r="D23" s="786"/>
      <c r="E23" s="786"/>
      <c r="F23" s="796"/>
      <c r="G23" s="796"/>
      <c r="H23" s="796"/>
      <c r="I23" s="797"/>
    </row>
    <row r="24" spans="1:9" s="52" customFormat="1" ht="30" customHeight="1" x14ac:dyDescent="0.15">
      <c r="A24" s="52" t="s">
        <v>18</v>
      </c>
    </row>
    <row r="25" spans="1:9" ht="30" customHeight="1" x14ac:dyDescent="0.15">
      <c r="A25" s="35" t="s">
        <v>116</v>
      </c>
    </row>
    <row r="26" spans="1:9" ht="30" customHeight="1" x14ac:dyDescent="0.15">
      <c r="B26" s="38"/>
    </row>
    <row r="27" spans="1:9" ht="30" customHeight="1" x14ac:dyDescent="0.15"/>
    <row r="28" spans="1:9" ht="30" customHeight="1" x14ac:dyDescent="0.15"/>
    <row r="29" spans="1:9" ht="30" customHeight="1" x14ac:dyDescent="0.15"/>
    <row r="30" spans="1:9" ht="30" customHeight="1" x14ac:dyDescent="0.15"/>
    <row r="31" spans="1:9" ht="30" customHeight="1" x14ac:dyDescent="0.15"/>
    <row r="32" spans="1: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sheetData>
  <mergeCells count="48">
    <mergeCell ref="F22:G22"/>
    <mergeCell ref="H22:I22"/>
    <mergeCell ref="F23:G23"/>
    <mergeCell ref="H23:I23"/>
    <mergeCell ref="F19:G19"/>
    <mergeCell ref="H19:I19"/>
    <mergeCell ref="F20:G20"/>
    <mergeCell ref="H20:I20"/>
    <mergeCell ref="H14:I14"/>
    <mergeCell ref="F14:G14"/>
    <mergeCell ref="F15:G15"/>
    <mergeCell ref="H15:I15"/>
    <mergeCell ref="F21:G21"/>
    <mergeCell ref="H21:I21"/>
    <mergeCell ref="F16:G16"/>
    <mergeCell ref="H16:I16"/>
    <mergeCell ref="F17:G17"/>
    <mergeCell ref="H17:I17"/>
    <mergeCell ref="F18:G18"/>
    <mergeCell ref="H18:I18"/>
    <mergeCell ref="F13:G13"/>
    <mergeCell ref="H13:I13"/>
    <mergeCell ref="A10:D10"/>
    <mergeCell ref="F12:H12"/>
    <mergeCell ref="A13:E13"/>
    <mergeCell ref="B14:E14"/>
    <mergeCell ref="B15:E15"/>
    <mergeCell ref="B16:E16"/>
    <mergeCell ref="B23:E23"/>
    <mergeCell ref="B18:E18"/>
    <mergeCell ref="B19:E19"/>
    <mergeCell ref="B20:E20"/>
    <mergeCell ref="B21:E21"/>
    <mergeCell ref="B22:E22"/>
    <mergeCell ref="B17:E17"/>
    <mergeCell ref="A4:I4"/>
    <mergeCell ref="F10:I10"/>
    <mergeCell ref="B11:D11"/>
    <mergeCell ref="F11:I11"/>
    <mergeCell ref="B12:D12"/>
    <mergeCell ref="A6:B6"/>
    <mergeCell ref="C6:I6"/>
    <mergeCell ref="F7:F8"/>
    <mergeCell ref="A7:B8"/>
    <mergeCell ref="D8:E8"/>
    <mergeCell ref="D7:E7"/>
    <mergeCell ref="G8:I8"/>
    <mergeCell ref="G7:I7"/>
  </mergeCells>
  <phoneticPr fontId="2"/>
  <printOptions horizontalCentered="1"/>
  <pageMargins left="0.78740157480314965" right="0.39370078740157483" top="0.98425196850393704" bottom="0.59055118110236227" header="0.59055118110236227" footer="0.39370078740157483"/>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9"/>
  <sheetViews>
    <sheetView view="pageBreakPreview" zoomScaleNormal="100" zoomScaleSheetLayoutView="100" workbookViewId="0">
      <selection activeCell="A3" sqref="A3:H3"/>
    </sheetView>
  </sheetViews>
  <sheetFormatPr defaultRowHeight="12" x14ac:dyDescent="0.15"/>
  <cols>
    <col min="1" max="1" width="1.125" style="4" customWidth="1"/>
    <col min="2" max="2" width="24.25" style="4" customWidth="1"/>
    <col min="3" max="3" width="4" style="4" customWidth="1"/>
    <col min="4" max="5" width="15.25" style="4" customWidth="1"/>
    <col min="6" max="6" width="15.125" style="4" customWidth="1"/>
    <col min="7" max="7" width="15.25" style="4" customWidth="1"/>
    <col min="8" max="8" width="3.125" style="4" customWidth="1"/>
    <col min="9" max="9" width="3.75" style="4" customWidth="1"/>
    <col min="10" max="10" width="2.5" style="4" customWidth="1"/>
    <col min="11" max="16384" width="9" style="4"/>
  </cols>
  <sheetData>
    <row r="1" spans="1:10" ht="27.75" customHeight="1" x14ac:dyDescent="0.15">
      <c r="A1" s="159"/>
    </row>
    <row r="2" spans="1:10" ht="27.75" customHeight="1" x14ac:dyDescent="0.15">
      <c r="A2" s="157"/>
      <c r="G2" s="801" t="s">
        <v>96</v>
      </c>
      <c r="H2" s="801"/>
    </row>
    <row r="3" spans="1:10" ht="36" customHeight="1" x14ac:dyDescent="0.15">
      <c r="A3" s="802" t="s">
        <v>240</v>
      </c>
      <c r="B3" s="802"/>
      <c r="C3" s="802"/>
      <c r="D3" s="802"/>
      <c r="E3" s="802"/>
      <c r="F3" s="802"/>
      <c r="G3" s="802"/>
      <c r="H3" s="802"/>
    </row>
    <row r="4" spans="1:10" ht="36" customHeight="1" x14ac:dyDescent="0.15">
      <c r="A4" s="158"/>
      <c r="B4" s="158"/>
      <c r="C4" s="158"/>
      <c r="D4" s="158"/>
      <c r="E4" s="158"/>
      <c r="F4" s="158"/>
      <c r="G4" s="158"/>
      <c r="H4" s="158"/>
    </row>
    <row r="5" spans="1:10" ht="43.5" customHeight="1" x14ac:dyDescent="0.15">
      <c r="A5" s="158"/>
      <c r="B5" s="163" t="s">
        <v>29</v>
      </c>
      <c r="C5" s="803"/>
      <c r="D5" s="804"/>
      <c r="E5" s="804"/>
      <c r="F5" s="804"/>
      <c r="G5" s="804"/>
      <c r="H5" s="805"/>
    </row>
    <row r="6" spans="1:10" ht="43.5" customHeight="1" x14ac:dyDescent="0.15">
      <c r="B6" s="164" t="s">
        <v>30</v>
      </c>
      <c r="C6" s="806" t="s">
        <v>234</v>
      </c>
      <c r="D6" s="806"/>
      <c r="E6" s="806"/>
      <c r="F6" s="806"/>
      <c r="G6" s="806"/>
      <c r="H6" s="807"/>
    </row>
    <row r="7" spans="1:10" ht="19.5" customHeight="1" x14ac:dyDescent="0.15">
      <c r="B7" s="808" t="s">
        <v>241</v>
      </c>
      <c r="C7" s="165"/>
      <c r="D7" s="166"/>
      <c r="E7" s="166"/>
      <c r="F7" s="166"/>
      <c r="G7" s="166"/>
      <c r="H7" s="167"/>
    </row>
    <row r="8" spans="1:10" ht="33" customHeight="1" x14ac:dyDescent="0.15">
      <c r="B8" s="809"/>
      <c r="C8" s="168"/>
      <c r="D8" s="169"/>
      <c r="E8" s="169" t="s">
        <v>25</v>
      </c>
      <c r="F8" s="169" t="s">
        <v>26</v>
      </c>
      <c r="G8" s="169" t="s">
        <v>35</v>
      </c>
      <c r="H8" s="170"/>
    </row>
    <row r="9" spans="1:10" ht="33" customHeight="1" thickBot="1" x14ac:dyDescent="0.2">
      <c r="B9" s="809"/>
      <c r="C9" s="168"/>
      <c r="D9" s="169" t="s">
        <v>235</v>
      </c>
      <c r="E9" s="171" t="s">
        <v>236</v>
      </c>
      <c r="F9" s="171" t="s">
        <v>236</v>
      </c>
      <c r="G9" s="172" t="s">
        <v>236</v>
      </c>
      <c r="H9" s="170"/>
    </row>
    <row r="10" spans="1:10" ht="33" customHeight="1" thickTop="1" thickBot="1" x14ac:dyDescent="0.2">
      <c r="B10" s="809"/>
      <c r="C10" s="173"/>
      <c r="D10" s="174" t="s">
        <v>237</v>
      </c>
      <c r="E10" s="171" t="s">
        <v>236</v>
      </c>
      <c r="F10" s="175" t="s">
        <v>236</v>
      </c>
      <c r="G10" s="176" t="s">
        <v>242</v>
      </c>
      <c r="H10" s="177"/>
    </row>
    <row r="11" spans="1:10" ht="19.5" customHeight="1" thickTop="1" x14ac:dyDescent="0.15">
      <c r="B11" s="810"/>
      <c r="C11" s="178"/>
      <c r="D11" s="166"/>
      <c r="E11" s="166"/>
      <c r="F11" s="166"/>
      <c r="G11" s="179"/>
      <c r="H11" s="180"/>
    </row>
    <row r="12" spans="1:10" ht="17.25" customHeight="1" x14ac:dyDescent="0.15">
      <c r="B12" s="808" t="s">
        <v>243</v>
      </c>
      <c r="C12" s="165"/>
      <c r="D12" s="181"/>
      <c r="E12" s="181"/>
      <c r="F12" s="181"/>
      <c r="G12" s="181"/>
      <c r="H12" s="182"/>
    </row>
    <row r="13" spans="1:10" ht="42" customHeight="1" x14ac:dyDescent="0.15">
      <c r="B13" s="809"/>
      <c r="C13" s="183"/>
      <c r="D13" s="184" t="s">
        <v>244</v>
      </c>
      <c r="E13" s="184"/>
      <c r="F13" s="185"/>
      <c r="G13" s="184" t="s">
        <v>23</v>
      </c>
      <c r="H13" s="186"/>
    </row>
    <row r="14" spans="1:10" ht="17.25" customHeight="1" x14ac:dyDescent="0.15">
      <c r="B14" s="810"/>
      <c r="C14" s="187"/>
      <c r="D14" s="188"/>
      <c r="E14" s="188"/>
      <c r="F14" s="188"/>
      <c r="G14" s="188"/>
      <c r="H14" s="189"/>
    </row>
    <row r="16" spans="1:10" ht="17.25" customHeight="1" x14ac:dyDescent="0.15">
      <c r="B16" s="42" t="s">
        <v>36</v>
      </c>
      <c r="C16" s="159"/>
      <c r="D16" s="159"/>
      <c r="E16" s="159"/>
      <c r="F16" s="159"/>
      <c r="G16" s="159"/>
      <c r="H16" s="159"/>
      <c r="I16" s="159"/>
      <c r="J16" s="159"/>
    </row>
    <row r="17" spans="2:10" ht="36" customHeight="1" x14ac:dyDescent="0.15">
      <c r="B17" s="798" t="s">
        <v>245</v>
      </c>
      <c r="C17" s="799"/>
      <c r="D17" s="799"/>
      <c r="E17" s="799"/>
      <c r="F17" s="799"/>
      <c r="G17" s="799"/>
      <c r="H17" s="799"/>
      <c r="I17" s="159"/>
      <c r="J17" s="159"/>
    </row>
    <row r="18" spans="2:10" ht="7.5" customHeight="1" x14ac:dyDescent="0.15">
      <c r="B18" s="798"/>
      <c r="C18" s="800"/>
      <c r="D18" s="800"/>
      <c r="E18" s="800"/>
      <c r="F18" s="800"/>
      <c r="G18" s="800"/>
      <c r="H18" s="800"/>
    </row>
    <row r="19" spans="2:10" x14ac:dyDescent="0.15">
      <c r="B19" s="160"/>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25"/>
  <sheetViews>
    <sheetView view="pageBreakPreview" zoomScale="85" zoomScaleNormal="100" zoomScaleSheetLayoutView="85" workbookViewId="0">
      <selection activeCell="C15" sqref="C15:H16"/>
    </sheetView>
  </sheetViews>
  <sheetFormatPr defaultRowHeight="13.5" x14ac:dyDescent="0.15"/>
  <cols>
    <col min="1" max="1" width="3.75" style="9" customWidth="1"/>
    <col min="2" max="2" width="20.375" style="9" customWidth="1"/>
    <col min="3" max="3" width="3.875" style="9" bestFit="1" customWidth="1"/>
    <col min="4" max="7" width="16.375" style="9" customWidth="1"/>
    <col min="8" max="8" width="3.75" style="9" customWidth="1"/>
    <col min="9" max="9" width="2.5" style="9" customWidth="1"/>
    <col min="10" max="16384" width="9" style="9"/>
  </cols>
  <sheetData>
    <row r="1" spans="1:9" x14ac:dyDescent="0.15">
      <c r="A1" s="208"/>
    </row>
    <row r="2" spans="1:9" ht="17.25" x14ac:dyDescent="0.15">
      <c r="A2" s="8"/>
      <c r="H2" s="10" t="s">
        <v>96</v>
      </c>
    </row>
    <row r="3" spans="1:9" ht="17.25" x14ac:dyDescent="0.15">
      <c r="A3" s="39"/>
      <c r="B3" s="833" t="s">
        <v>255</v>
      </c>
      <c r="C3" s="833"/>
      <c r="D3" s="833"/>
      <c r="E3" s="833"/>
      <c r="F3" s="833"/>
      <c r="G3" s="833"/>
      <c r="H3" s="833"/>
    </row>
    <row r="4" spans="1:9" ht="17.25" x14ac:dyDescent="0.15">
      <c r="A4" s="11"/>
      <c r="B4" s="11"/>
      <c r="C4" s="11"/>
      <c r="D4" s="11"/>
      <c r="E4" s="11"/>
      <c r="F4" s="11"/>
      <c r="G4" s="11"/>
    </row>
    <row r="5" spans="1:9" ht="30" customHeight="1" x14ac:dyDescent="0.15">
      <c r="A5" s="11"/>
      <c r="B5" s="32" t="s">
        <v>27</v>
      </c>
      <c r="C5" s="834"/>
      <c r="D5" s="835"/>
      <c r="E5" s="835"/>
      <c r="F5" s="835"/>
      <c r="G5" s="835"/>
      <c r="H5" s="836"/>
    </row>
    <row r="6" spans="1:9" ht="30" customHeight="1" x14ac:dyDescent="0.15">
      <c r="A6" s="11"/>
      <c r="B6" s="32" t="s">
        <v>62</v>
      </c>
      <c r="C6" s="834"/>
      <c r="D6" s="835"/>
      <c r="E6" s="835"/>
      <c r="F6" s="835"/>
      <c r="G6" s="835"/>
      <c r="H6" s="836"/>
    </row>
    <row r="7" spans="1:9" ht="30" customHeight="1" x14ac:dyDescent="0.15">
      <c r="A7" s="11"/>
      <c r="B7" s="32" t="s">
        <v>71</v>
      </c>
      <c r="C7" s="834"/>
      <c r="D7" s="835"/>
      <c r="E7" s="835"/>
      <c r="F7" s="835"/>
      <c r="G7" s="835"/>
      <c r="H7" s="836"/>
    </row>
    <row r="8" spans="1:9" ht="30" customHeight="1" x14ac:dyDescent="0.15">
      <c r="B8" s="29" t="s">
        <v>28</v>
      </c>
      <c r="C8" s="812" t="s">
        <v>72</v>
      </c>
      <c r="D8" s="813"/>
      <c r="E8" s="813"/>
      <c r="F8" s="813"/>
      <c r="G8" s="813"/>
      <c r="H8" s="814"/>
      <c r="I8" s="34"/>
    </row>
    <row r="9" spans="1:9" ht="30" customHeight="1" x14ac:dyDescent="0.15">
      <c r="B9" s="29" t="s">
        <v>256</v>
      </c>
      <c r="C9" s="812" t="s">
        <v>23</v>
      </c>
      <c r="D9" s="813"/>
      <c r="E9" s="813"/>
      <c r="F9" s="813"/>
      <c r="G9" s="813"/>
      <c r="H9" s="814"/>
      <c r="I9" s="34"/>
    </row>
    <row r="10" spans="1:9" ht="45" customHeight="1" x14ac:dyDescent="0.15">
      <c r="B10" s="815" t="s">
        <v>73</v>
      </c>
      <c r="C10" s="17">
        <v>1</v>
      </c>
      <c r="D10" s="829" t="s">
        <v>74</v>
      </c>
      <c r="E10" s="828"/>
      <c r="F10" s="827"/>
      <c r="G10" s="827"/>
      <c r="H10" s="827"/>
    </row>
    <row r="11" spans="1:9" ht="45" customHeight="1" x14ac:dyDescent="0.15">
      <c r="B11" s="816"/>
      <c r="C11" s="17">
        <v>2</v>
      </c>
      <c r="D11" s="828" t="s">
        <v>75</v>
      </c>
      <c r="E11" s="828"/>
      <c r="F11" s="827" t="s">
        <v>76</v>
      </c>
      <c r="G11" s="827"/>
      <c r="H11" s="827"/>
    </row>
    <row r="12" spans="1:9" ht="45" customHeight="1" x14ac:dyDescent="0.15">
      <c r="B12" s="815" t="s">
        <v>77</v>
      </c>
      <c r="C12" s="17">
        <v>1</v>
      </c>
      <c r="D12" s="829" t="s">
        <v>78</v>
      </c>
      <c r="E12" s="829"/>
      <c r="F12" s="827"/>
      <c r="G12" s="827"/>
      <c r="H12" s="827"/>
    </row>
    <row r="13" spans="1:9" ht="45" customHeight="1" x14ac:dyDescent="0.15">
      <c r="B13" s="830"/>
      <c r="C13" s="17">
        <v>2</v>
      </c>
      <c r="D13" s="831" t="s">
        <v>79</v>
      </c>
      <c r="E13" s="838"/>
      <c r="F13" s="827"/>
      <c r="G13" s="827"/>
      <c r="H13" s="827"/>
    </row>
    <row r="14" spans="1:9" ht="45" customHeight="1" x14ac:dyDescent="0.15">
      <c r="B14" s="837"/>
      <c r="C14" s="207">
        <v>3</v>
      </c>
      <c r="D14" s="839" t="s">
        <v>257</v>
      </c>
      <c r="E14" s="840"/>
      <c r="F14" s="841"/>
      <c r="G14" s="841"/>
      <c r="H14" s="841"/>
    </row>
    <row r="15" spans="1:9" x14ac:dyDescent="0.15">
      <c r="B15" s="815" t="s">
        <v>80</v>
      </c>
      <c r="C15" s="821"/>
      <c r="D15" s="822"/>
      <c r="E15" s="822"/>
      <c r="F15" s="822"/>
      <c r="G15" s="822"/>
      <c r="H15" s="823"/>
    </row>
    <row r="16" spans="1:9" x14ac:dyDescent="0.15">
      <c r="B16" s="816"/>
      <c r="C16" s="824"/>
      <c r="D16" s="825"/>
      <c r="E16" s="825"/>
      <c r="F16" s="825"/>
      <c r="G16" s="825"/>
      <c r="H16" s="826"/>
    </row>
    <row r="17" spans="2:8" ht="30" customHeight="1" x14ac:dyDescent="0.15">
      <c r="B17" s="815" t="s">
        <v>81</v>
      </c>
      <c r="C17" s="29">
        <v>1</v>
      </c>
      <c r="D17" s="831" t="s">
        <v>82</v>
      </c>
      <c r="E17" s="832"/>
      <c r="F17" s="812" t="s">
        <v>76</v>
      </c>
      <c r="G17" s="813"/>
      <c r="H17" s="814"/>
    </row>
    <row r="18" spans="2:8" ht="39.950000000000003" customHeight="1" x14ac:dyDescent="0.15">
      <c r="B18" s="830"/>
      <c r="C18" s="815">
        <v>2</v>
      </c>
      <c r="D18" s="817" t="s">
        <v>83</v>
      </c>
      <c r="E18" s="818"/>
      <c r="F18" s="821" t="s">
        <v>76</v>
      </c>
      <c r="G18" s="822"/>
      <c r="H18" s="823"/>
    </row>
    <row r="19" spans="2:8" ht="39.950000000000003" customHeight="1" x14ac:dyDescent="0.15">
      <c r="B19" s="816"/>
      <c r="C19" s="816"/>
      <c r="D19" s="819"/>
      <c r="E19" s="820"/>
      <c r="F19" s="824"/>
      <c r="G19" s="825"/>
      <c r="H19" s="826"/>
    </row>
    <row r="20" spans="2:8" ht="15" customHeight="1" x14ac:dyDescent="0.15">
      <c r="B20" s="18" t="s">
        <v>84</v>
      </c>
    </row>
    <row r="21" spans="2:8" ht="15" customHeight="1" x14ac:dyDescent="0.15">
      <c r="B21" s="18" t="s">
        <v>258</v>
      </c>
    </row>
    <row r="22" spans="2:8" ht="30" customHeight="1" x14ac:dyDescent="0.15">
      <c r="B22" s="811" t="s">
        <v>259</v>
      </c>
      <c r="C22" s="811"/>
      <c r="D22" s="811"/>
      <c r="E22" s="811"/>
      <c r="F22" s="811"/>
      <c r="G22" s="811"/>
      <c r="H22" s="811"/>
    </row>
    <row r="23" spans="2:8" ht="30" customHeight="1" x14ac:dyDescent="0.15">
      <c r="B23" s="811" t="s">
        <v>260</v>
      </c>
      <c r="C23" s="811"/>
      <c r="D23" s="811"/>
      <c r="E23" s="811"/>
      <c r="F23" s="811"/>
      <c r="G23" s="811"/>
      <c r="H23" s="811"/>
    </row>
    <row r="24" spans="2:8" ht="30" customHeight="1" x14ac:dyDescent="0.15">
      <c r="B24" s="811" t="s">
        <v>261</v>
      </c>
      <c r="C24" s="811"/>
      <c r="D24" s="811"/>
      <c r="E24" s="811"/>
      <c r="F24" s="811"/>
      <c r="G24" s="811"/>
      <c r="H24" s="811"/>
    </row>
    <row r="25" spans="2:8" ht="15" customHeight="1" x14ac:dyDescent="0.15">
      <c r="B25" s="18" t="s">
        <v>262</v>
      </c>
    </row>
  </sheetData>
  <mergeCells count="29">
    <mergeCell ref="B15:B16"/>
    <mergeCell ref="C15:H16"/>
    <mergeCell ref="B17:B19"/>
    <mergeCell ref="D17:E17"/>
    <mergeCell ref="B3:H3"/>
    <mergeCell ref="C5:H5"/>
    <mergeCell ref="C6:H6"/>
    <mergeCell ref="C7:H7"/>
    <mergeCell ref="C8:H8"/>
    <mergeCell ref="C9:H9"/>
    <mergeCell ref="B10:B11"/>
    <mergeCell ref="B12:B14"/>
    <mergeCell ref="D13:E13"/>
    <mergeCell ref="F13:H13"/>
    <mergeCell ref="D14:E14"/>
    <mergeCell ref="F14:H14"/>
    <mergeCell ref="F10:H10"/>
    <mergeCell ref="D11:E11"/>
    <mergeCell ref="F11:H11"/>
    <mergeCell ref="D12:E12"/>
    <mergeCell ref="F12:H12"/>
    <mergeCell ref="D10:E10"/>
    <mergeCell ref="B24:H24"/>
    <mergeCell ref="F17:H17"/>
    <mergeCell ref="C18:C19"/>
    <mergeCell ref="D18:E19"/>
    <mergeCell ref="F18:H19"/>
    <mergeCell ref="B22:H22"/>
    <mergeCell ref="B23:H23"/>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B30"/>
  <sheetViews>
    <sheetView view="pageBreakPreview" zoomScale="90" zoomScaleNormal="100" zoomScaleSheetLayoutView="90" workbookViewId="0">
      <selection activeCell="A3" sqref="A3:J3"/>
    </sheetView>
  </sheetViews>
  <sheetFormatPr defaultRowHeight="13.5" x14ac:dyDescent="0.15"/>
  <cols>
    <col min="1" max="1" width="4.625" style="682" customWidth="1"/>
    <col min="2" max="2" width="25.5" style="682" customWidth="1"/>
    <col min="3" max="3" width="5.25" style="682" customWidth="1"/>
    <col min="4" max="4" width="8.25" style="682" customWidth="1"/>
    <col min="5" max="5" width="9.5" style="682" customWidth="1"/>
    <col min="6" max="6" width="15.625" style="682" customWidth="1"/>
    <col min="7" max="7" width="5.625" style="682" customWidth="1"/>
    <col min="8" max="8" width="15.625" style="682" customWidth="1"/>
    <col min="9" max="9" width="5.625" style="682" customWidth="1"/>
    <col min="10" max="10" width="3.125" style="682" customWidth="1"/>
    <col min="11" max="16384" width="9" style="682"/>
  </cols>
  <sheetData>
    <row r="1" spans="1:28" ht="27.75" customHeight="1" x14ac:dyDescent="0.15">
      <c r="A1" s="2"/>
      <c r="H1" s="842" t="s">
        <v>96</v>
      </c>
      <c r="I1" s="842"/>
      <c r="J1" s="842"/>
    </row>
    <row r="2" spans="1:28" ht="24.95" customHeight="1" x14ac:dyDescent="0.15">
      <c r="A2" s="2"/>
    </row>
    <row r="3" spans="1:28" ht="36" customHeight="1" x14ac:dyDescent="0.15">
      <c r="A3" s="847" t="s">
        <v>109</v>
      </c>
      <c r="B3" s="847"/>
      <c r="C3" s="847"/>
      <c r="D3" s="847"/>
      <c r="E3" s="847"/>
      <c r="F3" s="847"/>
      <c r="G3" s="847"/>
      <c r="H3" s="847"/>
      <c r="I3" s="847"/>
      <c r="J3" s="847"/>
    </row>
    <row r="4" spans="1:28" ht="24.95" customHeight="1" x14ac:dyDescent="0.15">
      <c r="A4" s="681"/>
      <c r="B4" s="681"/>
      <c r="C4" s="681"/>
      <c r="D4" s="681"/>
      <c r="E4" s="681"/>
      <c r="F4" s="681"/>
      <c r="G4" s="681"/>
      <c r="H4" s="681"/>
      <c r="I4" s="681"/>
      <c r="J4" s="681"/>
    </row>
    <row r="5" spans="1:28" ht="36" customHeight="1" x14ac:dyDescent="0.15">
      <c r="A5" s="681"/>
      <c r="B5" s="3" t="s">
        <v>29</v>
      </c>
      <c r="C5" s="850"/>
      <c r="D5" s="851"/>
      <c r="E5" s="851"/>
      <c r="F5" s="851"/>
      <c r="G5" s="851"/>
      <c r="H5" s="851"/>
      <c r="I5" s="851"/>
      <c r="J5" s="852"/>
    </row>
    <row r="6" spans="1:28" ht="46.5" customHeight="1" x14ac:dyDescent="0.15">
      <c r="B6" s="683" t="s">
        <v>55</v>
      </c>
      <c r="C6" s="848" t="s">
        <v>112</v>
      </c>
      <c r="D6" s="848"/>
      <c r="E6" s="848"/>
      <c r="F6" s="848"/>
      <c r="G6" s="848"/>
      <c r="H6" s="848"/>
      <c r="I6" s="848"/>
      <c r="J6" s="849"/>
    </row>
    <row r="7" spans="1:28" ht="24.95" customHeight="1" x14ac:dyDescent="0.15">
      <c r="B7" s="684"/>
      <c r="C7" s="685"/>
      <c r="D7" s="686"/>
      <c r="E7" s="686"/>
      <c r="F7" s="686"/>
      <c r="G7" s="686"/>
      <c r="H7" s="686"/>
      <c r="I7" s="686"/>
      <c r="J7" s="687"/>
    </row>
    <row r="8" spans="1:28" ht="19.5" customHeight="1" x14ac:dyDescent="0.15">
      <c r="B8" s="843" t="s">
        <v>110</v>
      </c>
      <c r="C8" s="688"/>
      <c r="D8" s="689"/>
      <c r="E8" s="689"/>
      <c r="F8" s="858" t="s">
        <v>102</v>
      </c>
      <c r="G8" s="858"/>
      <c r="H8" s="858" t="s">
        <v>26</v>
      </c>
      <c r="I8" s="858"/>
      <c r="J8" s="690"/>
    </row>
    <row r="9" spans="1:28" ht="33" customHeight="1" x14ac:dyDescent="0.15">
      <c r="B9" s="844"/>
      <c r="C9" s="688"/>
      <c r="D9" s="860" t="s">
        <v>56</v>
      </c>
      <c r="E9" s="861"/>
      <c r="F9" s="691"/>
      <c r="G9" s="692" t="s">
        <v>34</v>
      </c>
      <c r="H9" s="693"/>
      <c r="I9" s="692" t="s">
        <v>34</v>
      </c>
      <c r="J9" s="690"/>
    </row>
    <row r="10" spans="1:28" ht="33" customHeight="1" x14ac:dyDescent="0.15">
      <c r="B10" s="694"/>
      <c r="C10" s="688"/>
      <c r="D10" s="860" t="s">
        <v>57</v>
      </c>
      <c r="E10" s="861"/>
      <c r="F10" s="691"/>
      <c r="G10" s="692" t="s">
        <v>34</v>
      </c>
      <c r="H10" s="693"/>
      <c r="I10" s="692" t="s">
        <v>34</v>
      </c>
      <c r="J10" s="690"/>
    </row>
    <row r="11" spans="1:28" ht="24.95" customHeight="1" x14ac:dyDescent="0.15">
      <c r="B11" s="695"/>
      <c r="C11" s="696"/>
      <c r="D11" s="689"/>
      <c r="E11" s="689"/>
      <c r="F11" s="689"/>
      <c r="G11" s="689"/>
      <c r="H11" s="689"/>
      <c r="I11" s="689"/>
      <c r="J11" s="697"/>
    </row>
    <row r="12" spans="1:28" ht="24.95" customHeight="1" x14ac:dyDescent="0.15">
      <c r="B12" s="698"/>
      <c r="C12" s="686"/>
      <c r="D12" s="686"/>
      <c r="E12" s="686"/>
      <c r="F12" s="686"/>
      <c r="G12" s="686"/>
      <c r="H12" s="686"/>
      <c r="I12" s="686"/>
      <c r="J12" s="687"/>
    </row>
    <row r="13" spans="1:28" ht="38.25" customHeight="1" x14ac:dyDescent="0.15">
      <c r="B13" s="843" t="s">
        <v>111</v>
      </c>
      <c r="C13" s="699"/>
      <c r="D13" s="845" t="s">
        <v>58</v>
      </c>
      <c r="E13" s="846"/>
      <c r="F13" s="700"/>
      <c r="G13" s="701" t="s">
        <v>34</v>
      </c>
      <c r="H13" s="702"/>
      <c r="I13" s="703"/>
      <c r="J13" s="690"/>
    </row>
    <row r="14" spans="1:28" ht="20.25" customHeight="1" x14ac:dyDescent="0.15">
      <c r="B14" s="844"/>
      <c r="C14" s="699"/>
      <c r="D14" s="862" t="s">
        <v>108</v>
      </c>
      <c r="E14" s="849"/>
      <c r="F14" s="849" t="s">
        <v>126</v>
      </c>
      <c r="G14" s="859"/>
      <c r="H14" s="859"/>
      <c r="I14" s="859"/>
      <c r="J14" s="690"/>
      <c r="W14" s="682" t="s">
        <v>238</v>
      </c>
      <c r="AB14" s="682" t="s">
        <v>238</v>
      </c>
    </row>
    <row r="15" spans="1:28" ht="20.25" customHeight="1" x14ac:dyDescent="0.15">
      <c r="B15" s="704"/>
      <c r="C15" s="699"/>
      <c r="D15" s="863"/>
      <c r="E15" s="864"/>
      <c r="F15" s="858" t="s">
        <v>126</v>
      </c>
      <c r="G15" s="858"/>
      <c r="H15" s="858"/>
      <c r="I15" s="864"/>
      <c r="J15" s="690"/>
      <c r="AB15" s="682" t="s">
        <v>238</v>
      </c>
    </row>
    <row r="16" spans="1:28" ht="24.95" customHeight="1" x14ac:dyDescent="0.15">
      <c r="B16" s="704"/>
      <c r="C16" s="699"/>
      <c r="D16" s="699"/>
      <c r="E16" s="699"/>
      <c r="F16" s="699"/>
      <c r="G16" s="699"/>
      <c r="H16" s="699"/>
      <c r="I16" s="699"/>
      <c r="J16" s="690"/>
      <c r="AB16" s="682" t="s">
        <v>239</v>
      </c>
    </row>
    <row r="17" spans="1:10" ht="24.95" customHeight="1" x14ac:dyDescent="0.15">
      <c r="B17" s="704"/>
      <c r="C17" s="699"/>
      <c r="D17" s="699" t="s">
        <v>107</v>
      </c>
      <c r="E17" s="699"/>
      <c r="F17" s="699"/>
      <c r="G17" s="699"/>
      <c r="H17" s="699"/>
      <c r="I17" s="699"/>
      <c r="J17" s="690"/>
    </row>
    <row r="18" spans="1:10" ht="4.5" customHeight="1" x14ac:dyDescent="0.15">
      <c r="B18" s="704"/>
      <c r="C18" s="699"/>
      <c r="D18" s="699"/>
      <c r="E18" s="699"/>
      <c r="F18" s="699"/>
      <c r="G18" s="699"/>
      <c r="H18" s="699"/>
      <c r="I18" s="699"/>
      <c r="J18" s="690"/>
    </row>
    <row r="19" spans="1:10" ht="39.75" customHeight="1" x14ac:dyDescent="0.15">
      <c r="B19" s="704"/>
      <c r="C19" s="699"/>
      <c r="D19" s="705" t="s">
        <v>59</v>
      </c>
      <c r="E19" s="853" t="s">
        <v>101</v>
      </c>
      <c r="F19" s="854"/>
      <c r="G19" s="854"/>
      <c r="H19" s="854"/>
      <c r="I19" s="855"/>
      <c r="J19" s="690"/>
    </row>
    <row r="20" spans="1:10" ht="24.95" customHeight="1" x14ac:dyDescent="0.15">
      <c r="B20" s="704"/>
      <c r="C20" s="699"/>
      <c r="D20" s="706"/>
      <c r="E20" s="706"/>
      <c r="F20" s="706"/>
      <c r="G20" s="686"/>
      <c r="H20" s="699"/>
      <c r="I20" s="699"/>
      <c r="J20" s="690"/>
    </row>
    <row r="21" spans="1:10" ht="24.95" customHeight="1" x14ac:dyDescent="0.15">
      <c r="B21" s="704"/>
      <c r="C21" s="699"/>
      <c r="D21" s="707" t="s">
        <v>106</v>
      </c>
      <c r="E21" s="708"/>
      <c r="F21" s="708"/>
      <c r="G21" s="699"/>
      <c r="H21" s="699"/>
      <c r="I21" s="699"/>
      <c r="J21" s="690"/>
    </row>
    <row r="22" spans="1:10" ht="62.25" customHeight="1" x14ac:dyDescent="0.15">
      <c r="B22" s="704"/>
      <c r="C22" s="699"/>
      <c r="D22" s="709"/>
      <c r="E22" s="856" t="s">
        <v>103</v>
      </c>
      <c r="F22" s="856"/>
      <c r="G22" s="856"/>
      <c r="H22" s="856"/>
      <c r="I22" s="856"/>
      <c r="J22" s="690"/>
    </row>
    <row r="23" spans="1:10" ht="62.25" customHeight="1" x14ac:dyDescent="0.15">
      <c r="B23" s="704"/>
      <c r="C23" s="699"/>
      <c r="D23" s="709"/>
      <c r="E23" s="857" t="s">
        <v>104</v>
      </c>
      <c r="F23" s="857"/>
      <c r="G23" s="857"/>
      <c r="H23" s="857"/>
      <c r="I23" s="857"/>
      <c r="J23" s="690"/>
    </row>
    <row r="24" spans="1:10" ht="62.25" customHeight="1" x14ac:dyDescent="0.15">
      <c r="B24" s="704"/>
      <c r="C24" s="699"/>
      <c r="D24" s="709"/>
      <c r="E24" s="857" t="s">
        <v>105</v>
      </c>
      <c r="F24" s="857"/>
      <c r="G24" s="857"/>
      <c r="H24" s="857"/>
      <c r="I24" s="857"/>
      <c r="J24" s="690"/>
    </row>
    <row r="25" spans="1:10" ht="29.25" customHeight="1" x14ac:dyDescent="0.15">
      <c r="B25" s="704"/>
      <c r="C25" s="699"/>
      <c r="D25" s="699"/>
      <c r="E25" s="699"/>
      <c r="F25" s="699"/>
      <c r="G25" s="699"/>
      <c r="H25" s="699"/>
      <c r="I25" s="699"/>
      <c r="J25" s="690"/>
    </row>
    <row r="26" spans="1:10" x14ac:dyDescent="0.15">
      <c r="A26" s="682">
        <v>1</v>
      </c>
      <c r="B26" s="710"/>
      <c r="C26" s="689"/>
      <c r="D26" s="689"/>
      <c r="E26" s="689"/>
      <c r="F26" s="689"/>
      <c r="G26" s="689"/>
      <c r="H26" s="689"/>
      <c r="I26" s="689"/>
      <c r="J26" s="697"/>
    </row>
    <row r="28" spans="1:10" ht="24.75" customHeight="1" x14ac:dyDescent="0.15">
      <c r="B28" s="682" t="s">
        <v>51</v>
      </c>
    </row>
    <row r="29" spans="1:10" ht="24.75" customHeight="1" x14ac:dyDescent="0.15"/>
    <row r="30" spans="1:10" ht="13.5" customHeight="1" x14ac:dyDescent="0.15">
      <c r="B30" s="711"/>
    </row>
  </sheetData>
  <mergeCells count="18">
    <mergeCell ref="E19:I19"/>
    <mergeCell ref="E22:I22"/>
    <mergeCell ref="E24:I24"/>
    <mergeCell ref="E23:I23"/>
    <mergeCell ref="H8:I8"/>
    <mergeCell ref="F8:G8"/>
    <mergeCell ref="F14:I14"/>
    <mergeCell ref="D10:E10"/>
    <mergeCell ref="D9:E9"/>
    <mergeCell ref="D14:E15"/>
    <mergeCell ref="F15:I15"/>
    <mergeCell ref="H1:J1"/>
    <mergeCell ref="B8:B9"/>
    <mergeCell ref="B13:B14"/>
    <mergeCell ref="D13:E13"/>
    <mergeCell ref="A3:J3"/>
    <mergeCell ref="C6:J6"/>
    <mergeCell ref="C5:J5"/>
  </mergeCells>
  <phoneticPr fontId="2"/>
  <pageMargins left="0.78740157480314965" right="0.39370078740157483" top="0.78740157480314965" bottom="0.59055118110236227" header="0.51181102362204722" footer="0.19685039370078741"/>
  <pageSetup paperSize="9" scale="9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6"/>
  <sheetViews>
    <sheetView view="pageBreakPreview" topLeftCell="A10" zoomScale="90" zoomScaleNormal="70" zoomScaleSheetLayoutView="90" workbookViewId="0">
      <selection activeCell="J24" sqref="J24"/>
    </sheetView>
  </sheetViews>
  <sheetFormatPr defaultRowHeight="13.5" x14ac:dyDescent="0.15"/>
  <cols>
    <col min="1" max="1" width="9" style="20"/>
    <col min="2" max="8" width="10.625" style="20" customWidth="1"/>
    <col min="9" max="16384" width="9" style="20"/>
  </cols>
  <sheetData>
    <row r="1" spans="1:10" ht="21.75" customHeight="1" x14ac:dyDescent="0.15">
      <c r="A1" s="41"/>
      <c r="G1" s="865" t="s">
        <v>97</v>
      </c>
      <c r="H1" s="866"/>
    </row>
    <row r="2" spans="1:10" ht="15.75" customHeight="1" x14ac:dyDescent="0.15">
      <c r="G2" s="865"/>
      <c r="H2" s="866"/>
    </row>
    <row r="3" spans="1:10" ht="30.95" customHeight="1" x14ac:dyDescent="0.15">
      <c r="A3" s="869" t="s">
        <v>37</v>
      </c>
      <c r="B3" s="869"/>
      <c r="C3" s="869"/>
      <c r="D3" s="869"/>
      <c r="E3" s="869"/>
      <c r="F3" s="869"/>
      <c r="G3" s="869"/>
      <c r="H3" s="869"/>
      <c r="I3" s="21"/>
      <c r="J3" s="21"/>
    </row>
    <row r="4" spans="1:10" ht="30.95" customHeight="1" x14ac:dyDescent="0.15">
      <c r="A4" s="21"/>
      <c r="B4" s="21"/>
      <c r="C4" s="21"/>
      <c r="D4" s="21"/>
      <c r="E4" s="21"/>
      <c r="F4" s="21"/>
      <c r="G4" s="21"/>
      <c r="H4" s="21"/>
      <c r="I4" s="21"/>
      <c r="J4" s="21"/>
    </row>
    <row r="5" spans="1:10" ht="30.95" customHeight="1" x14ac:dyDescent="0.15">
      <c r="A5" s="870" t="s">
        <v>38</v>
      </c>
      <c r="B5" s="870"/>
      <c r="C5" s="871"/>
      <c r="D5" s="872"/>
      <c r="E5" s="872"/>
      <c r="F5" s="872"/>
      <c r="G5" s="872"/>
      <c r="H5" s="873"/>
    </row>
    <row r="6" spans="1:10" ht="30.95" customHeight="1" x14ac:dyDescent="0.15">
      <c r="A6" s="870" t="s">
        <v>39</v>
      </c>
      <c r="B6" s="870"/>
      <c r="C6" s="871"/>
      <c r="D6" s="872"/>
      <c r="E6" s="872"/>
      <c r="F6" s="872"/>
      <c r="G6" s="872"/>
      <c r="H6" s="873"/>
    </row>
    <row r="7" spans="1:10" ht="30.95" customHeight="1" x14ac:dyDescent="0.15">
      <c r="A7" s="870" t="s">
        <v>67</v>
      </c>
      <c r="B7" s="870"/>
      <c r="C7" s="871"/>
      <c r="D7" s="872"/>
      <c r="E7" s="872"/>
      <c r="F7" s="872"/>
      <c r="G7" s="872"/>
      <c r="H7" s="873"/>
    </row>
    <row r="8" spans="1:10" ht="36.75" customHeight="1" x14ac:dyDescent="0.15">
      <c r="A8" s="874" t="s">
        <v>40</v>
      </c>
      <c r="B8" s="875"/>
      <c r="C8" s="876"/>
      <c r="D8" s="877"/>
      <c r="E8" s="877"/>
      <c r="F8" s="877"/>
      <c r="G8" s="877"/>
      <c r="H8" s="878"/>
    </row>
    <row r="9" spans="1:10" ht="30.95" customHeight="1" x14ac:dyDescent="0.15"/>
    <row r="10" spans="1:10" ht="30.95" customHeight="1" x14ac:dyDescent="0.15">
      <c r="A10" s="870" t="s">
        <v>3</v>
      </c>
      <c r="B10" s="870"/>
      <c r="C10" s="870"/>
      <c r="D10" s="22" t="s">
        <v>41</v>
      </c>
      <c r="E10" s="870" t="s">
        <v>42</v>
      </c>
      <c r="F10" s="870"/>
      <c r="G10" s="870" t="s">
        <v>43</v>
      </c>
      <c r="H10" s="870"/>
    </row>
    <row r="11" spans="1:10" ht="30.95" customHeight="1" x14ac:dyDescent="0.15">
      <c r="A11" s="22">
        <v>1</v>
      </c>
      <c r="B11" s="870"/>
      <c r="C11" s="870"/>
      <c r="D11" s="22"/>
      <c r="E11" s="870"/>
      <c r="F11" s="870"/>
      <c r="G11" s="870"/>
      <c r="H11" s="870"/>
    </row>
    <row r="12" spans="1:10" ht="30.95" customHeight="1" x14ac:dyDescent="0.15">
      <c r="A12" s="22">
        <v>2</v>
      </c>
      <c r="B12" s="870"/>
      <c r="C12" s="870"/>
      <c r="D12" s="22"/>
      <c r="E12" s="870"/>
      <c r="F12" s="870"/>
      <c r="G12" s="870"/>
      <c r="H12" s="870"/>
    </row>
    <row r="13" spans="1:10" ht="30.95" customHeight="1" x14ac:dyDescent="0.15">
      <c r="A13" s="22">
        <v>3</v>
      </c>
      <c r="B13" s="870"/>
      <c r="C13" s="870"/>
      <c r="D13" s="22"/>
      <c r="E13" s="870"/>
      <c r="F13" s="870"/>
      <c r="G13" s="870"/>
      <c r="H13" s="870"/>
    </row>
    <row r="14" spans="1:10" ht="30.95" customHeight="1" x14ac:dyDescent="0.15">
      <c r="A14" s="22">
        <v>4</v>
      </c>
      <c r="B14" s="870"/>
      <c r="C14" s="870"/>
      <c r="D14" s="22"/>
      <c r="E14" s="870"/>
      <c r="F14" s="870"/>
      <c r="G14" s="870"/>
      <c r="H14" s="870"/>
    </row>
    <row r="15" spans="1:10" ht="30.95" customHeight="1" x14ac:dyDescent="0.15">
      <c r="A15" s="22">
        <v>5</v>
      </c>
      <c r="B15" s="870"/>
      <c r="C15" s="870"/>
      <c r="D15" s="22"/>
      <c r="E15" s="870"/>
      <c r="F15" s="870"/>
      <c r="G15" s="870"/>
      <c r="H15" s="870"/>
    </row>
    <row r="16" spans="1:10" ht="30.95" customHeight="1" x14ac:dyDescent="0.15">
      <c r="A16" s="22">
        <v>6</v>
      </c>
      <c r="B16" s="870"/>
      <c r="C16" s="870"/>
      <c r="D16" s="22"/>
      <c r="E16" s="870"/>
      <c r="F16" s="870"/>
      <c r="G16" s="870"/>
      <c r="H16" s="870"/>
    </row>
    <row r="17" spans="1:9" ht="30.95" customHeight="1" x14ac:dyDescent="0.15">
      <c r="A17" s="22">
        <v>7</v>
      </c>
      <c r="B17" s="870"/>
      <c r="C17" s="870"/>
      <c r="D17" s="22"/>
      <c r="E17" s="870"/>
      <c r="F17" s="870"/>
      <c r="G17" s="870"/>
      <c r="H17" s="870"/>
    </row>
    <row r="18" spans="1:9" ht="30.95" customHeight="1" x14ac:dyDescent="0.15">
      <c r="A18" s="22">
        <v>8</v>
      </c>
      <c r="B18" s="870"/>
      <c r="C18" s="870"/>
      <c r="D18" s="22"/>
      <c r="E18" s="870"/>
      <c r="F18" s="870"/>
      <c r="G18" s="870"/>
      <c r="H18" s="870"/>
    </row>
    <row r="19" spans="1:9" ht="30.95" customHeight="1" x14ac:dyDescent="0.15">
      <c r="A19" s="22">
        <v>9</v>
      </c>
      <c r="B19" s="870"/>
      <c r="C19" s="870"/>
      <c r="D19" s="22"/>
      <c r="E19" s="870"/>
      <c r="F19" s="870"/>
      <c r="G19" s="870"/>
      <c r="H19" s="870"/>
    </row>
    <row r="20" spans="1:9" ht="30.95" customHeight="1" x14ac:dyDescent="0.15">
      <c r="A20" s="22">
        <v>10</v>
      </c>
      <c r="B20" s="870"/>
      <c r="C20" s="870"/>
      <c r="D20" s="22"/>
      <c r="E20" s="870"/>
      <c r="F20" s="870"/>
      <c r="G20" s="870"/>
      <c r="H20" s="870"/>
    </row>
    <row r="21" spans="1:9" ht="12.75" customHeight="1" x14ac:dyDescent="0.15"/>
    <row r="22" spans="1:9" ht="30.95" customHeight="1" x14ac:dyDescent="0.15">
      <c r="A22" s="879" t="s">
        <v>44</v>
      </c>
      <c r="B22" s="879"/>
      <c r="C22" s="879"/>
      <c r="D22" s="879"/>
      <c r="E22" s="879"/>
      <c r="F22" s="879"/>
      <c r="G22" s="879"/>
      <c r="H22" s="879"/>
    </row>
    <row r="23" spans="1:9" ht="38.25" customHeight="1" x14ac:dyDescent="0.15">
      <c r="A23" s="867" t="s">
        <v>100</v>
      </c>
      <c r="B23" s="868"/>
      <c r="C23" s="868"/>
      <c r="D23" s="868"/>
      <c r="E23" s="868"/>
      <c r="F23" s="868"/>
      <c r="G23" s="868"/>
      <c r="H23" s="868"/>
    </row>
    <row r="24" spans="1:9" ht="49.5" customHeight="1" x14ac:dyDescent="0.15">
      <c r="A24" s="23"/>
      <c r="B24" s="24"/>
      <c r="C24" s="24"/>
      <c r="D24" s="24"/>
      <c r="E24" s="24"/>
      <c r="F24" s="24"/>
      <c r="G24" s="24"/>
      <c r="H24" s="24"/>
      <c r="I24" s="24"/>
    </row>
    <row r="25" spans="1:9" ht="24.95" customHeight="1" x14ac:dyDescent="0.15">
      <c r="A25" s="24"/>
      <c r="B25" s="24"/>
      <c r="C25" s="24"/>
      <c r="D25" s="24"/>
      <c r="E25" s="24"/>
      <c r="F25" s="24"/>
      <c r="G25" s="24"/>
      <c r="H25" s="24"/>
      <c r="I25" s="24"/>
    </row>
    <row r="26" spans="1:9" ht="24.95" customHeight="1" x14ac:dyDescent="0.15"/>
  </sheetData>
  <mergeCells count="46">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G1:H1"/>
    <mergeCell ref="A23:H23"/>
    <mergeCell ref="G2:H2"/>
    <mergeCell ref="A3:H3"/>
    <mergeCell ref="A5:B5"/>
    <mergeCell ref="C5:H5"/>
    <mergeCell ref="A6:B6"/>
    <mergeCell ref="C6:H6"/>
    <mergeCell ref="A7:B7"/>
    <mergeCell ref="C7:H7"/>
    <mergeCell ref="A8:B8"/>
    <mergeCell ref="C8:H8"/>
    <mergeCell ref="A10:C10"/>
    <mergeCell ref="E10:F10"/>
    <mergeCell ref="G10:H10"/>
    <mergeCell ref="A22:H22"/>
  </mergeCells>
  <phoneticPr fontId="2"/>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P350"/>
  <sheetViews>
    <sheetView view="pageBreakPreview" zoomScale="90" zoomScaleNormal="100" zoomScaleSheetLayoutView="90" workbookViewId="0">
      <selection activeCell="B1" sqref="B1"/>
    </sheetView>
  </sheetViews>
  <sheetFormatPr defaultRowHeight="13.5" x14ac:dyDescent="0.15"/>
  <cols>
    <col min="1" max="1" width="1.125" style="5" customWidth="1"/>
    <col min="2" max="14" width="2.625" style="5" customWidth="1"/>
    <col min="15" max="16" width="26.625" style="5" customWidth="1"/>
    <col min="17" max="45" width="2.625" style="5" customWidth="1"/>
    <col min="46" max="16384" width="9" style="5"/>
  </cols>
  <sheetData>
    <row r="2" spans="1:16" s="4" customFormat="1" ht="33" customHeight="1" x14ac:dyDescent="0.15">
      <c r="A2" s="157"/>
      <c r="B2" s="919" t="s">
        <v>96</v>
      </c>
      <c r="C2" s="920"/>
      <c r="D2" s="920"/>
      <c r="E2" s="920"/>
      <c r="F2" s="920"/>
      <c r="G2" s="920"/>
      <c r="H2" s="920"/>
      <c r="I2" s="920"/>
      <c r="J2" s="920"/>
      <c r="K2" s="920"/>
      <c r="L2" s="920"/>
      <c r="M2" s="920"/>
      <c r="N2" s="920"/>
      <c r="O2" s="920"/>
      <c r="P2" s="920"/>
    </row>
    <row r="3" spans="1:16" s="4" customFormat="1" ht="21.75" customHeight="1" x14ac:dyDescent="0.15">
      <c r="A3" s="157"/>
      <c r="B3" s="919"/>
      <c r="C3" s="800"/>
      <c r="D3" s="800"/>
      <c r="E3" s="800"/>
      <c r="F3" s="800"/>
      <c r="G3" s="800"/>
      <c r="H3" s="800"/>
      <c r="I3" s="800"/>
      <c r="J3" s="800"/>
      <c r="K3" s="800"/>
      <c r="L3" s="800"/>
      <c r="M3" s="800"/>
      <c r="N3" s="800"/>
      <c r="O3" s="800"/>
      <c r="P3" s="800"/>
    </row>
    <row r="4" spans="1:16" s="1" customFormat="1" ht="21" customHeight="1" x14ac:dyDescent="0.15">
      <c r="B4" s="921" t="s">
        <v>246</v>
      </c>
      <c r="C4" s="921"/>
      <c r="D4" s="921"/>
      <c r="E4" s="921"/>
      <c r="F4" s="921"/>
      <c r="G4" s="921"/>
      <c r="H4" s="921"/>
      <c r="I4" s="921"/>
      <c r="J4" s="921"/>
      <c r="K4" s="921"/>
      <c r="L4" s="921"/>
      <c r="M4" s="921"/>
      <c r="N4" s="921"/>
      <c r="O4" s="921"/>
      <c r="P4" s="921"/>
    </row>
    <row r="5" spans="1:16" s="4" customFormat="1" ht="27" customHeight="1" thickBot="1" x14ac:dyDescent="0.2">
      <c r="A5" s="158"/>
      <c r="B5" s="922"/>
      <c r="C5" s="923"/>
      <c r="D5" s="923"/>
      <c r="E5" s="923"/>
      <c r="F5" s="923"/>
      <c r="G5" s="923"/>
      <c r="H5" s="923"/>
      <c r="I5" s="923"/>
      <c r="J5" s="923"/>
      <c r="K5" s="923"/>
      <c r="L5" s="923"/>
      <c r="M5" s="923"/>
      <c r="N5" s="923"/>
      <c r="O5" s="923"/>
      <c r="P5" s="923"/>
    </row>
    <row r="6" spans="1:16" s="4" customFormat="1" ht="36" customHeight="1" x14ac:dyDescent="0.15">
      <c r="A6" s="158"/>
      <c r="B6" s="924" t="s">
        <v>29</v>
      </c>
      <c r="C6" s="925"/>
      <c r="D6" s="925"/>
      <c r="E6" s="925"/>
      <c r="F6" s="925"/>
      <c r="G6" s="925"/>
      <c r="H6" s="925"/>
      <c r="I6" s="925"/>
      <c r="J6" s="925"/>
      <c r="K6" s="925"/>
      <c r="L6" s="925"/>
      <c r="M6" s="925"/>
      <c r="N6" s="926"/>
      <c r="O6" s="927"/>
      <c r="P6" s="928"/>
    </row>
    <row r="7" spans="1:16" s="4" customFormat="1" ht="36" customHeight="1" x14ac:dyDescent="0.15">
      <c r="B7" s="903" t="s">
        <v>28</v>
      </c>
      <c r="C7" s="904"/>
      <c r="D7" s="904"/>
      <c r="E7" s="904"/>
      <c r="F7" s="904"/>
      <c r="G7" s="904"/>
      <c r="H7" s="904"/>
      <c r="I7" s="904"/>
      <c r="J7" s="904"/>
      <c r="K7" s="904"/>
      <c r="L7" s="904"/>
      <c r="M7" s="904"/>
      <c r="N7" s="905"/>
      <c r="O7" s="906" t="s">
        <v>234</v>
      </c>
      <c r="P7" s="907"/>
    </row>
    <row r="8" spans="1:16" ht="36" customHeight="1" x14ac:dyDescent="0.15">
      <c r="B8" s="908" t="s">
        <v>92</v>
      </c>
      <c r="C8" s="909"/>
      <c r="D8" s="909"/>
      <c r="E8" s="909"/>
      <c r="F8" s="909"/>
      <c r="G8" s="909"/>
      <c r="H8" s="909"/>
      <c r="I8" s="909"/>
      <c r="J8" s="909"/>
      <c r="K8" s="909"/>
      <c r="L8" s="909"/>
      <c r="M8" s="909"/>
      <c r="N8" s="910"/>
      <c r="O8" s="911" t="s">
        <v>93</v>
      </c>
      <c r="P8" s="912"/>
    </row>
    <row r="9" spans="1:16" ht="21" customHeight="1" x14ac:dyDescent="0.15">
      <c r="B9" s="913" t="s">
        <v>59</v>
      </c>
      <c r="C9" s="914"/>
      <c r="D9" s="914"/>
      <c r="E9" s="914"/>
      <c r="F9" s="914"/>
      <c r="G9" s="914" t="s">
        <v>3</v>
      </c>
      <c r="H9" s="914"/>
      <c r="I9" s="914"/>
      <c r="J9" s="914"/>
      <c r="K9" s="914"/>
      <c r="L9" s="914"/>
      <c r="M9" s="914"/>
      <c r="N9" s="914"/>
      <c r="O9" s="915" t="s">
        <v>247</v>
      </c>
      <c r="P9" s="918" t="s">
        <v>248</v>
      </c>
    </row>
    <row r="10" spans="1:16" ht="21" customHeight="1" x14ac:dyDescent="0.15">
      <c r="B10" s="913"/>
      <c r="C10" s="914"/>
      <c r="D10" s="914"/>
      <c r="E10" s="914"/>
      <c r="F10" s="914"/>
      <c r="G10" s="914"/>
      <c r="H10" s="914"/>
      <c r="I10" s="914"/>
      <c r="J10" s="914"/>
      <c r="K10" s="914"/>
      <c r="L10" s="914"/>
      <c r="M10" s="914"/>
      <c r="N10" s="914"/>
      <c r="O10" s="916"/>
      <c r="P10" s="918"/>
    </row>
    <row r="11" spans="1:16" ht="21" customHeight="1" x14ac:dyDescent="0.15">
      <c r="B11" s="913"/>
      <c r="C11" s="914"/>
      <c r="D11" s="914"/>
      <c r="E11" s="914"/>
      <c r="F11" s="914"/>
      <c r="G11" s="914"/>
      <c r="H11" s="914"/>
      <c r="I11" s="914"/>
      <c r="J11" s="914"/>
      <c r="K11" s="914"/>
      <c r="L11" s="914"/>
      <c r="M11" s="914"/>
      <c r="N11" s="914"/>
      <c r="O11" s="917"/>
      <c r="P11" s="918"/>
    </row>
    <row r="12" spans="1:16" ht="21" customHeight="1" x14ac:dyDescent="0.15">
      <c r="B12" s="901"/>
      <c r="C12" s="902"/>
      <c r="D12" s="902"/>
      <c r="E12" s="902"/>
      <c r="F12" s="902"/>
      <c r="G12" s="902"/>
      <c r="H12" s="902"/>
      <c r="I12" s="902"/>
      <c r="J12" s="902"/>
      <c r="K12" s="902"/>
      <c r="L12" s="902"/>
      <c r="M12" s="902"/>
      <c r="N12" s="902"/>
      <c r="O12" s="190"/>
      <c r="P12" s="191"/>
    </row>
    <row r="13" spans="1:16" ht="21" customHeight="1" x14ac:dyDescent="0.15">
      <c r="B13" s="901"/>
      <c r="C13" s="902"/>
      <c r="D13" s="902"/>
      <c r="E13" s="902"/>
      <c r="F13" s="902"/>
      <c r="G13" s="902"/>
      <c r="H13" s="902"/>
      <c r="I13" s="902"/>
      <c r="J13" s="902"/>
      <c r="K13" s="902"/>
      <c r="L13" s="902"/>
      <c r="M13" s="902"/>
      <c r="N13" s="902"/>
      <c r="O13" s="190"/>
      <c r="P13" s="191"/>
    </row>
    <row r="14" spans="1:16" ht="21" customHeight="1" x14ac:dyDescent="0.15">
      <c r="B14" s="901"/>
      <c r="C14" s="902"/>
      <c r="D14" s="902"/>
      <c r="E14" s="902"/>
      <c r="F14" s="902"/>
      <c r="G14" s="902"/>
      <c r="H14" s="902"/>
      <c r="I14" s="902"/>
      <c r="J14" s="902"/>
      <c r="K14" s="902"/>
      <c r="L14" s="902"/>
      <c r="M14" s="902"/>
      <c r="N14" s="902"/>
      <c r="O14" s="190"/>
      <c r="P14" s="191"/>
    </row>
    <row r="15" spans="1:16" ht="21" customHeight="1" x14ac:dyDescent="0.15">
      <c r="B15" s="901"/>
      <c r="C15" s="902"/>
      <c r="D15" s="902"/>
      <c r="E15" s="902"/>
      <c r="F15" s="902"/>
      <c r="G15" s="902"/>
      <c r="H15" s="902"/>
      <c r="I15" s="902"/>
      <c r="J15" s="902"/>
      <c r="K15" s="902"/>
      <c r="L15" s="902"/>
      <c r="M15" s="902"/>
      <c r="N15" s="902"/>
      <c r="O15" s="190"/>
      <c r="P15" s="192"/>
    </row>
    <row r="16" spans="1:16" ht="21" customHeight="1" x14ac:dyDescent="0.15">
      <c r="B16" s="901"/>
      <c r="C16" s="902"/>
      <c r="D16" s="902"/>
      <c r="E16" s="902"/>
      <c r="F16" s="902"/>
      <c r="G16" s="902"/>
      <c r="H16" s="902"/>
      <c r="I16" s="902"/>
      <c r="J16" s="902"/>
      <c r="K16" s="902"/>
      <c r="L16" s="902"/>
      <c r="M16" s="902"/>
      <c r="N16" s="902"/>
      <c r="O16" s="190"/>
      <c r="P16" s="192"/>
    </row>
    <row r="17" spans="2:16" ht="21" customHeight="1" x14ac:dyDescent="0.15">
      <c r="B17" s="901"/>
      <c r="C17" s="902"/>
      <c r="D17" s="902"/>
      <c r="E17" s="902"/>
      <c r="F17" s="902"/>
      <c r="G17" s="902"/>
      <c r="H17" s="902"/>
      <c r="I17" s="902"/>
      <c r="J17" s="902"/>
      <c r="K17" s="902"/>
      <c r="L17" s="902"/>
      <c r="M17" s="902"/>
      <c r="N17" s="902"/>
      <c r="O17" s="190"/>
      <c r="P17" s="192"/>
    </row>
    <row r="18" spans="2:16" ht="21" customHeight="1" x14ac:dyDescent="0.15">
      <c r="B18" s="901"/>
      <c r="C18" s="902"/>
      <c r="D18" s="902"/>
      <c r="E18" s="902"/>
      <c r="F18" s="902"/>
      <c r="G18" s="902"/>
      <c r="H18" s="902"/>
      <c r="I18" s="902"/>
      <c r="J18" s="902"/>
      <c r="K18" s="902"/>
      <c r="L18" s="902"/>
      <c r="M18" s="902"/>
      <c r="N18" s="902"/>
      <c r="O18" s="190"/>
      <c r="P18" s="192"/>
    </row>
    <row r="19" spans="2:16" ht="21" customHeight="1" x14ac:dyDescent="0.15">
      <c r="B19" s="901"/>
      <c r="C19" s="902"/>
      <c r="D19" s="902"/>
      <c r="E19" s="902"/>
      <c r="F19" s="902"/>
      <c r="G19" s="902"/>
      <c r="H19" s="902"/>
      <c r="I19" s="902"/>
      <c r="J19" s="902"/>
      <c r="K19" s="902"/>
      <c r="L19" s="902"/>
      <c r="M19" s="902"/>
      <c r="N19" s="902"/>
      <c r="O19" s="190"/>
      <c r="P19" s="192"/>
    </row>
    <row r="20" spans="2:16" ht="21" customHeight="1" x14ac:dyDescent="0.15">
      <c r="B20" s="901"/>
      <c r="C20" s="902"/>
      <c r="D20" s="902"/>
      <c r="E20" s="902"/>
      <c r="F20" s="902"/>
      <c r="G20" s="902"/>
      <c r="H20" s="902"/>
      <c r="I20" s="902"/>
      <c r="J20" s="902"/>
      <c r="K20" s="902"/>
      <c r="L20" s="902"/>
      <c r="M20" s="902"/>
      <c r="N20" s="902"/>
      <c r="O20" s="190"/>
      <c r="P20" s="192"/>
    </row>
    <row r="21" spans="2:16" ht="21" customHeight="1" x14ac:dyDescent="0.15">
      <c r="B21" s="882"/>
      <c r="C21" s="883"/>
      <c r="D21" s="883"/>
      <c r="E21" s="883"/>
      <c r="F21" s="883"/>
      <c r="G21" s="883"/>
      <c r="H21" s="883"/>
      <c r="I21" s="883"/>
      <c r="J21" s="883"/>
      <c r="K21" s="883"/>
      <c r="L21" s="883"/>
      <c r="M21" s="883"/>
      <c r="N21" s="883"/>
      <c r="O21" s="193"/>
      <c r="P21" s="194"/>
    </row>
    <row r="22" spans="2:16" ht="21" customHeight="1" x14ac:dyDescent="0.15">
      <c r="B22" s="882"/>
      <c r="C22" s="883"/>
      <c r="D22" s="883"/>
      <c r="E22" s="883"/>
      <c r="F22" s="883"/>
      <c r="G22" s="883"/>
      <c r="H22" s="883"/>
      <c r="I22" s="883"/>
      <c r="J22" s="883"/>
      <c r="K22" s="883"/>
      <c r="L22" s="883"/>
      <c r="M22" s="883"/>
      <c r="N22" s="883"/>
      <c r="O22" s="193"/>
      <c r="P22" s="194"/>
    </row>
    <row r="23" spans="2:16" ht="21" customHeight="1" thickBot="1" x14ac:dyDescent="0.2">
      <c r="B23" s="884"/>
      <c r="C23" s="885"/>
      <c r="D23" s="885"/>
      <c r="E23" s="885"/>
      <c r="F23" s="885"/>
      <c r="G23" s="885"/>
      <c r="H23" s="885"/>
      <c r="I23" s="885"/>
      <c r="J23" s="885"/>
      <c r="K23" s="885"/>
      <c r="L23" s="885"/>
      <c r="M23" s="885"/>
      <c r="N23" s="885"/>
      <c r="O23" s="195"/>
      <c r="P23" s="196"/>
    </row>
    <row r="24" spans="2:16" ht="21" customHeight="1" thickBot="1" x14ac:dyDescent="0.2">
      <c r="B24" s="197"/>
      <c r="C24" s="197"/>
      <c r="D24" s="197"/>
      <c r="E24" s="197"/>
      <c r="F24" s="197"/>
      <c r="G24" s="197"/>
      <c r="H24" s="197"/>
      <c r="I24" s="197"/>
      <c r="J24" s="197"/>
      <c r="K24" s="197"/>
      <c r="L24" s="197"/>
      <c r="M24" s="197"/>
      <c r="N24" s="197"/>
      <c r="O24" s="197"/>
      <c r="P24" s="197"/>
    </row>
    <row r="25" spans="2:16" ht="21" customHeight="1" x14ac:dyDescent="0.15">
      <c r="B25" s="886" t="s">
        <v>249</v>
      </c>
      <c r="C25" s="887"/>
      <c r="D25" s="887"/>
      <c r="E25" s="887"/>
      <c r="F25" s="887"/>
      <c r="G25" s="887"/>
      <c r="H25" s="887"/>
      <c r="I25" s="887"/>
      <c r="J25" s="888"/>
      <c r="K25" s="888"/>
      <c r="L25" s="888"/>
      <c r="M25" s="888"/>
      <c r="N25" s="889"/>
      <c r="O25" s="894" t="s">
        <v>250</v>
      </c>
      <c r="P25" s="198"/>
    </row>
    <row r="26" spans="2:16" ht="42.75" customHeight="1" x14ac:dyDescent="0.15">
      <c r="B26" s="890"/>
      <c r="C26" s="891"/>
      <c r="D26" s="891"/>
      <c r="E26" s="891"/>
      <c r="F26" s="891"/>
      <c r="G26" s="891"/>
      <c r="H26" s="891"/>
      <c r="I26" s="891"/>
      <c r="J26" s="892"/>
      <c r="K26" s="892"/>
      <c r="L26" s="892"/>
      <c r="M26" s="892"/>
      <c r="N26" s="893"/>
      <c r="O26" s="895"/>
      <c r="P26" s="199" t="s">
        <v>251</v>
      </c>
    </row>
    <row r="27" spans="2:16" ht="24.75" customHeight="1" thickBot="1" x14ac:dyDescent="0.2">
      <c r="B27" s="896"/>
      <c r="C27" s="897"/>
      <c r="D27" s="897"/>
      <c r="E27" s="897"/>
      <c r="F27" s="897"/>
      <c r="G27" s="897"/>
      <c r="H27" s="897"/>
      <c r="I27" s="897"/>
      <c r="J27" s="898"/>
      <c r="K27" s="898"/>
      <c r="L27" s="898"/>
      <c r="M27" s="898"/>
      <c r="N27" s="899"/>
      <c r="O27" s="200"/>
      <c r="P27" s="201"/>
    </row>
    <row r="28" spans="2:16" ht="13.5" customHeight="1" x14ac:dyDescent="0.15">
      <c r="B28" s="197"/>
      <c r="C28" s="197"/>
      <c r="D28" s="197"/>
      <c r="E28" s="197"/>
      <c r="F28" s="197"/>
      <c r="G28" s="197"/>
      <c r="H28" s="197"/>
      <c r="I28" s="197"/>
      <c r="J28" s="202"/>
      <c r="K28" s="202"/>
      <c r="L28" s="202"/>
      <c r="M28" s="202"/>
      <c r="N28" s="202"/>
      <c r="O28" s="203"/>
      <c r="P28" s="203"/>
    </row>
    <row r="29" spans="2:16" ht="27" customHeight="1" x14ac:dyDescent="0.15">
      <c r="B29" s="900" t="s">
        <v>252</v>
      </c>
      <c r="C29" s="881"/>
      <c r="D29" s="881"/>
      <c r="E29" s="881"/>
      <c r="F29" s="881"/>
      <c r="G29" s="881"/>
      <c r="H29" s="881"/>
      <c r="I29" s="881"/>
      <c r="J29" s="881"/>
      <c r="K29" s="881"/>
      <c r="L29" s="881"/>
      <c r="M29" s="881"/>
      <c r="N29" s="881"/>
      <c r="O29" s="881"/>
      <c r="P29" s="881"/>
    </row>
    <row r="30" spans="2:16" ht="20.25" customHeight="1" x14ac:dyDescent="0.15">
      <c r="B30" s="900" t="s">
        <v>253</v>
      </c>
      <c r="C30" s="881"/>
      <c r="D30" s="881"/>
      <c r="E30" s="881"/>
      <c r="F30" s="881"/>
      <c r="G30" s="881"/>
      <c r="H30" s="881"/>
      <c r="I30" s="881"/>
      <c r="J30" s="881"/>
      <c r="K30" s="881"/>
      <c r="L30" s="881"/>
      <c r="M30" s="881"/>
      <c r="N30" s="881"/>
      <c r="O30" s="881"/>
      <c r="P30" s="881"/>
    </row>
    <row r="31" spans="2:16" ht="13.5" customHeight="1" x14ac:dyDescent="0.15">
      <c r="B31" s="204"/>
      <c r="C31" s="205"/>
      <c r="D31" s="205"/>
      <c r="E31" s="205"/>
      <c r="F31" s="205"/>
      <c r="G31" s="205"/>
      <c r="H31" s="205"/>
      <c r="I31" s="205"/>
      <c r="J31" s="205"/>
      <c r="K31" s="205"/>
      <c r="L31" s="205"/>
      <c r="M31" s="205"/>
      <c r="N31" s="205"/>
      <c r="O31" s="205"/>
      <c r="P31" s="205"/>
    </row>
    <row r="32" spans="2:16" ht="21" customHeight="1" x14ac:dyDescent="0.15">
      <c r="B32" s="880" t="s">
        <v>254</v>
      </c>
      <c r="C32" s="881"/>
      <c r="D32" s="881"/>
      <c r="E32" s="881"/>
      <c r="F32" s="881"/>
      <c r="G32" s="881"/>
      <c r="H32" s="881"/>
      <c r="I32" s="881"/>
      <c r="J32" s="881"/>
      <c r="K32" s="881"/>
      <c r="L32" s="881"/>
      <c r="M32" s="881"/>
      <c r="N32" s="881"/>
      <c r="O32" s="881"/>
      <c r="P32" s="881"/>
    </row>
    <row r="33" spans="2:16" ht="21" customHeight="1" x14ac:dyDescent="0.15">
      <c r="B33" s="881"/>
      <c r="C33" s="881"/>
      <c r="D33" s="881"/>
      <c r="E33" s="881"/>
      <c r="F33" s="881"/>
      <c r="G33" s="881"/>
      <c r="H33" s="881"/>
      <c r="I33" s="881"/>
      <c r="J33" s="881"/>
      <c r="K33" s="881"/>
      <c r="L33" s="881"/>
      <c r="M33" s="881"/>
      <c r="N33" s="881"/>
      <c r="O33" s="881"/>
      <c r="P33" s="881"/>
    </row>
    <row r="34" spans="2:16" ht="21" customHeight="1" x14ac:dyDescent="0.15">
      <c r="B34" s="881"/>
      <c r="C34" s="881"/>
      <c r="D34" s="881"/>
      <c r="E34" s="881"/>
      <c r="F34" s="881"/>
      <c r="G34" s="881"/>
      <c r="H34" s="881"/>
      <c r="I34" s="881"/>
      <c r="J34" s="881"/>
      <c r="K34" s="881"/>
      <c r="L34" s="881"/>
      <c r="M34" s="881"/>
      <c r="N34" s="881"/>
      <c r="O34" s="881"/>
      <c r="P34" s="881"/>
    </row>
    <row r="35" spans="2:16" ht="21" customHeight="1" x14ac:dyDescent="0.15">
      <c r="B35" s="881"/>
      <c r="C35" s="881"/>
      <c r="D35" s="881"/>
      <c r="E35" s="881"/>
      <c r="F35" s="881"/>
      <c r="G35" s="881"/>
      <c r="H35" s="881"/>
      <c r="I35" s="881"/>
      <c r="J35" s="881"/>
      <c r="K35" s="881"/>
      <c r="L35" s="881"/>
      <c r="M35" s="881"/>
      <c r="N35" s="881"/>
      <c r="O35" s="881"/>
      <c r="P35" s="881"/>
    </row>
    <row r="36" spans="2:16" ht="21" customHeight="1" x14ac:dyDescent="0.15">
      <c r="B36" s="881"/>
      <c r="C36" s="881"/>
      <c r="D36" s="881"/>
      <c r="E36" s="881"/>
      <c r="F36" s="881"/>
      <c r="G36" s="881"/>
      <c r="H36" s="881"/>
      <c r="I36" s="881"/>
      <c r="J36" s="881"/>
      <c r="K36" s="881"/>
      <c r="L36" s="881"/>
      <c r="M36" s="881"/>
      <c r="N36" s="881"/>
      <c r="O36" s="881"/>
      <c r="P36" s="881"/>
    </row>
    <row r="37" spans="2:16" ht="21" customHeight="1" x14ac:dyDescent="0.15">
      <c r="B37" s="206"/>
      <c r="C37" s="206"/>
      <c r="D37" s="206"/>
      <c r="E37" s="206"/>
      <c r="F37" s="206"/>
      <c r="G37" s="206"/>
      <c r="H37" s="206"/>
      <c r="I37" s="206"/>
      <c r="J37" s="206"/>
      <c r="K37" s="206"/>
      <c r="L37" s="206"/>
      <c r="M37" s="206"/>
      <c r="N37" s="206"/>
      <c r="O37" s="206"/>
      <c r="P37" s="206"/>
    </row>
    <row r="38" spans="2:16" ht="21" customHeight="1" x14ac:dyDescent="0.15">
      <c r="B38" s="206"/>
      <c r="C38" s="206"/>
      <c r="D38" s="206"/>
      <c r="E38" s="206"/>
      <c r="F38" s="206"/>
      <c r="G38" s="206"/>
      <c r="H38" s="206"/>
      <c r="I38" s="206"/>
      <c r="J38" s="206"/>
      <c r="K38" s="206"/>
      <c r="L38" s="206"/>
      <c r="M38" s="206"/>
      <c r="N38" s="206"/>
      <c r="O38" s="206"/>
      <c r="P38" s="206"/>
    </row>
    <row r="39" spans="2:16" ht="21" customHeight="1" x14ac:dyDescent="0.15">
      <c r="B39" s="206"/>
      <c r="C39" s="206"/>
      <c r="D39" s="206"/>
      <c r="E39" s="206"/>
      <c r="F39" s="206"/>
      <c r="G39" s="206"/>
      <c r="H39" s="206"/>
      <c r="I39" s="206"/>
      <c r="J39" s="206"/>
      <c r="K39" s="206"/>
      <c r="L39" s="206"/>
      <c r="M39" s="206"/>
      <c r="N39" s="206"/>
      <c r="O39" s="206"/>
      <c r="P39" s="206"/>
    </row>
    <row r="40" spans="2:16" ht="21" customHeight="1" x14ac:dyDescent="0.15">
      <c r="B40" s="206"/>
      <c r="C40" s="206"/>
      <c r="D40" s="206"/>
      <c r="E40" s="206"/>
      <c r="F40" s="206"/>
      <c r="G40" s="206"/>
      <c r="H40" s="206"/>
      <c r="I40" s="206"/>
      <c r="J40" s="206"/>
      <c r="K40" s="206"/>
      <c r="L40" s="206"/>
      <c r="M40" s="206"/>
      <c r="N40" s="206"/>
      <c r="O40" s="206"/>
      <c r="P40" s="206"/>
    </row>
    <row r="41" spans="2:16" ht="21" customHeight="1" x14ac:dyDescent="0.15">
      <c r="B41" s="206"/>
      <c r="C41" s="206"/>
      <c r="D41" s="206"/>
      <c r="E41" s="206"/>
      <c r="F41" s="206"/>
      <c r="G41" s="206"/>
      <c r="H41" s="206"/>
      <c r="I41" s="206"/>
      <c r="J41" s="206"/>
      <c r="K41" s="206"/>
      <c r="L41" s="206"/>
      <c r="M41" s="206"/>
      <c r="N41" s="206"/>
      <c r="O41" s="206"/>
      <c r="P41" s="206"/>
    </row>
    <row r="42" spans="2:16" ht="16.5" customHeight="1" x14ac:dyDescent="0.15">
      <c r="B42" s="206"/>
      <c r="C42" s="206"/>
      <c r="D42" s="206"/>
      <c r="E42" s="206"/>
      <c r="F42" s="206"/>
      <c r="G42" s="206"/>
      <c r="H42" s="206"/>
      <c r="I42" s="206"/>
      <c r="J42" s="206"/>
      <c r="K42" s="206"/>
      <c r="L42" s="206"/>
      <c r="M42" s="206"/>
      <c r="N42" s="206"/>
      <c r="O42" s="206"/>
      <c r="P42" s="206"/>
    </row>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rintOptions horizontalCentered="1"/>
  <pageMargins left="0.70866141732283472" right="0.70866141732283472" top="0.74803149606299213" bottom="0.74803149606299213" header="0.31496062992125984" footer="0.31496062992125984"/>
  <pageSetup paperSize="9" scale="9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51"/>
  <sheetViews>
    <sheetView view="pageBreakPreview" topLeftCell="B1" zoomScaleNormal="100" zoomScaleSheetLayoutView="100" workbookViewId="0">
      <selection activeCell="U10" sqref="U10:AA11"/>
    </sheetView>
  </sheetViews>
  <sheetFormatPr defaultRowHeight="13.5" x14ac:dyDescent="0.15"/>
  <cols>
    <col min="1" max="1" width="2.5" style="47" customWidth="1"/>
    <col min="2" max="63" width="2.625" style="47" customWidth="1"/>
    <col min="64" max="16384" width="9" style="47"/>
  </cols>
  <sheetData>
    <row r="1" spans="2:34" s="45" customFormat="1" ht="21" customHeight="1" x14ac:dyDescent="0.15">
      <c r="B1" s="6"/>
      <c r="C1" s="46"/>
      <c r="D1" s="46"/>
      <c r="E1" s="46"/>
      <c r="F1" s="46"/>
      <c r="G1" s="46"/>
      <c r="H1" s="46"/>
      <c r="I1" s="46"/>
      <c r="J1" s="46"/>
      <c r="K1" s="46"/>
      <c r="L1" s="46"/>
      <c r="M1" s="46"/>
      <c r="N1" s="46"/>
      <c r="O1" s="46"/>
      <c r="P1" s="46"/>
      <c r="Q1" s="46"/>
      <c r="R1" s="46"/>
      <c r="S1" s="46"/>
      <c r="T1" s="46"/>
      <c r="U1" s="46"/>
      <c r="V1" s="46"/>
      <c r="W1" s="46"/>
      <c r="X1" s="46"/>
      <c r="Y1" s="46"/>
      <c r="Z1" s="46"/>
      <c r="AA1" s="993" t="s">
        <v>95</v>
      </c>
      <c r="AB1" s="993"/>
      <c r="AC1" s="993"/>
      <c r="AD1" s="993"/>
      <c r="AE1" s="993"/>
      <c r="AF1" s="993"/>
      <c r="AG1" s="993"/>
      <c r="AH1" s="993"/>
    </row>
    <row r="2" spans="2:34" s="45" customFormat="1" ht="15.75" customHeight="1" x14ac:dyDescent="0.15">
      <c r="B2" s="6"/>
      <c r="C2" s="46"/>
      <c r="D2" s="46"/>
      <c r="E2" s="46"/>
      <c r="F2" s="46"/>
      <c r="G2" s="46"/>
      <c r="H2" s="46"/>
      <c r="I2" s="46"/>
      <c r="J2" s="46"/>
      <c r="K2" s="46"/>
      <c r="L2" s="46"/>
      <c r="M2" s="46"/>
      <c r="N2" s="46"/>
      <c r="O2" s="46"/>
      <c r="P2" s="46"/>
      <c r="Q2" s="46"/>
      <c r="R2" s="46"/>
      <c r="S2" s="46"/>
      <c r="T2" s="46"/>
      <c r="U2" s="46"/>
      <c r="V2" s="46"/>
      <c r="W2" s="46"/>
      <c r="X2" s="46"/>
      <c r="Y2" s="46"/>
      <c r="Z2" s="46"/>
      <c r="AA2" s="68"/>
      <c r="AB2" s="68"/>
      <c r="AC2" s="68"/>
      <c r="AD2" s="68"/>
      <c r="AE2" s="68"/>
      <c r="AF2" s="68"/>
      <c r="AG2" s="68"/>
      <c r="AH2" s="68"/>
    </row>
    <row r="3" spans="2:34" s="45" customFormat="1" ht="21" customHeight="1" x14ac:dyDescent="0.15">
      <c r="B3" s="994" t="s">
        <v>268</v>
      </c>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row>
    <row r="4" spans="2:34" ht="15" customHeight="1" thickBot="1" x14ac:dyDescent="0.2">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2:34" ht="21" customHeight="1" x14ac:dyDescent="0.15">
      <c r="B5" s="995" t="s">
        <v>62</v>
      </c>
      <c r="C5" s="996"/>
      <c r="D5" s="996"/>
      <c r="E5" s="996"/>
      <c r="F5" s="996"/>
      <c r="G5" s="996"/>
      <c r="H5" s="996"/>
      <c r="I5" s="996"/>
      <c r="J5" s="996"/>
      <c r="K5" s="996"/>
      <c r="L5" s="996"/>
      <c r="M5" s="996"/>
      <c r="N5" s="996"/>
      <c r="O5" s="997"/>
      <c r="P5" s="997"/>
      <c r="Q5" s="997"/>
      <c r="R5" s="997"/>
      <c r="S5" s="997"/>
      <c r="T5" s="997"/>
      <c r="U5" s="997"/>
      <c r="V5" s="997"/>
      <c r="W5" s="997"/>
      <c r="X5" s="997"/>
      <c r="Y5" s="997"/>
      <c r="Z5" s="997"/>
      <c r="AA5" s="997"/>
      <c r="AB5" s="997"/>
      <c r="AC5" s="997"/>
      <c r="AD5" s="997"/>
      <c r="AE5" s="997"/>
      <c r="AF5" s="997"/>
      <c r="AG5" s="997"/>
      <c r="AH5" s="998"/>
    </row>
    <row r="6" spans="2:34" ht="21" customHeight="1" x14ac:dyDescent="0.15">
      <c r="B6" s="999" t="s">
        <v>63</v>
      </c>
      <c r="C6" s="987"/>
      <c r="D6" s="987"/>
      <c r="E6" s="987"/>
      <c r="F6" s="987"/>
      <c r="G6" s="987"/>
      <c r="H6" s="987"/>
      <c r="I6" s="987"/>
      <c r="J6" s="987"/>
      <c r="K6" s="987"/>
      <c r="L6" s="987"/>
      <c r="M6" s="987"/>
      <c r="N6" s="987"/>
      <c r="O6" s="1000"/>
      <c r="P6" s="1000"/>
      <c r="Q6" s="1000"/>
      <c r="R6" s="1000"/>
      <c r="S6" s="1000"/>
      <c r="T6" s="1000"/>
      <c r="U6" s="1000"/>
      <c r="V6" s="1000"/>
      <c r="W6" s="1000"/>
      <c r="X6" s="1000"/>
      <c r="Y6" s="1000"/>
      <c r="Z6" s="1000"/>
      <c r="AA6" s="1000"/>
      <c r="AB6" s="1000"/>
      <c r="AC6" s="1000"/>
      <c r="AD6" s="1000"/>
      <c r="AE6" s="1000"/>
      <c r="AF6" s="1000"/>
      <c r="AG6" s="1000"/>
      <c r="AH6" s="1001"/>
    </row>
    <row r="7" spans="2:34" ht="18" customHeight="1" x14ac:dyDescent="0.15">
      <c r="B7" s="983" t="s">
        <v>0</v>
      </c>
      <c r="C7" s="984"/>
      <c r="D7" s="984"/>
      <c r="E7" s="984"/>
      <c r="F7" s="984"/>
      <c r="G7" s="987" t="s">
        <v>1</v>
      </c>
      <c r="H7" s="987"/>
      <c r="I7" s="987"/>
      <c r="J7" s="987"/>
      <c r="K7" s="987"/>
      <c r="L7" s="987"/>
      <c r="M7" s="987"/>
      <c r="N7" s="987"/>
      <c r="O7" s="988"/>
      <c r="P7" s="988"/>
      <c r="Q7" s="988"/>
      <c r="R7" s="988"/>
      <c r="S7" s="988"/>
      <c r="T7" s="988"/>
      <c r="U7" s="988"/>
      <c r="V7" s="988"/>
      <c r="W7" s="988"/>
      <c r="X7" s="988"/>
      <c r="Y7" s="949" t="s">
        <v>91</v>
      </c>
      <c r="Z7" s="984"/>
      <c r="AA7" s="988"/>
      <c r="AB7" s="988"/>
      <c r="AC7" s="988"/>
      <c r="AD7" s="988"/>
      <c r="AE7" s="988"/>
      <c r="AF7" s="988"/>
      <c r="AG7" s="988"/>
      <c r="AH7" s="989"/>
    </row>
    <row r="8" spans="2:34" ht="18" customHeight="1" thickBot="1" x14ac:dyDescent="0.2">
      <c r="B8" s="985"/>
      <c r="C8" s="986"/>
      <c r="D8" s="986"/>
      <c r="E8" s="986"/>
      <c r="F8" s="986"/>
      <c r="G8" s="992" t="s">
        <v>2</v>
      </c>
      <c r="H8" s="992"/>
      <c r="I8" s="992"/>
      <c r="J8" s="992"/>
      <c r="K8" s="992"/>
      <c r="L8" s="992"/>
      <c r="M8" s="992"/>
      <c r="N8" s="992"/>
      <c r="O8" s="990"/>
      <c r="P8" s="990"/>
      <c r="Q8" s="990"/>
      <c r="R8" s="990"/>
      <c r="S8" s="990"/>
      <c r="T8" s="990"/>
      <c r="U8" s="990"/>
      <c r="V8" s="990"/>
      <c r="W8" s="990"/>
      <c r="X8" s="990"/>
      <c r="Y8" s="986"/>
      <c r="Z8" s="986"/>
      <c r="AA8" s="990"/>
      <c r="AB8" s="990"/>
      <c r="AC8" s="990"/>
      <c r="AD8" s="990"/>
      <c r="AE8" s="990"/>
      <c r="AF8" s="990"/>
      <c r="AG8" s="990"/>
      <c r="AH8" s="991"/>
    </row>
    <row r="9" spans="2:34" ht="21" customHeight="1" thickTop="1" x14ac:dyDescent="0.15">
      <c r="B9" s="963" t="s">
        <v>92</v>
      </c>
      <c r="C9" s="961"/>
      <c r="D9" s="961"/>
      <c r="E9" s="961"/>
      <c r="F9" s="961"/>
      <c r="G9" s="961"/>
      <c r="H9" s="961"/>
      <c r="I9" s="961"/>
      <c r="J9" s="961"/>
      <c r="K9" s="961"/>
      <c r="L9" s="961"/>
      <c r="M9" s="961"/>
      <c r="N9" s="961"/>
      <c r="O9" s="961"/>
      <c r="P9" s="961"/>
      <c r="Q9" s="961"/>
      <c r="R9" s="961"/>
      <c r="S9" s="961"/>
      <c r="T9" s="964"/>
      <c r="U9" s="960" t="s">
        <v>132</v>
      </c>
      <c r="V9" s="961"/>
      <c r="W9" s="961"/>
      <c r="X9" s="961"/>
      <c r="Y9" s="961"/>
      <c r="Z9" s="961"/>
      <c r="AA9" s="961"/>
      <c r="AB9" s="961"/>
      <c r="AC9" s="961"/>
      <c r="AD9" s="961"/>
      <c r="AE9" s="961"/>
      <c r="AF9" s="961"/>
      <c r="AG9" s="961"/>
      <c r="AH9" s="962"/>
    </row>
    <row r="10" spans="2:34" ht="21" customHeight="1" x14ac:dyDescent="0.15">
      <c r="B10" s="977" t="s">
        <v>127</v>
      </c>
      <c r="C10" s="978"/>
      <c r="D10" s="979" t="s">
        <v>59</v>
      </c>
      <c r="E10" s="979"/>
      <c r="F10" s="979"/>
      <c r="G10" s="979"/>
      <c r="H10" s="979"/>
      <c r="I10" s="979"/>
      <c r="J10" s="979"/>
      <c r="K10" s="979" t="s">
        <v>3</v>
      </c>
      <c r="L10" s="979"/>
      <c r="M10" s="979"/>
      <c r="N10" s="979"/>
      <c r="O10" s="979"/>
      <c r="P10" s="979"/>
      <c r="Q10" s="979"/>
      <c r="R10" s="979"/>
      <c r="S10" s="979"/>
      <c r="T10" s="979"/>
      <c r="U10" s="965" t="s">
        <v>128</v>
      </c>
      <c r="V10" s="966"/>
      <c r="W10" s="966"/>
      <c r="X10" s="966"/>
      <c r="Y10" s="966"/>
      <c r="Z10" s="966"/>
      <c r="AA10" s="967"/>
      <c r="AB10" s="965" t="s">
        <v>131</v>
      </c>
      <c r="AC10" s="966"/>
      <c r="AD10" s="966"/>
      <c r="AE10" s="966"/>
      <c r="AF10" s="966"/>
      <c r="AG10" s="966"/>
      <c r="AH10" s="971"/>
    </row>
    <row r="11" spans="2:34" ht="21" customHeight="1" x14ac:dyDescent="0.15">
      <c r="B11" s="977"/>
      <c r="C11" s="978"/>
      <c r="D11" s="979"/>
      <c r="E11" s="979"/>
      <c r="F11" s="979"/>
      <c r="G11" s="979"/>
      <c r="H11" s="979"/>
      <c r="I11" s="979"/>
      <c r="J11" s="979"/>
      <c r="K11" s="979"/>
      <c r="L11" s="979"/>
      <c r="M11" s="979"/>
      <c r="N11" s="979"/>
      <c r="O11" s="979"/>
      <c r="P11" s="979"/>
      <c r="Q11" s="979"/>
      <c r="R11" s="979"/>
      <c r="S11" s="979"/>
      <c r="T11" s="979"/>
      <c r="U11" s="968"/>
      <c r="V11" s="969"/>
      <c r="W11" s="969"/>
      <c r="X11" s="969"/>
      <c r="Y11" s="969"/>
      <c r="Z11" s="969"/>
      <c r="AA11" s="970"/>
      <c r="AB11" s="968"/>
      <c r="AC11" s="969"/>
      <c r="AD11" s="969"/>
      <c r="AE11" s="969"/>
      <c r="AF11" s="969"/>
      <c r="AG11" s="969"/>
      <c r="AH11" s="972"/>
    </row>
    <row r="12" spans="2:34" ht="21" customHeight="1" x14ac:dyDescent="0.15">
      <c r="B12" s="977"/>
      <c r="C12" s="978"/>
      <c r="D12" s="979"/>
      <c r="E12" s="979"/>
      <c r="F12" s="979"/>
      <c r="G12" s="979"/>
      <c r="H12" s="979"/>
      <c r="I12" s="979"/>
      <c r="J12" s="979"/>
      <c r="K12" s="979"/>
      <c r="L12" s="979"/>
      <c r="M12" s="979"/>
      <c r="N12" s="979"/>
      <c r="O12" s="979"/>
      <c r="P12" s="979"/>
      <c r="Q12" s="979"/>
      <c r="R12" s="979"/>
      <c r="S12" s="979"/>
      <c r="T12" s="979"/>
      <c r="U12" s="973" t="s">
        <v>129</v>
      </c>
      <c r="V12" s="974"/>
      <c r="W12" s="974"/>
      <c r="X12" s="974"/>
      <c r="Y12" s="974"/>
      <c r="Z12" s="974"/>
      <c r="AA12" s="976"/>
      <c r="AB12" s="973" t="s">
        <v>130</v>
      </c>
      <c r="AC12" s="974"/>
      <c r="AD12" s="974"/>
      <c r="AE12" s="974"/>
      <c r="AF12" s="974"/>
      <c r="AG12" s="974"/>
      <c r="AH12" s="975"/>
    </row>
    <row r="13" spans="2:34" ht="21" customHeight="1" x14ac:dyDescent="0.15">
      <c r="B13" s="977">
        <v>1</v>
      </c>
      <c r="C13" s="978"/>
      <c r="D13" s="980"/>
      <c r="E13" s="980"/>
      <c r="F13" s="980"/>
      <c r="G13" s="980"/>
      <c r="H13" s="980"/>
      <c r="I13" s="980"/>
      <c r="J13" s="980"/>
      <c r="K13" s="980"/>
      <c r="L13" s="980"/>
      <c r="M13" s="980"/>
      <c r="N13" s="980"/>
      <c r="O13" s="980"/>
      <c r="P13" s="980"/>
      <c r="Q13" s="980"/>
      <c r="R13" s="980"/>
      <c r="S13" s="980"/>
      <c r="T13" s="980"/>
      <c r="U13" s="981"/>
      <c r="V13" s="981"/>
      <c r="W13" s="981"/>
      <c r="X13" s="981"/>
      <c r="Y13" s="981"/>
      <c r="Z13" s="981"/>
      <c r="AA13" s="981"/>
      <c r="AB13" s="981"/>
      <c r="AC13" s="981"/>
      <c r="AD13" s="981"/>
      <c r="AE13" s="981"/>
      <c r="AF13" s="981"/>
      <c r="AG13" s="981"/>
      <c r="AH13" s="982"/>
    </row>
    <row r="14" spans="2:34" ht="21" customHeight="1" x14ac:dyDescent="0.15">
      <c r="B14" s="977">
        <v>2</v>
      </c>
      <c r="C14" s="978"/>
      <c r="D14" s="980"/>
      <c r="E14" s="980"/>
      <c r="F14" s="980"/>
      <c r="G14" s="980"/>
      <c r="H14" s="980"/>
      <c r="I14" s="980"/>
      <c r="J14" s="980"/>
      <c r="K14" s="980"/>
      <c r="L14" s="980"/>
      <c r="M14" s="980"/>
      <c r="N14" s="980"/>
      <c r="O14" s="980"/>
      <c r="P14" s="980"/>
      <c r="Q14" s="980"/>
      <c r="R14" s="980"/>
      <c r="S14" s="980"/>
      <c r="T14" s="980"/>
      <c r="U14" s="981"/>
      <c r="V14" s="981"/>
      <c r="W14" s="981"/>
      <c r="X14" s="981"/>
      <c r="Y14" s="981"/>
      <c r="Z14" s="981"/>
      <c r="AA14" s="981"/>
      <c r="AB14" s="981"/>
      <c r="AC14" s="981"/>
      <c r="AD14" s="981"/>
      <c r="AE14" s="981"/>
      <c r="AF14" s="981"/>
      <c r="AG14" s="981"/>
      <c r="AH14" s="982"/>
    </row>
    <row r="15" spans="2:34" ht="21" customHeight="1" x14ac:dyDescent="0.15">
      <c r="B15" s="977">
        <v>3</v>
      </c>
      <c r="C15" s="978"/>
      <c r="D15" s="980"/>
      <c r="E15" s="980"/>
      <c r="F15" s="980"/>
      <c r="G15" s="980"/>
      <c r="H15" s="980"/>
      <c r="I15" s="980"/>
      <c r="J15" s="980"/>
      <c r="K15" s="980"/>
      <c r="L15" s="980"/>
      <c r="M15" s="980"/>
      <c r="N15" s="980"/>
      <c r="O15" s="980"/>
      <c r="P15" s="980"/>
      <c r="Q15" s="980"/>
      <c r="R15" s="980"/>
      <c r="S15" s="980"/>
      <c r="T15" s="980"/>
      <c r="U15" s="981"/>
      <c r="V15" s="981"/>
      <c r="W15" s="981"/>
      <c r="X15" s="981"/>
      <c r="Y15" s="981"/>
      <c r="Z15" s="981"/>
      <c r="AA15" s="981"/>
      <c r="AB15" s="981"/>
      <c r="AC15" s="981"/>
      <c r="AD15" s="981"/>
      <c r="AE15" s="981"/>
      <c r="AF15" s="981"/>
      <c r="AG15" s="981"/>
      <c r="AH15" s="982"/>
    </row>
    <row r="16" spans="2:34" ht="21" customHeight="1" x14ac:dyDescent="0.15">
      <c r="B16" s="977">
        <v>4</v>
      </c>
      <c r="C16" s="978"/>
      <c r="D16" s="980"/>
      <c r="E16" s="980"/>
      <c r="F16" s="980"/>
      <c r="G16" s="980"/>
      <c r="H16" s="980"/>
      <c r="I16" s="980"/>
      <c r="J16" s="980"/>
      <c r="K16" s="980"/>
      <c r="L16" s="980"/>
      <c r="M16" s="980"/>
      <c r="N16" s="980"/>
      <c r="O16" s="980"/>
      <c r="P16" s="980"/>
      <c r="Q16" s="980"/>
      <c r="R16" s="980"/>
      <c r="S16" s="980"/>
      <c r="T16" s="980"/>
      <c r="U16" s="981"/>
      <c r="V16" s="981"/>
      <c r="W16" s="981"/>
      <c r="X16" s="981"/>
      <c r="Y16" s="981"/>
      <c r="Z16" s="981"/>
      <c r="AA16" s="981"/>
      <c r="AB16" s="981"/>
      <c r="AC16" s="981"/>
      <c r="AD16" s="981"/>
      <c r="AE16" s="981"/>
      <c r="AF16" s="981"/>
      <c r="AG16" s="981"/>
      <c r="AH16" s="982"/>
    </row>
    <row r="17" spans="2:34" ht="21" customHeight="1" x14ac:dyDescent="0.15">
      <c r="B17" s="977">
        <v>5</v>
      </c>
      <c r="C17" s="978"/>
      <c r="D17" s="980"/>
      <c r="E17" s="980"/>
      <c r="F17" s="980"/>
      <c r="G17" s="980"/>
      <c r="H17" s="980"/>
      <c r="I17" s="980"/>
      <c r="J17" s="980"/>
      <c r="K17" s="980"/>
      <c r="L17" s="980"/>
      <c r="M17" s="980"/>
      <c r="N17" s="980"/>
      <c r="O17" s="980"/>
      <c r="P17" s="980"/>
      <c r="Q17" s="980"/>
      <c r="R17" s="980"/>
      <c r="S17" s="980"/>
      <c r="T17" s="980"/>
      <c r="U17" s="981"/>
      <c r="V17" s="981"/>
      <c r="W17" s="981"/>
      <c r="X17" s="981"/>
      <c r="Y17" s="981"/>
      <c r="Z17" s="981"/>
      <c r="AA17" s="981"/>
      <c r="AB17" s="981"/>
      <c r="AC17" s="981"/>
      <c r="AD17" s="981"/>
      <c r="AE17" s="981"/>
      <c r="AF17" s="981"/>
      <c r="AG17" s="981"/>
      <c r="AH17" s="982"/>
    </row>
    <row r="18" spans="2:34" ht="21" customHeight="1" x14ac:dyDescent="0.15">
      <c r="B18" s="977">
        <v>6</v>
      </c>
      <c r="C18" s="978"/>
      <c r="D18" s="980"/>
      <c r="E18" s="980"/>
      <c r="F18" s="980"/>
      <c r="G18" s="980"/>
      <c r="H18" s="980"/>
      <c r="I18" s="980"/>
      <c r="J18" s="980"/>
      <c r="K18" s="980"/>
      <c r="L18" s="980"/>
      <c r="M18" s="980"/>
      <c r="N18" s="980"/>
      <c r="O18" s="980"/>
      <c r="P18" s="980"/>
      <c r="Q18" s="980"/>
      <c r="R18" s="980"/>
      <c r="S18" s="980"/>
      <c r="T18" s="980"/>
      <c r="U18" s="981"/>
      <c r="V18" s="981"/>
      <c r="W18" s="981"/>
      <c r="X18" s="981"/>
      <c r="Y18" s="981"/>
      <c r="Z18" s="981"/>
      <c r="AA18" s="981"/>
      <c r="AB18" s="981"/>
      <c r="AC18" s="981"/>
      <c r="AD18" s="981"/>
      <c r="AE18" s="981"/>
      <c r="AF18" s="981"/>
      <c r="AG18" s="981"/>
      <c r="AH18" s="982"/>
    </row>
    <row r="19" spans="2:34" ht="21" customHeight="1" x14ac:dyDescent="0.15">
      <c r="B19" s="977">
        <v>7</v>
      </c>
      <c r="C19" s="978"/>
      <c r="D19" s="980"/>
      <c r="E19" s="980"/>
      <c r="F19" s="980"/>
      <c r="G19" s="980"/>
      <c r="H19" s="980"/>
      <c r="I19" s="980"/>
      <c r="J19" s="980"/>
      <c r="K19" s="980"/>
      <c r="L19" s="980"/>
      <c r="M19" s="980"/>
      <c r="N19" s="980"/>
      <c r="O19" s="980"/>
      <c r="P19" s="980"/>
      <c r="Q19" s="980"/>
      <c r="R19" s="980"/>
      <c r="S19" s="980"/>
      <c r="T19" s="980"/>
      <c r="U19" s="981"/>
      <c r="V19" s="981"/>
      <c r="W19" s="981"/>
      <c r="X19" s="981"/>
      <c r="Y19" s="981"/>
      <c r="Z19" s="981"/>
      <c r="AA19" s="981"/>
      <c r="AB19" s="981"/>
      <c r="AC19" s="981"/>
      <c r="AD19" s="981"/>
      <c r="AE19" s="981"/>
      <c r="AF19" s="981"/>
      <c r="AG19" s="981"/>
      <c r="AH19" s="982"/>
    </row>
    <row r="20" spans="2:34" ht="21" customHeight="1" x14ac:dyDescent="0.15">
      <c r="B20" s="977">
        <v>8</v>
      </c>
      <c r="C20" s="978"/>
      <c r="D20" s="980"/>
      <c r="E20" s="980"/>
      <c r="F20" s="980"/>
      <c r="G20" s="980"/>
      <c r="H20" s="980"/>
      <c r="I20" s="980"/>
      <c r="J20" s="980"/>
      <c r="K20" s="980"/>
      <c r="L20" s="980"/>
      <c r="M20" s="980"/>
      <c r="N20" s="980"/>
      <c r="O20" s="980"/>
      <c r="P20" s="980"/>
      <c r="Q20" s="980"/>
      <c r="R20" s="980"/>
      <c r="S20" s="980"/>
      <c r="T20" s="980"/>
      <c r="U20" s="981"/>
      <c r="V20" s="981"/>
      <c r="W20" s="981"/>
      <c r="X20" s="981"/>
      <c r="Y20" s="981"/>
      <c r="Z20" s="981"/>
      <c r="AA20" s="981"/>
      <c r="AB20" s="981"/>
      <c r="AC20" s="981"/>
      <c r="AD20" s="981"/>
      <c r="AE20" s="981"/>
      <c r="AF20" s="981"/>
      <c r="AG20" s="981"/>
      <c r="AH20" s="982"/>
    </row>
    <row r="21" spans="2:34" ht="21" customHeight="1" x14ac:dyDescent="0.15">
      <c r="B21" s="977">
        <v>9</v>
      </c>
      <c r="C21" s="978"/>
      <c r="D21" s="980"/>
      <c r="E21" s="980"/>
      <c r="F21" s="980"/>
      <c r="G21" s="980"/>
      <c r="H21" s="980"/>
      <c r="I21" s="980"/>
      <c r="J21" s="980"/>
      <c r="K21" s="980"/>
      <c r="L21" s="980"/>
      <c r="M21" s="980"/>
      <c r="N21" s="980"/>
      <c r="O21" s="980"/>
      <c r="P21" s="980"/>
      <c r="Q21" s="980"/>
      <c r="R21" s="980"/>
      <c r="S21" s="980"/>
      <c r="T21" s="980"/>
      <c r="U21" s="981"/>
      <c r="V21" s="981"/>
      <c r="W21" s="981"/>
      <c r="X21" s="981"/>
      <c r="Y21" s="981"/>
      <c r="Z21" s="981"/>
      <c r="AA21" s="981"/>
      <c r="AB21" s="981"/>
      <c r="AC21" s="981"/>
      <c r="AD21" s="981"/>
      <c r="AE21" s="981"/>
      <c r="AF21" s="981"/>
      <c r="AG21" s="981"/>
      <c r="AH21" s="982"/>
    </row>
    <row r="22" spans="2:34" ht="21" customHeight="1" x14ac:dyDescent="0.15">
      <c r="B22" s="977">
        <v>10</v>
      </c>
      <c r="C22" s="978"/>
      <c r="D22" s="980"/>
      <c r="E22" s="980"/>
      <c r="F22" s="980"/>
      <c r="G22" s="980"/>
      <c r="H22" s="980"/>
      <c r="I22" s="980"/>
      <c r="J22" s="980"/>
      <c r="K22" s="980"/>
      <c r="L22" s="980"/>
      <c r="M22" s="980"/>
      <c r="N22" s="980"/>
      <c r="O22" s="980"/>
      <c r="P22" s="980"/>
      <c r="Q22" s="980"/>
      <c r="R22" s="980"/>
      <c r="S22" s="980"/>
      <c r="T22" s="980"/>
      <c r="U22" s="981"/>
      <c r="V22" s="981"/>
      <c r="W22" s="981"/>
      <c r="X22" s="981"/>
      <c r="Y22" s="981"/>
      <c r="Z22" s="981"/>
      <c r="AA22" s="981"/>
      <c r="AB22" s="981"/>
      <c r="AC22" s="981"/>
      <c r="AD22" s="981"/>
      <c r="AE22" s="981"/>
      <c r="AF22" s="981"/>
      <c r="AG22" s="981"/>
      <c r="AH22" s="982"/>
    </row>
    <row r="23" spans="2:34" ht="21" customHeight="1" thickBot="1" x14ac:dyDescent="0.2">
      <c r="B23" s="936" t="s">
        <v>137</v>
      </c>
      <c r="C23" s="937"/>
      <c r="D23" s="937"/>
      <c r="E23" s="937"/>
      <c r="F23" s="937"/>
      <c r="G23" s="937"/>
      <c r="H23" s="937"/>
      <c r="I23" s="937"/>
      <c r="J23" s="937"/>
      <c r="K23" s="937"/>
      <c r="L23" s="937"/>
      <c r="M23" s="937"/>
      <c r="N23" s="937"/>
      <c r="O23" s="937"/>
      <c r="P23" s="937"/>
      <c r="Q23" s="937"/>
      <c r="R23" s="937"/>
      <c r="S23" s="937"/>
      <c r="T23" s="938"/>
      <c r="U23" s="943">
        <f>COUNTIF(U13:AA22,"○")</f>
        <v>0</v>
      </c>
      <c r="V23" s="943"/>
      <c r="W23" s="943"/>
      <c r="X23" s="943"/>
      <c r="Y23" s="943"/>
      <c r="Z23" s="943"/>
      <c r="AA23" s="943"/>
      <c r="AB23" s="943">
        <f>COUNTIF(AB13:AH22,"○")</f>
        <v>0</v>
      </c>
      <c r="AC23" s="943"/>
      <c r="AD23" s="943"/>
      <c r="AE23" s="943"/>
      <c r="AF23" s="943"/>
      <c r="AG23" s="943"/>
      <c r="AH23" s="944"/>
    </row>
    <row r="24" spans="2:34" ht="10.5" customHeight="1" thickBot="1" x14ac:dyDescent="0.2">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2:34" ht="13.5" customHeight="1" x14ac:dyDescent="0.15">
      <c r="B25" s="945" t="s">
        <v>133</v>
      </c>
      <c r="C25" s="946"/>
      <c r="D25" s="946"/>
      <c r="E25" s="946"/>
      <c r="F25" s="946"/>
      <c r="G25" s="946"/>
      <c r="H25" s="946"/>
      <c r="I25" s="946"/>
      <c r="J25" s="946"/>
      <c r="K25" s="946"/>
      <c r="L25" s="947"/>
      <c r="M25" s="70"/>
      <c r="N25" s="939" t="s">
        <v>94</v>
      </c>
      <c r="O25" s="940"/>
      <c r="P25" s="940"/>
      <c r="Q25" s="940"/>
      <c r="R25" s="940"/>
      <c r="S25" s="69"/>
      <c r="T25" s="69"/>
      <c r="U25" s="69"/>
      <c r="V25" s="69"/>
      <c r="W25" s="69"/>
      <c r="X25" s="69"/>
      <c r="Y25" s="69"/>
      <c r="Z25" s="69"/>
      <c r="AA25" s="69"/>
      <c r="AB25" s="69"/>
      <c r="AC25" s="69"/>
      <c r="AD25" s="69"/>
      <c r="AE25" s="69"/>
      <c r="AF25" s="69"/>
      <c r="AG25" s="69"/>
      <c r="AH25" s="72"/>
    </row>
    <row r="26" spans="2:34" ht="32.25" customHeight="1" x14ac:dyDescent="0.15">
      <c r="B26" s="948"/>
      <c r="C26" s="949"/>
      <c r="D26" s="949"/>
      <c r="E26" s="949"/>
      <c r="F26" s="949"/>
      <c r="G26" s="949"/>
      <c r="H26" s="949"/>
      <c r="I26" s="949"/>
      <c r="J26" s="949"/>
      <c r="K26" s="949"/>
      <c r="L26" s="950"/>
      <c r="M26" s="70"/>
      <c r="N26" s="941"/>
      <c r="O26" s="942"/>
      <c r="P26" s="942"/>
      <c r="Q26" s="942"/>
      <c r="R26" s="942"/>
      <c r="S26" s="954" t="s">
        <v>134</v>
      </c>
      <c r="T26" s="955"/>
      <c r="U26" s="955"/>
      <c r="V26" s="955"/>
      <c r="W26" s="955"/>
      <c r="X26" s="955"/>
      <c r="Y26" s="955"/>
      <c r="Z26" s="955"/>
      <c r="AA26" s="955"/>
      <c r="AB26" s="955"/>
      <c r="AC26" s="955"/>
      <c r="AD26" s="955"/>
      <c r="AE26" s="955"/>
      <c r="AF26" s="955"/>
      <c r="AG26" s="955"/>
      <c r="AH26" s="956"/>
    </row>
    <row r="27" spans="2:34" ht="24.75" customHeight="1" thickBot="1" x14ac:dyDescent="0.2">
      <c r="B27" s="957">
        <f>U23</f>
        <v>0</v>
      </c>
      <c r="C27" s="958"/>
      <c r="D27" s="958"/>
      <c r="E27" s="958"/>
      <c r="F27" s="958"/>
      <c r="G27" s="958"/>
      <c r="H27" s="958"/>
      <c r="I27" s="958"/>
      <c r="J27" s="943" t="s">
        <v>135</v>
      </c>
      <c r="K27" s="943"/>
      <c r="L27" s="944"/>
      <c r="M27" s="71"/>
      <c r="N27" s="932">
        <v>4</v>
      </c>
      <c r="O27" s="933"/>
      <c r="P27" s="933"/>
      <c r="Q27" s="933"/>
      <c r="R27" s="934"/>
      <c r="S27" s="933">
        <f>AB23</f>
        <v>0</v>
      </c>
      <c r="T27" s="933"/>
      <c r="U27" s="933"/>
      <c r="V27" s="933"/>
      <c r="W27" s="934" t="s">
        <v>23</v>
      </c>
      <c r="X27" s="959"/>
      <c r="Y27" s="935">
        <f>ROUND((S27/N27),2)</f>
        <v>0</v>
      </c>
      <c r="Z27" s="933"/>
      <c r="AA27" s="933"/>
      <c r="AB27" s="933"/>
      <c r="AC27" s="934" t="s">
        <v>53</v>
      </c>
      <c r="AD27" s="959"/>
      <c r="AE27" s="951" t="s">
        <v>136</v>
      </c>
      <c r="AF27" s="951"/>
      <c r="AG27" s="951"/>
      <c r="AH27" s="951"/>
    </row>
    <row r="28" spans="2:34" ht="15.75" customHeight="1" x14ac:dyDescent="0.15">
      <c r="B28" s="952"/>
      <c r="C28" s="952"/>
      <c r="D28" s="952"/>
      <c r="E28" s="952"/>
      <c r="F28" s="952"/>
      <c r="G28" s="952"/>
      <c r="H28" s="952"/>
      <c r="I28" s="952"/>
      <c r="J28" s="952"/>
      <c r="K28" s="952"/>
      <c r="L28" s="952"/>
      <c r="M28" s="953"/>
      <c r="N28" s="952"/>
      <c r="O28" s="952"/>
      <c r="P28" s="952"/>
      <c r="Q28" s="952"/>
      <c r="R28" s="952"/>
      <c r="S28" s="952"/>
      <c r="T28" s="952"/>
      <c r="U28" s="952"/>
      <c r="V28" s="952"/>
      <c r="W28" s="952"/>
      <c r="X28" s="952"/>
      <c r="Y28" s="952"/>
      <c r="Z28" s="952"/>
      <c r="AA28" s="952"/>
      <c r="AB28" s="952"/>
      <c r="AC28" s="952"/>
      <c r="AD28" s="952"/>
      <c r="AE28" s="952"/>
      <c r="AF28" s="952"/>
      <c r="AG28" s="952"/>
      <c r="AH28" s="952"/>
    </row>
    <row r="29" spans="2:34" s="73" customFormat="1" ht="30" customHeight="1" x14ac:dyDescent="0.15">
      <c r="B29" s="931" t="s">
        <v>138</v>
      </c>
      <c r="C29" s="931"/>
      <c r="D29" s="929" t="s">
        <v>142</v>
      </c>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row>
    <row r="30" spans="2:34" s="73" customFormat="1" ht="30" customHeight="1" x14ac:dyDescent="0.15">
      <c r="B30" s="931" t="s">
        <v>139</v>
      </c>
      <c r="C30" s="931"/>
      <c r="D30" s="929" t="s">
        <v>143</v>
      </c>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row>
    <row r="31" spans="2:34" s="73" customFormat="1" ht="30" customHeight="1" x14ac:dyDescent="0.15">
      <c r="B31" s="931" t="s">
        <v>140</v>
      </c>
      <c r="C31" s="931"/>
      <c r="D31" s="929" t="s">
        <v>144</v>
      </c>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row>
    <row r="32" spans="2:34" s="73" customFormat="1" ht="30" customHeight="1" x14ac:dyDescent="0.15">
      <c r="B32" s="931" t="s">
        <v>141</v>
      </c>
      <c r="C32" s="931"/>
      <c r="D32" s="929" t="s">
        <v>146</v>
      </c>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row>
    <row r="33" spans="2:34" ht="21" customHeight="1" x14ac:dyDescent="0.15">
      <c r="B33" s="74" t="s">
        <v>145</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row>
    <row r="34" spans="2:34" ht="21" customHeight="1" x14ac:dyDescent="0.1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row>
    <row r="35" spans="2:34" ht="21" customHeight="1" x14ac:dyDescent="0.1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2:34" ht="21" customHeight="1" x14ac:dyDescent="0.1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7" spans="2:34" ht="21" customHeight="1" x14ac:dyDescent="0.1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2:34" ht="21" customHeight="1" x14ac:dyDescent="0.1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2:34" ht="21" customHeight="1" x14ac:dyDescent="0.15">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2:34" ht="21" customHeight="1" x14ac:dyDescent="0.15">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2:34" ht="21" customHeight="1" x14ac:dyDescent="0.15">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2:34" ht="21" customHeight="1" x14ac:dyDescent="0.15">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row>
    <row r="43" spans="2:34" ht="16.5" customHeight="1" x14ac:dyDescent="0.15">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2:34" ht="21" customHeight="1" x14ac:dyDescent="0.15"/>
    <row r="45" spans="2:34" ht="21" customHeight="1" x14ac:dyDescent="0.15"/>
    <row r="46" spans="2:34" ht="21" customHeight="1" x14ac:dyDescent="0.15"/>
    <row r="47" spans="2:34" ht="21" customHeight="1" x14ac:dyDescent="0.15"/>
    <row r="48" spans="2: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sheetData>
  <mergeCells count="95">
    <mergeCell ref="AA1:AH1"/>
    <mergeCell ref="B3:AH3"/>
    <mergeCell ref="B5:N5"/>
    <mergeCell ref="O5:AH5"/>
    <mergeCell ref="B6:N6"/>
    <mergeCell ref="O6:AH6"/>
    <mergeCell ref="B7:F8"/>
    <mergeCell ref="G7:N7"/>
    <mergeCell ref="O7:X7"/>
    <mergeCell ref="Y7:Z8"/>
    <mergeCell ref="AA7:AH8"/>
    <mergeCell ref="G8:N8"/>
    <mergeCell ref="O8:X8"/>
    <mergeCell ref="AC27:AD27"/>
    <mergeCell ref="B21:C21"/>
    <mergeCell ref="U21:AA21"/>
    <mergeCell ref="B19:C19"/>
    <mergeCell ref="D19:J19"/>
    <mergeCell ref="K19:T19"/>
    <mergeCell ref="U19:AA19"/>
    <mergeCell ref="AB19:AH19"/>
    <mergeCell ref="B20:C20"/>
    <mergeCell ref="D20:J20"/>
    <mergeCell ref="K20:T20"/>
    <mergeCell ref="U20:AA20"/>
    <mergeCell ref="AB20:AH20"/>
    <mergeCell ref="AB21:AH21"/>
    <mergeCell ref="B22:C22"/>
    <mergeCell ref="D22:J22"/>
    <mergeCell ref="AB13:AH13"/>
    <mergeCell ref="U13:AA13"/>
    <mergeCell ref="B14:C14"/>
    <mergeCell ref="D14:J14"/>
    <mergeCell ref="K14:T14"/>
    <mergeCell ref="U14:AA14"/>
    <mergeCell ref="AB14:AH14"/>
    <mergeCell ref="B13:C13"/>
    <mergeCell ref="D13:J13"/>
    <mergeCell ref="K13:T13"/>
    <mergeCell ref="AB15:AH15"/>
    <mergeCell ref="B16:C16"/>
    <mergeCell ref="D16:J16"/>
    <mergeCell ref="K16:T16"/>
    <mergeCell ref="U16:AA16"/>
    <mergeCell ref="AB16:AH16"/>
    <mergeCell ref="B15:C15"/>
    <mergeCell ref="D15:J15"/>
    <mergeCell ref="K15:T15"/>
    <mergeCell ref="U15:AA15"/>
    <mergeCell ref="AB17:AH17"/>
    <mergeCell ref="B18:C18"/>
    <mergeCell ref="D18:J18"/>
    <mergeCell ref="K18:T18"/>
    <mergeCell ref="U18:AA18"/>
    <mergeCell ref="AB18:AH18"/>
    <mergeCell ref="B17:C17"/>
    <mergeCell ref="D17:J17"/>
    <mergeCell ref="K17:T17"/>
    <mergeCell ref="U17:AA17"/>
    <mergeCell ref="K22:T22"/>
    <mergeCell ref="U22:AA22"/>
    <mergeCell ref="AB22:AH22"/>
    <mergeCell ref="D21:J21"/>
    <mergeCell ref="K21:T21"/>
    <mergeCell ref="U9:AH9"/>
    <mergeCell ref="B9:T9"/>
    <mergeCell ref="U10:AA11"/>
    <mergeCell ref="AB10:AH11"/>
    <mergeCell ref="AB12:AH12"/>
    <mergeCell ref="U12:AA12"/>
    <mergeCell ref="B10:C12"/>
    <mergeCell ref="D10:J12"/>
    <mergeCell ref="K10:T12"/>
    <mergeCell ref="N27:R27"/>
    <mergeCell ref="Y27:AB27"/>
    <mergeCell ref="S27:V27"/>
    <mergeCell ref="B23:T23"/>
    <mergeCell ref="D32:AH32"/>
    <mergeCell ref="D31:AH31"/>
    <mergeCell ref="N25:R26"/>
    <mergeCell ref="J27:L27"/>
    <mergeCell ref="B25:L26"/>
    <mergeCell ref="AE27:AH27"/>
    <mergeCell ref="U23:AA23"/>
    <mergeCell ref="AB23:AH23"/>
    <mergeCell ref="B28:AH28"/>
    <mergeCell ref="S26:AH26"/>
    <mergeCell ref="B27:I27"/>
    <mergeCell ref="W27:X27"/>
    <mergeCell ref="D30:AH30"/>
    <mergeCell ref="D29:AH29"/>
    <mergeCell ref="B32:C32"/>
    <mergeCell ref="B31:C31"/>
    <mergeCell ref="B30:C30"/>
    <mergeCell ref="B29:C29"/>
  </mergeCells>
  <phoneticPr fontId="2"/>
  <pageMargins left="0.78740157480314965" right="0.39370078740157483" top="0.59055118110236227" bottom="0.3937007874015748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2"/>
  <sheetViews>
    <sheetView view="pageBreakPreview" zoomScale="90" zoomScaleNormal="100" zoomScaleSheetLayoutView="90" workbookViewId="0">
      <selection activeCell="B1" sqref="B1"/>
    </sheetView>
  </sheetViews>
  <sheetFormatPr defaultRowHeight="13.5" x14ac:dyDescent="0.15"/>
  <cols>
    <col min="1" max="1" width="3.75" style="9" customWidth="1"/>
    <col min="2" max="2" width="20.375" style="9" customWidth="1"/>
    <col min="3" max="3" width="3.875" style="9" bestFit="1" customWidth="1"/>
    <col min="4" max="7" width="16.375" style="9" customWidth="1"/>
    <col min="8" max="8" width="3.75" style="9" customWidth="1"/>
    <col min="9" max="9" width="2.5" style="9" customWidth="1"/>
    <col min="10" max="16384" width="9" style="9"/>
  </cols>
  <sheetData>
    <row r="1" spans="1:15" ht="17.25" x14ac:dyDescent="0.15">
      <c r="A1" s="8"/>
    </row>
    <row r="2" spans="1:15" ht="17.25" x14ac:dyDescent="0.15">
      <c r="A2" s="8"/>
      <c r="H2" s="10" t="s">
        <v>96</v>
      </c>
    </row>
    <row r="3" spans="1:15" ht="17.25" x14ac:dyDescent="0.15">
      <c r="A3" s="39"/>
      <c r="B3" s="833" t="s">
        <v>263</v>
      </c>
      <c r="C3" s="833"/>
      <c r="D3" s="833"/>
      <c r="E3" s="833"/>
      <c r="F3" s="833"/>
      <c r="G3" s="833"/>
      <c r="H3" s="833"/>
    </row>
    <row r="4" spans="1:15" ht="17.25" x14ac:dyDescent="0.15">
      <c r="A4" s="11"/>
      <c r="B4" s="11"/>
      <c r="C4" s="11"/>
      <c r="D4" s="11"/>
      <c r="E4" s="11"/>
      <c r="F4" s="11"/>
      <c r="G4" s="11"/>
      <c r="O4" s="15"/>
    </row>
    <row r="5" spans="1:15" ht="30" customHeight="1" x14ac:dyDescent="0.15">
      <c r="A5" s="11"/>
      <c r="B5" s="32" t="s">
        <v>27</v>
      </c>
      <c r="C5" s="834"/>
      <c r="D5" s="835"/>
      <c r="E5" s="835"/>
      <c r="F5" s="835"/>
      <c r="G5" s="835"/>
      <c r="H5" s="836"/>
    </row>
    <row r="6" spans="1:15" ht="30" customHeight="1" x14ac:dyDescent="0.15">
      <c r="A6" s="11"/>
      <c r="B6" s="32" t="s">
        <v>62</v>
      </c>
      <c r="C6" s="834"/>
      <c r="D6" s="835"/>
      <c r="E6" s="835"/>
      <c r="F6" s="835"/>
      <c r="G6" s="835"/>
      <c r="H6" s="836"/>
    </row>
    <row r="7" spans="1:15" ht="30" customHeight="1" x14ac:dyDescent="0.15">
      <c r="A7" s="11"/>
      <c r="B7" s="32" t="s">
        <v>71</v>
      </c>
      <c r="C7" s="834"/>
      <c r="D7" s="835"/>
      <c r="E7" s="835"/>
      <c r="F7" s="835"/>
      <c r="G7" s="835"/>
      <c r="H7" s="836"/>
    </row>
    <row r="8" spans="1:15" ht="30" customHeight="1" x14ac:dyDescent="0.15">
      <c r="B8" s="29" t="s">
        <v>28</v>
      </c>
      <c r="C8" s="812" t="s">
        <v>72</v>
      </c>
      <c r="D8" s="813"/>
      <c r="E8" s="813"/>
      <c r="F8" s="813"/>
      <c r="G8" s="813"/>
      <c r="H8" s="814"/>
      <c r="I8" s="34"/>
    </row>
    <row r="9" spans="1:15" ht="45" customHeight="1" x14ac:dyDescent="0.15">
      <c r="B9" s="815" t="s">
        <v>264</v>
      </c>
      <c r="C9" s="17">
        <v>1</v>
      </c>
      <c r="D9" s="829" t="s">
        <v>265</v>
      </c>
      <c r="E9" s="829"/>
      <c r="F9" s="827"/>
      <c r="G9" s="827"/>
      <c r="H9" s="827"/>
    </row>
    <row r="10" spans="1:15" ht="45" customHeight="1" x14ac:dyDescent="0.15">
      <c r="B10" s="816"/>
      <c r="C10" s="17">
        <v>2</v>
      </c>
      <c r="D10" s="831" t="s">
        <v>266</v>
      </c>
      <c r="E10" s="838"/>
      <c r="F10" s="827"/>
      <c r="G10" s="827"/>
      <c r="H10" s="827"/>
    </row>
    <row r="11" spans="1:15" x14ac:dyDescent="0.15">
      <c r="B11" s="18" t="s">
        <v>84</v>
      </c>
    </row>
    <row r="12" spans="1:15" x14ac:dyDescent="0.15">
      <c r="B12" s="811" t="s">
        <v>267</v>
      </c>
      <c r="C12" s="811"/>
      <c r="D12" s="811"/>
      <c r="E12" s="811"/>
      <c r="F12" s="811"/>
      <c r="G12" s="811"/>
      <c r="H12" s="811"/>
    </row>
  </sheetData>
  <mergeCells count="11">
    <mergeCell ref="B12:H12"/>
    <mergeCell ref="B3:H3"/>
    <mergeCell ref="C5:H5"/>
    <mergeCell ref="C6:H6"/>
    <mergeCell ref="C7:H7"/>
    <mergeCell ref="C8:H8"/>
    <mergeCell ref="B9:B10"/>
    <mergeCell ref="D9:E9"/>
    <mergeCell ref="F9:H9"/>
    <mergeCell ref="D10:E10"/>
    <mergeCell ref="F10:H10"/>
  </mergeCells>
  <phoneticPr fontId="2"/>
  <pageMargins left="0.7" right="0.7" top="0.75" bottom="0.75" header="0.3" footer="0.3"/>
  <pageSetup paperSize="9" scale="91"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8"/>
  <sheetViews>
    <sheetView view="pageBreakPreview" zoomScaleNormal="100" zoomScaleSheetLayoutView="100" workbookViewId="0">
      <selection activeCell="V14" sqref="V14:Y17"/>
    </sheetView>
  </sheetViews>
  <sheetFormatPr defaultColWidth="4" defaultRowHeight="13.5" x14ac:dyDescent="0.15"/>
  <cols>
    <col min="1" max="1" width="2.125" style="760" customWidth="1"/>
    <col min="2" max="2" width="2.375" style="760" customWidth="1"/>
    <col min="3" max="21" width="4" style="760" customWidth="1"/>
    <col min="22" max="25" width="2.375" style="760" customWidth="1"/>
    <col min="26" max="26" width="2.125" style="760" customWidth="1"/>
    <col min="27" max="255" width="4" style="760"/>
    <col min="256" max="256" width="1.75" style="760" customWidth="1"/>
    <col min="257" max="257" width="2.125" style="760" customWidth="1"/>
    <col min="258" max="258" width="2.375" style="760" customWidth="1"/>
    <col min="259" max="277" width="4" style="760" customWidth="1"/>
    <col min="278" max="281" width="2.375" style="760" customWidth="1"/>
    <col min="282" max="282" width="2.125" style="760" customWidth="1"/>
    <col min="283" max="511" width="4" style="760"/>
    <col min="512" max="512" width="1.75" style="760" customWidth="1"/>
    <col min="513" max="513" width="2.125" style="760" customWidth="1"/>
    <col min="514" max="514" width="2.375" style="760" customWidth="1"/>
    <col min="515" max="533" width="4" style="760" customWidth="1"/>
    <col min="534" max="537" width="2.375" style="760" customWidth="1"/>
    <col min="538" max="538" width="2.125" style="760" customWidth="1"/>
    <col min="539" max="767" width="4" style="760"/>
    <col min="768" max="768" width="1.75" style="760" customWidth="1"/>
    <col min="769" max="769" width="2.125" style="760" customWidth="1"/>
    <col min="770" max="770" width="2.375" style="760" customWidth="1"/>
    <col min="771" max="789" width="4" style="760" customWidth="1"/>
    <col min="790" max="793" width="2.375" style="760" customWidth="1"/>
    <col min="794" max="794" width="2.125" style="760" customWidth="1"/>
    <col min="795" max="1023" width="4" style="760"/>
    <col min="1024" max="1024" width="1.75" style="760" customWidth="1"/>
    <col min="1025" max="1025" width="2.125" style="760" customWidth="1"/>
    <col min="1026" max="1026" width="2.375" style="760" customWidth="1"/>
    <col min="1027" max="1045" width="4" style="760" customWidth="1"/>
    <col min="1046" max="1049" width="2.375" style="760" customWidth="1"/>
    <col min="1050" max="1050" width="2.125" style="760" customWidth="1"/>
    <col min="1051" max="1279" width="4" style="760"/>
    <col min="1280" max="1280" width="1.75" style="760" customWidth="1"/>
    <col min="1281" max="1281" width="2.125" style="760" customWidth="1"/>
    <col min="1282" max="1282" width="2.375" style="760" customWidth="1"/>
    <col min="1283" max="1301" width="4" style="760" customWidth="1"/>
    <col min="1302" max="1305" width="2.375" style="760" customWidth="1"/>
    <col min="1306" max="1306" width="2.125" style="760" customWidth="1"/>
    <col min="1307" max="1535" width="4" style="760"/>
    <col min="1536" max="1536" width="1.75" style="760" customWidth="1"/>
    <col min="1537" max="1537" width="2.125" style="760" customWidth="1"/>
    <col min="1538" max="1538" width="2.375" style="760" customWidth="1"/>
    <col min="1539" max="1557" width="4" style="760" customWidth="1"/>
    <col min="1558" max="1561" width="2.375" style="760" customWidth="1"/>
    <col min="1562" max="1562" width="2.125" style="760" customWidth="1"/>
    <col min="1563" max="1791" width="4" style="760"/>
    <col min="1792" max="1792" width="1.75" style="760" customWidth="1"/>
    <col min="1793" max="1793" width="2.125" style="760" customWidth="1"/>
    <col min="1794" max="1794" width="2.375" style="760" customWidth="1"/>
    <col min="1795" max="1813" width="4" style="760" customWidth="1"/>
    <col min="1814" max="1817" width="2.375" style="760" customWidth="1"/>
    <col min="1818" max="1818" width="2.125" style="760" customWidth="1"/>
    <col min="1819" max="2047" width="4" style="760"/>
    <col min="2048" max="2048" width="1.75" style="760" customWidth="1"/>
    <col min="2049" max="2049" width="2.125" style="760" customWidth="1"/>
    <col min="2050" max="2050" width="2.375" style="760" customWidth="1"/>
    <col min="2051" max="2069" width="4" style="760" customWidth="1"/>
    <col min="2070" max="2073" width="2.375" style="760" customWidth="1"/>
    <col min="2074" max="2074" width="2.125" style="760" customWidth="1"/>
    <col min="2075" max="2303" width="4" style="760"/>
    <col min="2304" max="2304" width="1.75" style="760" customWidth="1"/>
    <col min="2305" max="2305" width="2.125" style="760" customWidth="1"/>
    <col min="2306" max="2306" width="2.375" style="760" customWidth="1"/>
    <col min="2307" max="2325" width="4" style="760" customWidth="1"/>
    <col min="2326" max="2329" width="2.375" style="760" customWidth="1"/>
    <col min="2330" max="2330" width="2.125" style="760" customWidth="1"/>
    <col min="2331" max="2559" width="4" style="760"/>
    <col min="2560" max="2560" width="1.75" style="760" customWidth="1"/>
    <col min="2561" max="2561" width="2.125" style="760" customWidth="1"/>
    <col min="2562" max="2562" width="2.375" style="760" customWidth="1"/>
    <col min="2563" max="2581" width="4" style="760" customWidth="1"/>
    <col min="2582" max="2585" width="2.375" style="760" customWidth="1"/>
    <col min="2586" max="2586" width="2.125" style="760" customWidth="1"/>
    <col min="2587" max="2815" width="4" style="760"/>
    <col min="2816" max="2816" width="1.75" style="760" customWidth="1"/>
    <col min="2817" max="2817" width="2.125" style="760" customWidth="1"/>
    <col min="2818" max="2818" width="2.375" style="760" customWidth="1"/>
    <col min="2819" max="2837" width="4" style="760" customWidth="1"/>
    <col min="2838" max="2841" width="2.375" style="760" customWidth="1"/>
    <col min="2842" max="2842" width="2.125" style="760" customWidth="1"/>
    <col min="2843" max="3071" width="4" style="760"/>
    <col min="3072" max="3072" width="1.75" style="760" customWidth="1"/>
    <col min="3073" max="3073" width="2.125" style="760" customWidth="1"/>
    <col min="3074" max="3074" width="2.375" style="760" customWidth="1"/>
    <col min="3075" max="3093" width="4" style="760" customWidth="1"/>
    <col min="3094" max="3097" width="2.375" style="760" customWidth="1"/>
    <col min="3098" max="3098" width="2.125" style="760" customWidth="1"/>
    <col min="3099" max="3327" width="4" style="760"/>
    <col min="3328" max="3328" width="1.75" style="760" customWidth="1"/>
    <col min="3329" max="3329" width="2.125" style="760" customWidth="1"/>
    <col min="3330" max="3330" width="2.375" style="760" customWidth="1"/>
    <col min="3331" max="3349" width="4" style="760" customWidth="1"/>
    <col min="3350" max="3353" width="2.375" style="760" customWidth="1"/>
    <col min="3354" max="3354" width="2.125" style="760" customWidth="1"/>
    <col min="3355" max="3583" width="4" style="760"/>
    <col min="3584" max="3584" width="1.75" style="760" customWidth="1"/>
    <col min="3585" max="3585" width="2.125" style="760" customWidth="1"/>
    <col min="3586" max="3586" width="2.375" style="760" customWidth="1"/>
    <col min="3587" max="3605" width="4" style="760" customWidth="1"/>
    <col min="3606" max="3609" width="2.375" style="760" customWidth="1"/>
    <col min="3610" max="3610" width="2.125" style="760" customWidth="1"/>
    <col min="3611" max="3839" width="4" style="760"/>
    <col min="3840" max="3840" width="1.75" style="760" customWidth="1"/>
    <col min="3841" max="3841" width="2.125" style="760" customWidth="1"/>
    <col min="3842" max="3842" width="2.375" style="760" customWidth="1"/>
    <col min="3843" max="3861" width="4" style="760" customWidth="1"/>
    <col min="3862" max="3865" width="2.375" style="760" customWidth="1"/>
    <col min="3866" max="3866" width="2.125" style="760" customWidth="1"/>
    <col min="3867" max="4095" width="4" style="760"/>
    <col min="4096" max="4096" width="1.75" style="760" customWidth="1"/>
    <col min="4097" max="4097" width="2.125" style="760" customWidth="1"/>
    <col min="4098" max="4098" width="2.375" style="760" customWidth="1"/>
    <col min="4099" max="4117" width="4" style="760" customWidth="1"/>
    <col min="4118" max="4121" width="2.375" style="760" customWidth="1"/>
    <col min="4122" max="4122" width="2.125" style="760" customWidth="1"/>
    <col min="4123" max="4351" width="4" style="760"/>
    <col min="4352" max="4352" width="1.75" style="760" customWidth="1"/>
    <col min="4353" max="4353" width="2.125" style="760" customWidth="1"/>
    <col min="4354" max="4354" width="2.375" style="760" customWidth="1"/>
    <col min="4355" max="4373" width="4" style="760" customWidth="1"/>
    <col min="4374" max="4377" width="2.375" style="760" customWidth="1"/>
    <col min="4378" max="4378" width="2.125" style="760" customWidth="1"/>
    <col min="4379" max="4607" width="4" style="760"/>
    <col min="4608" max="4608" width="1.75" style="760" customWidth="1"/>
    <col min="4609" max="4609" width="2.125" style="760" customWidth="1"/>
    <col min="4610" max="4610" width="2.375" style="760" customWidth="1"/>
    <col min="4611" max="4629" width="4" style="760" customWidth="1"/>
    <col min="4630" max="4633" width="2.375" style="760" customWidth="1"/>
    <col min="4634" max="4634" width="2.125" style="760" customWidth="1"/>
    <col min="4635" max="4863" width="4" style="760"/>
    <col min="4864" max="4864" width="1.75" style="760" customWidth="1"/>
    <col min="4865" max="4865" width="2.125" style="760" customWidth="1"/>
    <col min="4866" max="4866" width="2.375" style="760" customWidth="1"/>
    <col min="4867" max="4885" width="4" style="760" customWidth="1"/>
    <col min="4886" max="4889" width="2.375" style="760" customWidth="1"/>
    <col min="4890" max="4890" width="2.125" style="760" customWidth="1"/>
    <col min="4891" max="5119" width="4" style="760"/>
    <col min="5120" max="5120" width="1.75" style="760" customWidth="1"/>
    <col min="5121" max="5121" width="2.125" style="760" customWidth="1"/>
    <col min="5122" max="5122" width="2.375" style="760" customWidth="1"/>
    <col min="5123" max="5141" width="4" style="760" customWidth="1"/>
    <col min="5142" max="5145" width="2.375" style="760" customWidth="1"/>
    <col min="5146" max="5146" width="2.125" style="760" customWidth="1"/>
    <col min="5147" max="5375" width="4" style="760"/>
    <col min="5376" max="5376" width="1.75" style="760" customWidth="1"/>
    <col min="5377" max="5377" width="2.125" style="760" customWidth="1"/>
    <col min="5378" max="5378" width="2.375" style="760" customWidth="1"/>
    <col min="5379" max="5397" width="4" style="760" customWidth="1"/>
    <col min="5398" max="5401" width="2.375" style="760" customWidth="1"/>
    <col min="5402" max="5402" width="2.125" style="760" customWidth="1"/>
    <col min="5403" max="5631" width="4" style="760"/>
    <col min="5632" max="5632" width="1.75" style="760" customWidth="1"/>
    <col min="5633" max="5633" width="2.125" style="760" customWidth="1"/>
    <col min="5634" max="5634" width="2.375" style="760" customWidth="1"/>
    <col min="5635" max="5653" width="4" style="760" customWidth="1"/>
    <col min="5654" max="5657" width="2.375" style="760" customWidth="1"/>
    <col min="5658" max="5658" width="2.125" style="760" customWidth="1"/>
    <col min="5659" max="5887" width="4" style="760"/>
    <col min="5888" max="5888" width="1.75" style="760" customWidth="1"/>
    <col min="5889" max="5889" width="2.125" style="760" customWidth="1"/>
    <col min="5890" max="5890" width="2.375" style="760" customWidth="1"/>
    <col min="5891" max="5909" width="4" style="760" customWidth="1"/>
    <col min="5910" max="5913" width="2.375" style="760" customWidth="1"/>
    <col min="5914" max="5914" width="2.125" style="760" customWidth="1"/>
    <col min="5915" max="6143" width="4" style="760"/>
    <col min="6144" max="6144" width="1.75" style="760" customWidth="1"/>
    <col min="6145" max="6145" width="2.125" style="760" customWidth="1"/>
    <col min="6146" max="6146" width="2.375" style="760" customWidth="1"/>
    <col min="6147" max="6165" width="4" style="760" customWidth="1"/>
    <col min="6166" max="6169" width="2.375" style="760" customWidth="1"/>
    <col min="6170" max="6170" width="2.125" style="760" customWidth="1"/>
    <col min="6171" max="6399" width="4" style="760"/>
    <col min="6400" max="6400" width="1.75" style="760" customWidth="1"/>
    <col min="6401" max="6401" width="2.125" style="760" customWidth="1"/>
    <col min="6402" max="6402" width="2.375" style="760" customWidth="1"/>
    <col min="6403" max="6421" width="4" style="760" customWidth="1"/>
    <col min="6422" max="6425" width="2.375" style="760" customWidth="1"/>
    <col min="6426" max="6426" width="2.125" style="760" customWidth="1"/>
    <col min="6427" max="6655" width="4" style="760"/>
    <col min="6656" max="6656" width="1.75" style="760" customWidth="1"/>
    <col min="6657" max="6657" width="2.125" style="760" customWidth="1"/>
    <col min="6658" max="6658" width="2.375" style="760" customWidth="1"/>
    <col min="6659" max="6677" width="4" style="760" customWidth="1"/>
    <col min="6678" max="6681" width="2.375" style="760" customWidth="1"/>
    <col min="6682" max="6682" width="2.125" style="760" customWidth="1"/>
    <col min="6683" max="6911" width="4" style="760"/>
    <col min="6912" max="6912" width="1.75" style="760" customWidth="1"/>
    <col min="6913" max="6913" width="2.125" style="760" customWidth="1"/>
    <col min="6914" max="6914" width="2.375" style="760" customWidth="1"/>
    <col min="6915" max="6933" width="4" style="760" customWidth="1"/>
    <col min="6934" max="6937" width="2.375" style="760" customWidth="1"/>
    <col min="6938" max="6938" width="2.125" style="760" customWidth="1"/>
    <col min="6939" max="7167" width="4" style="760"/>
    <col min="7168" max="7168" width="1.75" style="760" customWidth="1"/>
    <col min="7169" max="7169" width="2.125" style="760" customWidth="1"/>
    <col min="7170" max="7170" width="2.375" style="760" customWidth="1"/>
    <col min="7171" max="7189" width="4" style="760" customWidth="1"/>
    <col min="7190" max="7193" width="2.375" style="760" customWidth="1"/>
    <col min="7194" max="7194" width="2.125" style="760" customWidth="1"/>
    <col min="7195" max="7423" width="4" style="760"/>
    <col min="7424" max="7424" width="1.75" style="760" customWidth="1"/>
    <col min="7425" max="7425" width="2.125" style="760" customWidth="1"/>
    <col min="7426" max="7426" width="2.375" style="760" customWidth="1"/>
    <col min="7427" max="7445" width="4" style="760" customWidth="1"/>
    <col min="7446" max="7449" width="2.375" style="760" customWidth="1"/>
    <col min="7450" max="7450" width="2.125" style="760" customWidth="1"/>
    <col min="7451" max="7679" width="4" style="760"/>
    <col min="7680" max="7680" width="1.75" style="760" customWidth="1"/>
    <col min="7681" max="7681" width="2.125" style="760" customWidth="1"/>
    <col min="7682" max="7682" width="2.375" style="760" customWidth="1"/>
    <col min="7683" max="7701" width="4" style="760" customWidth="1"/>
    <col min="7702" max="7705" width="2.375" style="760" customWidth="1"/>
    <col min="7706" max="7706" width="2.125" style="760" customWidth="1"/>
    <col min="7707" max="7935" width="4" style="760"/>
    <col min="7936" max="7936" width="1.75" style="760" customWidth="1"/>
    <col min="7937" max="7937" width="2.125" style="760" customWidth="1"/>
    <col min="7938" max="7938" width="2.375" style="760" customWidth="1"/>
    <col min="7939" max="7957" width="4" style="760" customWidth="1"/>
    <col min="7958" max="7961" width="2.375" style="760" customWidth="1"/>
    <col min="7962" max="7962" width="2.125" style="760" customWidth="1"/>
    <col min="7963" max="8191" width="4" style="760"/>
    <col min="8192" max="8192" width="1.75" style="760" customWidth="1"/>
    <col min="8193" max="8193" width="2.125" style="760" customWidth="1"/>
    <col min="8194" max="8194" width="2.375" style="760" customWidth="1"/>
    <col min="8195" max="8213" width="4" style="760" customWidth="1"/>
    <col min="8214" max="8217" width="2.375" style="760" customWidth="1"/>
    <col min="8218" max="8218" width="2.125" style="760" customWidth="1"/>
    <col min="8219" max="8447" width="4" style="760"/>
    <col min="8448" max="8448" width="1.75" style="760" customWidth="1"/>
    <col min="8449" max="8449" width="2.125" style="760" customWidth="1"/>
    <col min="8450" max="8450" width="2.375" style="760" customWidth="1"/>
    <col min="8451" max="8469" width="4" style="760" customWidth="1"/>
    <col min="8470" max="8473" width="2.375" style="760" customWidth="1"/>
    <col min="8474" max="8474" width="2.125" style="760" customWidth="1"/>
    <col min="8475" max="8703" width="4" style="760"/>
    <col min="8704" max="8704" width="1.75" style="760" customWidth="1"/>
    <col min="8705" max="8705" width="2.125" style="760" customWidth="1"/>
    <col min="8706" max="8706" width="2.375" style="760" customWidth="1"/>
    <col min="8707" max="8725" width="4" style="760" customWidth="1"/>
    <col min="8726" max="8729" width="2.375" style="760" customWidth="1"/>
    <col min="8730" max="8730" width="2.125" style="760" customWidth="1"/>
    <col min="8731" max="8959" width="4" style="760"/>
    <col min="8960" max="8960" width="1.75" style="760" customWidth="1"/>
    <col min="8961" max="8961" width="2.125" style="760" customWidth="1"/>
    <col min="8962" max="8962" width="2.375" style="760" customWidth="1"/>
    <col min="8963" max="8981" width="4" style="760" customWidth="1"/>
    <col min="8982" max="8985" width="2.375" style="760" customWidth="1"/>
    <col min="8986" max="8986" width="2.125" style="760" customWidth="1"/>
    <col min="8987" max="9215" width="4" style="760"/>
    <col min="9216" max="9216" width="1.75" style="760" customWidth="1"/>
    <col min="9217" max="9217" width="2.125" style="760" customWidth="1"/>
    <col min="9218" max="9218" width="2.375" style="760" customWidth="1"/>
    <col min="9219" max="9237" width="4" style="760" customWidth="1"/>
    <col min="9238" max="9241" width="2.375" style="760" customWidth="1"/>
    <col min="9242" max="9242" width="2.125" style="760" customWidth="1"/>
    <col min="9243" max="9471" width="4" style="760"/>
    <col min="9472" max="9472" width="1.75" style="760" customWidth="1"/>
    <col min="9473" max="9473" width="2.125" style="760" customWidth="1"/>
    <col min="9474" max="9474" width="2.375" style="760" customWidth="1"/>
    <col min="9475" max="9493" width="4" style="760" customWidth="1"/>
    <col min="9494" max="9497" width="2.375" style="760" customWidth="1"/>
    <col min="9498" max="9498" width="2.125" style="760" customWidth="1"/>
    <col min="9499" max="9727" width="4" style="760"/>
    <col min="9728" max="9728" width="1.75" style="760" customWidth="1"/>
    <col min="9729" max="9729" width="2.125" style="760" customWidth="1"/>
    <col min="9730" max="9730" width="2.375" style="760" customWidth="1"/>
    <col min="9731" max="9749" width="4" style="760" customWidth="1"/>
    <col min="9750" max="9753" width="2.375" style="760" customWidth="1"/>
    <col min="9754" max="9754" width="2.125" style="760" customWidth="1"/>
    <col min="9755" max="9983" width="4" style="760"/>
    <col min="9984" max="9984" width="1.75" style="760" customWidth="1"/>
    <col min="9985" max="9985" width="2.125" style="760" customWidth="1"/>
    <col min="9986" max="9986" width="2.375" style="760" customWidth="1"/>
    <col min="9987" max="10005" width="4" style="760" customWidth="1"/>
    <col min="10006" max="10009" width="2.375" style="760" customWidth="1"/>
    <col min="10010" max="10010" width="2.125" style="760" customWidth="1"/>
    <col min="10011" max="10239" width="4" style="760"/>
    <col min="10240" max="10240" width="1.75" style="760" customWidth="1"/>
    <col min="10241" max="10241" width="2.125" style="760" customWidth="1"/>
    <col min="10242" max="10242" width="2.375" style="760" customWidth="1"/>
    <col min="10243" max="10261" width="4" style="760" customWidth="1"/>
    <col min="10262" max="10265" width="2.375" style="760" customWidth="1"/>
    <col min="10266" max="10266" width="2.125" style="760" customWidth="1"/>
    <col min="10267" max="10495" width="4" style="760"/>
    <col min="10496" max="10496" width="1.75" style="760" customWidth="1"/>
    <col min="10497" max="10497" width="2.125" style="760" customWidth="1"/>
    <col min="10498" max="10498" width="2.375" style="760" customWidth="1"/>
    <col min="10499" max="10517" width="4" style="760" customWidth="1"/>
    <col min="10518" max="10521" width="2.375" style="760" customWidth="1"/>
    <col min="10522" max="10522" width="2.125" style="760" customWidth="1"/>
    <col min="10523" max="10751" width="4" style="760"/>
    <col min="10752" max="10752" width="1.75" style="760" customWidth="1"/>
    <col min="10753" max="10753" width="2.125" style="760" customWidth="1"/>
    <col min="10754" max="10754" width="2.375" style="760" customWidth="1"/>
    <col min="10755" max="10773" width="4" style="760" customWidth="1"/>
    <col min="10774" max="10777" width="2.375" style="760" customWidth="1"/>
    <col min="10778" max="10778" width="2.125" style="760" customWidth="1"/>
    <col min="10779" max="11007" width="4" style="760"/>
    <col min="11008" max="11008" width="1.75" style="760" customWidth="1"/>
    <col min="11009" max="11009" width="2.125" style="760" customWidth="1"/>
    <col min="11010" max="11010" width="2.375" style="760" customWidth="1"/>
    <col min="11011" max="11029" width="4" style="760" customWidth="1"/>
    <col min="11030" max="11033" width="2.375" style="760" customWidth="1"/>
    <col min="11034" max="11034" width="2.125" style="760" customWidth="1"/>
    <col min="11035" max="11263" width="4" style="760"/>
    <col min="11264" max="11264" width="1.75" style="760" customWidth="1"/>
    <col min="11265" max="11265" width="2.125" style="760" customWidth="1"/>
    <col min="11266" max="11266" width="2.375" style="760" customWidth="1"/>
    <col min="11267" max="11285" width="4" style="760" customWidth="1"/>
    <col min="11286" max="11289" width="2.375" style="760" customWidth="1"/>
    <col min="11290" max="11290" width="2.125" style="760" customWidth="1"/>
    <col min="11291" max="11519" width="4" style="760"/>
    <col min="11520" max="11520" width="1.75" style="760" customWidth="1"/>
    <col min="11521" max="11521" width="2.125" style="760" customWidth="1"/>
    <col min="11522" max="11522" width="2.375" style="760" customWidth="1"/>
    <col min="11523" max="11541" width="4" style="760" customWidth="1"/>
    <col min="11542" max="11545" width="2.375" style="760" customWidth="1"/>
    <col min="11546" max="11546" width="2.125" style="760" customWidth="1"/>
    <col min="11547" max="11775" width="4" style="760"/>
    <col min="11776" max="11776" width="1.75" style="760" customWidth="1"/>
    <col min="11777" max="11777" width="2.125" style="760" customWidth="1"/>
    <col min="11778" max="11778" width="2.375" style="760" customWidth="1"/>
    <col min="11779" max="11797" width="4" style="760" customWidth="1"/>
    <col min="11798" max="11801" width="2.375" style="760" customWidth="1"/>
    <col min="11802" max="11802" width="2.125" style="760" customWidth="1"/>
    <col min="11803" max="12031" width="4" style="760"/>
    <col min="12032" max="12032" width="1.75" style="760" customWidth="1"/>
    <col min="12033" max="12033" width="2.125" style="760" customWidth="1"/>
    <col min="12034" max="12034" width="2.375" style="760" customWidth="1"/>
    <col min="12035" max="12053" width="4" style="760" customWidth="1"/>
    <col min="12054" max="12057" width="2.375" style="760" customWidth="1"/>
    <col min="12058" max="12058" width="2.125" style="760" customWidth="1"/>
    <col min="12059" max="12287" width="4" style="760"/>
    <col min="12288" max="12288" width="1.75" style="760" customWidth="1"/>
    <col min="12289" max="12289" width="2.125" style="760" customWidth="1"/>
    <col min="12290" max="12290" width="2.375" style="760" customWidth="1"/>
    <col min="12291" max="12309" width="4" style="760" customWidth="1"/>
    <col min="12310" max="12313" width="2.375" style="760" customWidth="1"/>
    <col min="12314" max="12314" width="2.125" style="760" customWidth="1"/>
    <col min="12315" max="12543" width="4" style="760"/>
    <col min="12544" max="12544" width="1.75" style="760" customWidth="1"/>
    <col min="12545" max="12545" width="2.125" style="760" customWidth="1"/>
    <col min="12546" max="12546" width="2.375" style="760" customWidth="1"/>
    <col min="12547" max="12565" width="4" style="760" customWidth="1"/>
    <col min="12566" max="12569" width="2.375" style="760" customWidth="1"/>
    <col min="12570" max="12570" width="2.125" style="760" customWidth="1"/>
    <col min="12571" max="12799" width="4" style="760"/>
    <col min="12800" max="12800" width="1.75" style="760" customWidth="1"/>
    <col min="12801" max="12801" width="2.125" style="760" customWidth="1"/>
    <col min="12802" max="12802" width="2.375" style="760" customWidth="1"/>
    <col min="12803" max="12821" width="4" style="760" customWidth="1"/>
    <col min="12822" max="12825" width="2.375" style="760" customWidth="1"/>
    <col min="12826" max="12826" width="2.125" style="760" customWidth="1"/>
    <col min="12827" max="13055" width="4" style="760"/>
    <col min="13056" max="13056" width="1.75" style="760" customWidth="1"/>
    <col min="13057" max="13057" width="2.125" style="760" customWidth="1"/>
    <col min="13058" max="13058" width="2.375" style="760" customWidth="1"/>
    <col min="13059" max="13077" width="4" style="760" customWidth="1"/>
    <col min="13078" max="13081" width="2.375" style="760" customWidth="1"/>
    <col min="13082" max="13082" width="2.125" style="760" customWidth="1"/>
    <col min="13083" max="13311" width="4" style="760"/>
    <col min="13312" max="13312" width="1.75" style="760" customWidth="1"/>
    <col min="13313" max="13313" width="2.125" style="760" customWidth="1"/>
    <col min="13314" max="13314" width="2.375" style="760" customWidth="1"/>
    <col min="13315" max="13333" width="4" style="760" customWidth="1"/>
    <col min="13334" max="13337" width="2.375" style="760" customWidth="1"/>
    <col min="13338" max="13338" width="2.125" style="760" customWidth="1"/>
    <col min="13339" max="13567" width="4" style="760"/>
    <col min="13568" max="13568" width="1.75" style="760" customWidth="1"/>
    <col min="13569" max="13569" width="2.125" style="760" customWidth="1"/>
    <col min="13570" max="13570" width="2.375" style="760" customWidth="1"/>
    <col min="13571" max="13589" width="4" style="760" customWidth="1"/>
    <col min="13590" max="13593" width="2.375" style="760" customWidth="1"/>
    <col min="13594" max="13594" width="2.125" style="760" customWidth="1"/>
    <col min="13595" max="13823" width="4" style="760"/>
    <col min="13824" max="13824" width="1.75" style="760" customWidth="1"/>
    <col min="13825" max="13825" width="2.125" style="760" customWidth="1"/>
    <col min="13826" max="13826" width="2.375" style="760" customWidth="1"/>
    <col min="13827" max="13845" width="4" style="760" customWidth="1"/>
    <col min="13846" max="13849" width="2.375" style="760" customWidth="1"/>
    <col min="13850" max="13850" width="2.125" style="760" customWidth="1"/>
    <col min="13851" max="14079" width="4" style="760"/>
    <col min="14080" max="14080" width="1.75" style="760" customWidth="1"/>
    <col min="14081" max="14081" width="2.125" style="760" customWidth="1"/>
    <col min="14082" max="14082" width="2.375" style="760" customWidth="1"/>
    <col min="14083" max="14101" width="4" style="760" customWidth="1"/>
    <col min="14102" max="14105" width="2.375" style="760" customWidth="1"/>
    <col min="14106" max="14106" width="2.125" style="760" customWidth="1"/>
    <col min="14107" max="14335" width="4" style="760"/>
    <col min="14336" max="14336" width="1.75" style="760" customWidth="1"/>
    <col min="14337" max="14337" width="2.125" style="760" customWidth="1"/>
    <col min="14338" max="14338" width="2.375" style="760" customWidth="1"/>
    <col min="14339" max="14357" width="4" style="760" customWidth="1"/>
    <col min="14358" max="14361" width="2.375" style="760" customWidth="1"/>
    <col min="14362" max="14362" width="2.125" style="760" customWidth="1"/>
    <col min="14363" max="14591" width="4" style="760"/>
    <col min="14592" max="14592" width="1.75" style="760" customWidth="1"/>
    <col min="14593" max="14593" width="2.125" style="760" customWidth="1"/>
    <col min="14594" max="14594" width="2.375" style="760" customWidth="1"/>
    <col min="14595" max="14613" width="4" style="760" customWidth="1"/>
    <col min="14614" max="14617" width="2.375" style="760" customWidth="1"/>
    <col min="14618" max="14618" width="2.125" style="760" customWidth="1"/>
    <col min="14619" max="14847" width="4" style="760"/>
    <col min="14848" max="14848" width="1.75" style="760" customWidth="1"/>
    <col min="14849" max="14849" width="2.125" style="760" customWidth="1"/>
    <col min="14850" max="14850" width="2.375" style="760" customWidth="1"/>
    <col min="14851" max="14869" width="4" style="760" customWidth="1"/>
    <col min="14870" max="14873" width="2.375" style="760" customWidth="1"/>
    <col min="14874" max="14874" width="2.125" style="760" customWidth="1"/>
    <col min="14875" max="15103" width="4" style="760"/>
    <col min="15104" max="15104" width="1.75" style="760" customWidth="1"/>
    <col min="15105" max="15105" width="2.125" style="760" customWidth="1"/>
    <col min="15106" max="15106" width="2.375" style="760" customWidth="1"/>
    <col min="15107" max="15125" width="4" style="760" customWidth="1"/>
    <col min="15126" max="15129" width="2.375" style="760" customWidth="1"/>
    <col min="15130" max="15130" width="2.125" style="760" customWidth="1"/>
    <col min="15131" max="15359" width="4" style="760"/>
    <col min="15360" max="15360" width="1.75" style="760" customWidth="1"/>
    <col min="15361" max="15361" width="2.125" style="760" customWidth="1"/>
    <col min="15362" max="15362" width="2.375" style="760" customWidth="1"/>
    <col min="15363" max="15381" width="4" style="760" customWidth="1"/>
    <col min="15382" max="15385" width="2.375" style="760" customWidth="1"/>
    <col min="15386" max="15386" width="2.125" style="760" customWidth="1"/>
    <col min="15387" max="15615" width="4" style="760"/>
    <col min="15616" max="15616" width="1.75" style="760" customWidth="1"/>
    <col min="15617" max="15617" width="2.125" style="760" customWidth="1"/>
    <col min="15618" max="15618" width="2.375" style="760" customWidth="1"/>
    <col min="15619" max="15637" width="4" style="760" customWidth="1"/>
    <col min="15638" max="15641" width="2.375" style="760" customWidth="1"/>
    <col min="15642" max="15642" width="2.125" style="760" customWidth="1"/>
    <col min="15643" max="15871" width="4" style="760"/>
    <col min="15872" max="15872" width="1.75" style="760" customWidth="1"/>
    <col min="15873" max="15873" width="2.125" style="760" customWidth="1"/>
    <col min="15874" max="15874" width="2.375" style="760" customWidth="1"/>
    <col min="15875" max="15893" width="4" style="760" customWidth="1"/>
    <col min="15894" max="15897" width="2.375" style="760" customWidth="1"/>
    <col min="15898" max="15898" width="2.125" style="760" customWidth="1"/>
    <col min="15899" max="16127" width="4" style="760"/>
    <col min="16128" max="16128" width="1.75" style="760" customWidth="1"/>
    <col min="16129" max="16129" width="2.125" style="760" customWidth="1"/>
    <col min="16130" max="16130" width="2.375" style="760" customWidth="1"/>
    <col min="16131" max="16149" width="4" style="760" customWidth="1"/>
    <col min="16150" max="16153" width="2.375" style="760" customWidth="1"/>
    <col min="16154" max="16154" width="2.125" style="760" customWidth="1"/>
    <col min="16155" max="16384" width="4" style="760"/>
  </cols>
  <sheetData>
    <row r="1" spans="1:26" x14ac:dyDescent="0.15">
      <c r="A1" s="745"/>
      <c r="B1" s="746"/>
      <c r="C1" s="746"/>
      <c r="D1" s="746"/>
      <c r="E1" s="746"/>
      <c r="F1" s="746"/>
      <c r="G1" s="746"/>
      <c r="H1" s="746"/>
      <c r="I1" s="746"/>
      <c r="J1" s="746"/>
      <c r="K1" s="746"/>
      <c r="L1" s="746"/>
      <c r="M1" s="746"/>
      <c r="N1" s="746"/>
      <c r="O1" s="746"/>
      <c r="P1" s="746"/>
      <c r="Q1" s="746"/>
      <c r="R1" s="746"/>
      <c r="S1" s="746"/>
      <c r="T1" s="746"/>
      <c r="U1" s="746"/>
      <c r="V1" s="746"/>
      <c r="W1" s="746"/>
      <c r="X1" s="746"/>
      <c r="Y1" s="746"/>
      <c r="Z1" s="759"/>
    </row>
    <row r="2" spans="1:26" x14ac:dyDescent="0.15">
      <c r="A2" s="745"/>
      <c r="B2" s="746"/>
      <c r="C2" s="746"/>
      <c r="D2" s="746"/>
      <c r="E2" s="746"/>
      <c r="F2" s="746"/>
      <c r="G2" s="746"/>
      <c r="H2" s="746"/>
      <c r="I2" s="746"/>
      <c r="J2" s="746"/>
      <c r="K2" s="746"/>
      <c r="L2" s="746"/>
      <c r="M2" s="746"/>
      <c r="N2" s="746"/>
      <c r="O2" s="746"/>
      <c r="P2" s="746"/>
      <c r="Q2" s="746"/>
      <c r="R2" s="1022" t="s">
        <v>723</v>
      </c>
      <c r="S2" s="1022"/>
      <c r="T2" s="1022"/>
      <c r="U2" s="1022"/>
      <c r="V2" s="1022"/>
      <c r="W2" s="1022"/>
      <c r="X2" s="1022"/>
      <c r="Y2" s="1022"/>
      <c r="Z2" s="759"/>
    </row>
    <row r="3" spans="1:26" x14ac:dyDescent="0.15">
      <c r="A3" s="745"/>
      <c r="B3" s="746"/>
      <c r="C3" s="746"/>
      <c r="D3" s="746"/>
      <c r="E3" s="746"/>
      <c r="F3" s="746"/>
      <c r="G3" s="746"/>
      <c r="H3" s="746"/>
      <c r="I3" s="746"/>
      <c r="J3" s="746"/>
      <c r="K3" s="746"/>
      <c r="L3" s="746"/>
      <c r="M3" s="746"/>
      <c r="N3" s="746"/>
      <c r="O3" s="746"/>
      <c r="P3" s="746"/>
      <c r="Q3" s="746"/>
      <c r="R3" s="746"/>
      <c r="S3" s="746"/>
      <c r="T3" s="761"/>
      <c r="U3" s="746"/>
      <c r="V3" s="746"/>
      <c r="W3" s="746"/>
      <c r="X3" s="746"/>
      <c r="Y3" s="746"/>
      <c r="Z3" s="759"/>
    </row>
    <row r="4" spans="1:26" ht="36.75" customHeight="1" x14ac:dyDescent="0.15">
      <c r="A4" s="745"/>
      <c r="B4" s="1023" t="s">
        <v>724</v>
      </c>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759"/>
    </row>
    <row r="5" spans="1:26" x14ac:dyDescent="0.15">
      <c r="A5" s="745"/>
      <c r="B5" s="746"/>
      <c r="C5" s="746"/>
      <c r="D5" s="746"/>
      <c r="E5" s="746"/>
      <c r="F5" s="746"/>
      <c r="G5" s="746"/>
      <c r="H5" s="746"/>
      <c r="I5" s="746"/>
      <c r="J5" s="746"/>
      <c r="K5" s="746"/>
      <c r="L5" s="746"/>
      <c r="M5" s="746"/>
      <c r="N5" s="746"/>
      <c r="O5" s="746"/>
      <c r="P5" s="746"/>
      <c r="Q5" s="746"/>
      <c r="R5" s="746"/>
      <c r="S5" s="746"/>
      <c r="T5" s="746"/>
      <c r="U5" s="746"/>
      <c r="V5" s="746"/>
      <c r="W5" s="746"/>
      <c r="X5" s="746"/>
      <c r="Y5" s="746"/>
      <c r="Z5" s="759"/>
    </row>
    <row r="6" spans="1:26" ht="23.25" customHeight="1" x14ac:dyDescent="0.15">
      <c r="A6" s="745"/>
      <c r="B6" s="1015" t="s">
        <v>725</v>
      </c>
      <c r="C6" s="1016"/>
      <c r="D6" s="1016"/>
      <c r="E6" s="1016"/>
      <c r="F6" s="1017"/>
      <c r="G6" s="1018"/>
      <c r="H6" s="1018"/>
      <c r="I6" s="1018"/>
      <c r="J6" s="1018"/>
      <c r="K6" s="1018"/>
      <c r="L6" s="1018"/>
      <c r="M6" s="1018"/>
      <c r="N6" s="1018"/>
      <c r="O6" s="1018"/>
      <c r="P6" s="1018"/>
      <c r="Q6" s="1018"/>
      <c r="R6" s="1018"/>
      <c r="S6" s="1018"/>
      <c r="T6" s="1018"/>
      <c r="U6" s="1018"/>
      <c r="V6" s="1018"/>
      <c r="W6" s="1018"/>
      <c r="X6" s="1018"/>
      <c r="Y6" s="1019"/>
      <c r="Z6" s="759"/>
    </row>
    <row r="7" spans="1:26" ht="23.25" customHeight="1" x14ac:dyDescent="0.15">
      <c r="A7" s="745"/>
      <c r="B7" s="1015" t="s">
        <v>327</v>
      </c>
      <c r="C7" s="1016"/>
      <c r="D7" s="1016"/>
      <c r="E7" s="1016"/>
      <c r="F7" s="1017"/>
      <c r="G7" s="1018" t="s">
        <v>726</v>
      </c>
      <c r="H7" s="1018"/>
      <c r="I7" s="1018"/>
      <c r="J7" s="1018"/>
      <c r="K7" s="1018"/>
      <c r="L7" s="1018"/>
      <c r="M7" s="1018"/>
      <c r="N7" s="1018"/>
      <c r="O7" s="1018"/>
      <c r="P7" s="1018"/>
      <c r="Q7" s="1018"/>
      <c r="R7" s="1018"/>
      <c r="S7" s="1018"/>
      <c r="T7" s="1018"/>
      <c r="U7" s="1018"/>
      <c r="V7" s="1018"/>
      <c r="W7" s="1018"/>
      <c r="X7" s="1018"/>
      <c r="Y7" s="1019"/>
      <c r="Z7" s="759"/>
    </row>
    <row r="8" spans="1:26" ht="23.25" customHeight="1" x14ac:dyDescent="0.15">
      <c r="A8" s="745"/>
      <c r="B8" s="1002" t="s">
        <v>727</v>
      </c>
      <c r="C8" s="1003"/>
      <c r="D8" s="1003"/>
      <c r="E8" s="1003"/>
      <c r="F8" s="1004"/>
      <c r="G8" s="1020" t="s">
        <v>728</v>
      </c>
      <c r="H8" s="1021"/>
      <c r="I8" s="1021"/>
      <c r="J8" s="1021"/>
      <c r="K8" s="1021"/>
      <c r="L8" s="1021"/>
      <c r="M8" s="1021"/>
      <c r="N8" s="1021"/>
      <c r="O8" s="762"/>
      <c r="P8" s="762"/>
      <c r="Q8" s="762"/>
      <c r="R8" s="762" t="s">
        <v>729</v>
      </c>
      <c r="S8" s="762"/>
      <c r="T8" s="762"/>
      <c r="U8" s="762"/>
      <c r="V8" s="762"/>
      <c r="W8" s="762"/>
      <c r="X8" s="762"/>
      <c r="Y8" s="763"/>
      <c r="Z8" s="759"/>
    </row>
    <row r="9" spans="1:26" ht="23.25" customHeight="1" x14ac:dyDescent="0.15">
      <c r="A9" s="745"/>
      <c r="B9" s="1005"/>
      <c r="C9" s="1006"/>
      <c r="D9" s="1006"/>
      <c r="E9" s="1006"/>
      <c r="F9" s="1007"/>
      <c r="G9" s="1020" t="s">
        <v>730</v>
      </c>
      <c r="H9" s="1021"/>
      <c r="I9" s="1021"/>
      <c r="J9" s="1021"/>
      <c r="K9" s="1021"/>
      <c r="L9" s="1021"/>
      <c r="M9" s="1021"/>
      <c r="N9" s="1021"/>
      <c r="O9" s="762"/>
      <c r="P9" s="762"/>
      <c r="Q9" s="762"/>
      <c r="R9" s="762" t="s">
        <v>729</v>
      </c>
      <c r="S9" s="762"/>
      <c r="T9" s="762"/>
      <c r="U9" s="762"/>
      <c r="V9" s="762"/>
      <c r="W9" s="762"/>
      <c r="X9" s="762"/>
      <c r="Y9" s="763"/>
      <c r="Z9" s="759"/>
    </row>
    <row r="10" spans="1:26" ht="23.25" customHeight="1" x14ac:dyDescent="0.15">
      <c r="A10" s="745"/>
      <c r="B10" s="1005"/>
      <c r="C10" s="1006"/>
      <c r="D10" s="1006"/>
      <c r="E10" s="1006"/>
      <c r="F10" s="1007"/>
      <c r="G10" s="1020" t="s">
        <v>731</v>
      </c>
      <c r="H10" s="1021"/>
      <c r="I10" s="1021"/>
      <c r="J10" s="1021"/>
      <c r="K10" s="1021"/>
      <c r="L10" s="1021"/>
      <c r="M10" s="1021"/>
      <c r="N10" s="1021"/>
      <c r="O10" s="762"/>
      <c r="P10" s="762"/>
      <c r="Q10" s="762"/>
      <c r="R10" s="762" t="s">
        <v>729</v>
      </c>
      <c r="S10" s="762"/>
      <c r="T10" s="762"/>
      <c r="U10" s="762"/>
      <c r="V10" s="762"/>
      <c r="W10" s="762"/>
      <c r="X10" s="762"/>
      <c r="Y10" s="763"/>
      <c r="Z10" s="759"/>
    </row>
    <row r="11" spans="1:26" ht="23.25" customHeight="1" x14ac:dyDescent="0.15">
      <c r="A11" s="745"/>
      <c r="B11" s="1008"/>
      <c r="C11" s="1009"/>
      <c r="D11" s="1009"/>
      <c r="E11" s="1009"/>
      <c r="F11" s="1010"/>
      <c r="G11" s="764" t="s">
        <v>732</v>
      </c>
      <c r="H11" s="765"/>
      <c r="I11" s="765"/>
      <c r="J11" s="765"/>
      <c r="K11" s="765"/>
      <c r="L11" s="765"/>
      <c r="M11" s="765"/>
      <c r="N11" s="765"/>
      <c r="O11" s="765"/>
      <c r="P11" s="762"/>
      <c r="Q11" s="762"/>
      <c r="R11" s="762" t="s">
        <v>729</v>
      </c>
      <c r="S11" s="762"/>
      <c r="T11" s="762"/>
      <c r="U11" s="762"/>
      <c r="V11" s="762"/>
      <c r="W11" s="762"/>
      <c r="X11" s="762"/>
      <c r="Y11" s="763"/>
      <c r="Z11" s="759"/>
    </row>
    <row r="12" spans="1:26" x14ac:dyDescent="0.15">
      <c r="A12" s="745"/>
      <c r="B12" s="746"/>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59"/>
    </row>
    <row r="13" spans="1:26" ht="18.75" customHeight="1" x14ac:dyDescent="0.15">
      <c r="A13" s="745"/>
      <c r="B13" s="746" t="s">
        <v>733</v>
      </c>
      <c r="C13" s="746"/>
      <c r="D13" s="746"/>
      <c r="E13" s="746"/>
      <c r="F13" s="746"/>
      <c r="G13" s="746"/>
      <c r="H13" s="746"/>
      <c r="I13" s="746"/>
      <c r="J13" s="746"/>
      <c r="K13" s="746"/>
      <c r="L13" s="746"/>
      <c r="M13" s="746"/>
      <c r="N13" s="746"/>
      <c r="O13" s="746"/>
      <c r="P13" s="746"/>
      <c r="Q13" s="746"/>
      <c r="R13" s="746"/>
      <c r="S13" s="746"/>
      <c r="T13" s="746"/>
      <c r="U13" s="746"/>
      <c r="V13" s="227"/>
      <c r="W13" s="227"/>
      <c r="X13" s="227"/>
      <c r="Y13" s="227"/>
      <c r="Z13" s="759"/>
    </row>
    <row r="14" spans="1:26" ht="18.75" customHeight="1" x14ac:dyDescent="0.15">
      <c r="A14" s="745"/>
      <c r="B14" s="742"/>
      <c r="C14" s="743" t="s">
        <v>734</v>
      </c>
      <c r="D14" s="743"/>
      <c r="E14" s="743"/>
      <c r="F14" s="743"/>
      <c r="G14" s="743"/>
      <c r="H14" s="743"/>
      <c r="I14" s="743"/>
      <c r="J14" s="743"/>
      <c r="K14" s="743"/>
      <c r="L14" s="743"/>
      <c r="M14" s="743"/>
      <c r="N14" s="743"/>
      <c r="O14" s="743"/>
      <c r="P14" s="743"/>
      <c r="Q14" s="743"/>
      <c r="R14" s="743"/>
      <c r="S14" s="743"/>
      <c r="T14" s="743"/>
      <c r="U14" s="744"/>
      <c r="V14" s="1002" t="s">
        <v>735</v>
      </c>
      <c r="W14" s="1003"/>
      <c r="X14" s="1003"/>
      <c r="Y14" s="1004"/>
      <c r="Z14" s="759"/>
    </row>
    <row r="15" spans="1:26" ht="18.75" customHeight="1" x14ac:dyDescent="0.15">
      <c r="A15" s="745"/>
      <c r="B15" s="745"/>
      <c r="C15" s="746" t="s">
        <v>736</v>
      </c>
      <c r="D15" s="746"/>
      <c r="E15" s="746"/>
      <c r="F15" s="746"/>
      <c r="G15" s="746"/>
      <c r="H15" s="746"/>
      <c r="I15" s="746"/>
      <c r="J15" s="746"/>
      <c r="K15" s="746"/>
      <c r="L15" s="746"/>
      <c r="M15" s="746"/>
      <c r="N15" s="746"/>
      <c r="O15" s="746"/>
      <c r="P15" s="746"/>
      <c r="Q15" s="746"/>
      <c r="R15" s="746"/>
      <c r="S15" s="746"/>
      <c r="T15" s="746"/>
      <c r="U15" s="759"/>
      <c r="V15" s="1005"/>
      <c r="W15" s="1006"/>
      <c r="X15" s="1006"/>
      <c r="Y15" s="1007"/>
      <c r="Z15" s="759"/>
    </row>
    <row r="16" spans="1:26" ht="18.75" customHeight="1" x14ac:dyDescent="0.15">
      <c r="A16" s="745"/>
      <c r="B16" s="745"/>
      <c r="C16" s="746"/>
      <c r="D16" s="1011" t="s">
        <v>737</v>
      </c>
      <c r="E16" s="1012"/>
      <c r="F16" s="1012"/>
      <c r="G16" s="1012"/>
      <c r="H16" s="1012"/>
      <c r="I16" s="1013"/>
      <c r="J16" s="1011"/>
      <c r="K16" s="1012"/>
      <c r="L16" s="1012"/>
      <c r="M16" s="1012"/>
      <c r="N16" s="1012"/>
      <c r="O16" s="1012"/>
      <c r="P16" s="1012"/>
      <c r="Q16" s="1012"/>
      <c r="R16" s="1012"/>
      <c r="S16" s="1012"/>
      <c r="T16" s="1013"/>
      <c r="U16" s="759"/>
      <c r="V16" s="1005"/>
      <c r="W16" s="1006"/>
      <c r="X16" s="1006"/>
      <c r="Y16" s="1007"/>
      <c r="Z16" s="759"/>
    </row>
    <row r="17" spans="1:26" ht="7.5" customHeight="1" x14ac:dyDescent="0.15">
      <c r="A17" s="745"/>
      <c r="B17" s="747"/>
      <c r="C17" s="748"/>
      <c r="D17" s="748"/>
      <c r="E17" s="748"/>
      <c r="F17" s="748"/>
      <c r="G17" s="748"/>
      <c r="H17" s="748"/>
      <c r="I17" s="748"/>
      <c r="J17" s="748"/>
      <c r="K17" s="748"/>
      <c r="L17" s="748"/>
      <c r="M17" s="748"/>
      <c r="N17" s="748"/>
      <c r="O17" s="748"/>
      <c r="P17" s="748"/>
      <c r="Q17" s="748"/>
      <c r="R17" s="748"/>
      <c r="S17" s="748"/>
      <c r="T17" s="748"/>
      <c r="U17" s="749"/>
      <c r="V17" s="1008"/>
      <c r="W17" s="1009"/>
      <c r="X17" s="1009"/>
      <c r="Y17" s="1010"/>
      <c r="Z17" s="759"/>
    </row>
    <row r="18" spans="1:26" ht="18.75" customHeight="1" x14ac:dyDescent="0.15">
      <c r="A18" s="745"/>
      <c r="B18" s="742"/>
      <c r="C18" s="743" t="s">
        <v>738</v>
      </c>
      <c r="D18" s="743"/>
      <c r="E18" s="743"/>
      <c r="F18" s="743"/>
      <c r="G18" s="743"/>
      <c r="H18" s="743"/>
      <c r="I18" s="743"/>
      <c r="J18" s="743"/>
      <c r="K18" s="743"/>
      <c r="L18" s="743"/>
      <c r="M18" s="743"/>
      <c r="N18" s="743"/>
      <c r="O18" s="743"/>
      <c r="P18" s="743"/>
      <c r="Q18" s="743"/>
      <c r="R18" s="743"/>
      <c r="S18" s="743"/>
      <c r="T18" s="743"/>
      <c r="U18" s="743"/>
      <c r="V18" s="1002" t="s">
        <v>735</v>
      </c>
      <c r="W18" s="1003"/>
      <c r="X18" s="1003"/>
      <c r="Y18" s="1004"/>
      <c r="Z18" s="759"/>
    </row>
    <row r="19" spans="1:26" ht="18.75" customHeight="1" x14ac:dyDescent="0.15">
      <c r="A19" s="745"/>
      <c r="B19" s="745"/>
      <c r="C19" s="746"/>
      <c r="D19" s="1011" t="s">
        <v>739</v>
      </c>
      <c r="E19" s="1012"/>
      <c r="F19" s="1012"/>
      <c r="G19" s="1012"/>
      <c r="H19" s="1012"/>
      <c r="I19" s="1013"/>
      <c r="J19" s="1011"/>
      <c r="K19" s="1012"/>
      <c r="L19" s="1012"/>
      <c r="M19" s="1012"/>
      <c r="N19" s="1012"/>
      <c r="O19" s="1012"/>
      <c r="P19" s="1012"/>
      <c r="Q19" s="1012"/>
      <c r="R19" s="1012"/>
      <c r="S19" s="1012"/>
      <c r="T19" s="1013"/>
      <c r="U19" s="746"/>
      <c r="V19" s="1005"/>
      <c r="W19" s="1006"/>
      <c r="X19" s="1006"/>
      <c r="Y19" s="1007"/>
      <c r="Z19" s="759"/>
    </row>
    <row r="20" spans="1:26" ht="7.5" customHeight="1" x14ac:dyDescent="0.15">
      <c r="A20" s="745"/>
      <c r="B20" s="747"/>
      <c r="C20" s="748"/>
      <c r="D20" s="748"/>
      <c r="E20" s="748"/>
      <c r="F20" s="748"/>
      <c r="G20" s="748"/>
      <c r="H20" s="748"/>
      <c r="I20" s="748"/>
      <c r="J20" s="748"/>
      <c r="K20" s="748"/>
      <c r="L20" s="748"/>
      <c r="M20" s="748"/>
      <c r="N20" s="748"/>
      <c r="O20" s="748"/>
      <c r="P20" s="748"/>
      <c r="Q20" s="748"/>
      <c r="R20" s="748"/>
      <c r="S20" s="748"/>
      <c r="T20" s="748"/>
      <c r="U20" s="748"/>
      <c r="V20" s="1008"/>
      <c r="W20" s="1009"/>
      <c r="X20" s="1009"/>
      <c r="Y20" s="1010"/>
      <c r="Z20" s="759"/>
    </row>
    <row r="21" spans="1:26" ht="18.75" customHeight="1" x14ac:dyDescent="0.15">
      <c r="A21" s="745"/>
      <c r="B21" s="742"/>
      <c r="C21" s="743" t="s">
        <v>740</v>
      </c>
      <c r="D21" s="743"/>
      <c r="E21" s="743"/>
      <c r="F21" s="743"/>
      <c r="G21" s="743"/>
      <c r="H21" s="743"/>
      <c r="I21" s="743"/>
      <c r="J21" s="743"/>
      <c r="K21" s="743"/>
      <c r="L21" s="743"/>
      <c r="M21" s="743"/>
      <c r="N21" s="743"/>
      <c r="O21" s="743"/>
      <c r="P21" s="743"/>
      <c r="Q21" s="743"/>
      <c r="R21" s="743"/>
      <c r="S21" s="743"/>
      <c r="T21" s="743"/>
      <c r="U21" s="744"/>
      <c r="V21" s="1002" t="s">
        <v>735</v>
      </c>
      <c r="W21" s="1003"/>
      <c r="X21" s="1003"/>
      <c r="Y21" s="1004"/>
      <c r="Z21" s="759"/>
    </row>
    <row r="22" spans="1:26" ht="18.75" customHeight="1" x14ac:dyDescent="0.15">
      <c r="A22" s="745"/>
      <c r="B22" s="745"/>
      <c r="C22" s="746" t="s">
        <v>741</v>
      </c>
      <c r="D22" s="746"/>
      <c r="E22" s="746"/>
      <c r="F22" s="746"/>
      <c r="G22" s="746"/>
      <c r="H22" s="746"/>
      <c r="I22" s="746"/>
      <c r="J22" s="746"/>
      <c r="K22" s="746"/>
      <c r="L22" s="746"/>
      <c r="M22" s="746"/>
      <c r="N22" s="746"/>
      <c r="O22" s="746"/>
      <c r="P22" s="746"/>
      <c r="Q22" s="746"/>
      <c r="R22" s="746"/>
      <c r="S22" s="746"/>
      <c r="T22" s="746"/>
      <c r="U22" s="759"/>
      <c r="V22" s="1005"/>
      <c r="W22" s="1006"/>
      <c r="X22" s="1006"/>
      <c r="Y22" s="1007"/>
      <c r="Z22" s="759"/>
    </row>
    <row r="23" spans="1:26" ht="18.75" customHeight="1" x14ac:dyDescent="0.15">
      <c r="A23" s="745"/>
      <c r="B23" s="745"/>
      <c r="C23" s="746" t="s">
        <v>742</v>
      </c>
      <c r="D23" s="746"/>
      <c r="E23" s="746"/>
      <c r="F23" s="746"/>
      <c r="G23" s="746"/>
      <c r="H23" s="746"/>
      <c r="I23" s="746"/>
      <c r="J23" s="746"/>
      <c r="K23" s="746"/>
      <c r="L23" s="746"/>
      <c r="M23" s="746"/>
      <c r="N23" s="746"/>
      <c r="O23" s="746"/>
      <c r="P23" s="746"/>
      <c r="Q23" s="746"/>
      <c r="R23" s="746"/>
      <c r="S23" s="746"/>
      <c r="T23" s="746"/>
      <c r="U23" s="759"/>
      <c r="V23" s="1005"/>
      <c r="W23" s="1006"/>
      <c r="X23" s="1006"/>
      <c r="Y23" s="1007"/>
      <c r="Z23" s="759"/>
    </row>
    <row r="24" spans="1:26" ht="18.75" customHeight="1" x14ac:dyDescent="0.15">
      <c r="A24" s="745"/>
      <c r="B24" s="747"/>
      <c r="C24" s="748" t="s">
        <v>743</v>
      </c>
      <c r="D24" s="748"/>
      <c r="E24" s="748"/>
      <c r="F24" s="748"/>
      <c r="G24" s="748"/>
      <c r="H24" s="748"/>
      <c r="I24" s="748"/>
      <c r="J24" s="748"/>
      <c r="K24" s="748"/>
      <c r="L24" s="748"/>
      <c r="M24" s="748"/>
      <c r="N24" s="748"/>
      <c r="O24" s="748"/>
      <c r="P24" s="748"/>
      <c r="Q24" s="748"/>
      <c r="R24" s="748"/>
      <c r="S24" s="748"/>
      <c r="T24" s="748"/>
      <c r="U24" s="749"/>
      <c r="V24" s="1008"/>
      <c r="W24" s="1009"/>
      <c r="X24" s="1009"/>
      <c r="Y24" s="1010"/>
      <c r="Z24" s="759"/>
    </row>
    <row r="25" spans="1:26" ht="7.5" customHeight="1" x14ac:dyDescent="0.15">
      <c r="A25" s="745"/>
      <c r="B25" s="746"/>
      <c r="C25" s="746"/>
      <c r="D25" s="746"/>
      <c r="E25" s="746"/>
      <c r="F25" s="746"/>
      <c r="G25" s="746"/>
      <c r="H25" s="746"/>
      <c r="I25" s="746"/>
      <c r="J25" s="746"/>
      <c r="K25" s="746"/>
      <c r="L25" s="746"/>
      <c r="M25" s="746"/>
      <c r="N25" s="746"/>
      <c r="O25" s="746"/>
      <c r="P25" s="746"/>
      <c r="Q25" s="746"/>
      <c r="R25" s="746"/>
      <c r="S25" s="746"/>
      <c r="T25" s="746"/>
      <c r="U25" s="746"/>
      <c r="V25" s="227"/>
      <c r="W25" s="227"/>
      <c r="X25" s="227"/>
      <c r="Y25" s="227"/>
      <c r="Z25" s="759"/>
    </row>
    <row r="26" spans="1:26" ht="18.75" customHeight="1" x14ac:dyDescent="0.15">
      <c r="A26" s="745"/>
      <c r="B26" s="746" t="s">
        <v>744</v>
      </c>
      <c r="C26" s="746"/>
      <c r="D26" s="746"/>
      <c r="E26" s="746"/>
      <c r="F26" s="746"/>
      <c r="G26" s="746"/>
      <c r="H26" s="746"/>
      <c r="I26" s="746"/>
      <c r="J26" s="746"/>
      <c r="K26" s="746"/>
      <c r="L26" s="746"/>
      <c r="M26" s="746"/>
      <c r="N26" s="746"/>
      <c r="O26" s="746"/>
      <c r="P26" s="746"/>
      <c r="Q26" s="746"/>
      <c r="R26" s="746"/>
      <c r="S26" s="746"/>
      <c r="T26" s="746"/>
      <c r="U26" s="746"/>
      <c r="V26" s="227"/>
      <c r="W26" s="227"/>
      <c r="X26" s="227"/>
      <c r="Y26" s="227"/>
      <c r="Z26" s="759"/>
    </row>
    <row r="27" spans="1:26" ht="18.75" customHeight="1" x14ac:dyDescent="0.15">
      <c r="A27" s="745"/>
      <c r="B27" s="742"/>
      <c r="C27" s="743" t="s">
        <v>745</v>
      </c>
      <c r="D27" s="743"/>
      <c r="E27" s="743"/>
      <c r="F27" s="743"/>
      <c r="G27" s="743"/>
      <c r="H27" s="743"/>
      <c r="I27" s="743"/>
      <c r="J27" s="743"/>
      <c r="K27" s="743"/>
      <c r="L27" s="743"/>
      <c r="M27" s="743"/>
      <c r="N27" s="743"/>
      <c r="O27" s="743"/>
      <c r="P27" s="743"/>
      <c r="Q27" s="743"/>
      <c r="R27" s="743"/>
      <c r="S27" s="743"/>
      <c r="T27" s="743"/>
      <c r="U27" s="744"/>
      <c r="V27" s="1002" t="s">
        <v>735</v>
      </c>
      <c r="W27" s="1003"/>
      <c r="X27" s="1003"/>
      <c r="Y27" s="1004"/>
      <c r="Z27" s="759"/>
    </row>
    <row r="28" spans="1:26" ht="18.75" customHeight="1" x14ac:dyDescent="0.15">
      <c r="A28" s="745"/>
      <c r="B28" s="745"/>
      <c r="C28" s="746" t="s">
        <v>736</v>
      </c>
      <c r="D28" s="746"/>
      <c r="E28" s="746"/>
      <c r="F28" s="746"/>
      <c r="G28" s="746"/>
      <c r="H28" s="746"/>
      <c r="I28" s="746"/>
      <c r="J28" s="746"/>
      <c r="K28" s="746"/>
      <c r="L28" s="746"/>
      <c r="M28" s="746"/>
      <c r="N28" s="746"/>
      <c r="O28" s="746"/>
      <c r="P28" s="746"/>
      <c r="Q28" s="746"/>
      <c r="R28" s="746"/>
      <c r="S28" s="746"/>
      <c r="T28" s="746"/>
      <c r="U28" s="759"/>
      <c r="V28" s="1005"/>
      <c r="W28" s="1006"/>
      <c r="X28" s="1006"/>
      <c r="Y28" s="1007"/>
      <c r="Z28" s="759"/>
    </row>
    <row r="29" spans="1:26" ht="18.75" customHeight="1" x14ac:dyDescent="0.15">
      <c r="A29" s="745"/>
      <c r="B29" s="745"/>
      <c r="C29" s="746"/>
      <c r="D29" s="1011" t="s">
        <v>737</v>
      </c>
      <c r="E29" s="1012"/>
      <c r="F29" s="1012"/>
      <c r="G29" s="1012"/>
      <c r="H29" s="1012"/>
      <c r="I29" s="1013"/>
      <c r="J29" s="1011"/>
      <c r="K29" s="1012"/>
      <c r="L29" s="1012"/>
      <c r="M29" s="1012"/>
      <c r="N29" s="1012"/>
      <c r="O29" s="1012"/>
      <c r="P29" s="1012"/>
      <c r="Q29" s="1012"/>
      <c r="R29" s="1012"/>
      <c r="S29" s="1012"/>
      <c r="T29" s="1013"/>
      <c r="U29" s="759"/>
      <c r="V29" s="1005"/>
      <c r="W29" s="1006"/>
      <c r="X29" s="1006"/>
      <c r="Y29" s="1007"/>
      <c r="Z29" s="759"/>
    </row>
    <row r="30" spans="1:26" ht="7.5" customHeight="1" x14ac:dyDescent="0.15">
      <c r="A30" s="745"/>
      <c r="B30" s="747"/>
      <c r="C30" s="748"/>
      <c r="D30" s="748"/>
      <c r="E30" s="748"/>
      <c r="F30" s="748"/>
      <c r="G30" s="748"/>
      <c r="H30" s="748"/>
      <c r="I30" s="748"/>
      <c r="J30" s="748"/>
      <c r="K30" s="748"/>
      <c r="L30" s="748"/>
      <c r="M30" s="748"/>
      <c r="N30" s="748"/>
      <c r="O30" s="748"/>
      <c r="P30" s="748"/>
      <c r="Q30" s="748"/>
      <c r="R30" s="748"/>
      <c r="S30" s="748"/>
      <c r="T30" s="748"/>
      <c r="U30" s="749"/>
      <c r="V30" s="1008"/>
      <c r="W30" s="1009"/>
      <c r="X30" s="1009"/>
      <c r="Y30" s="1010"/>
      <c r="Z30" s="759"/>
    </row>
    <row r="31" spans="1:26" ht="18.75" customHeight="1" x14ac:dyDescent="0.15">
      <c r="A31" s="745"/>
      <c r="B31" s="742"/>
      <c r="C31" s="743" t="s">
        <v>738</v>
      </c>
      <c r="D31" s="743"/>
      <c r="E31" s="743"/>
      <c r="F31" s="743"/>
      <c r="G31" s="743"/>
      <c r="H31" s="743"/>
      <c r="I31" s="743"/>
      <c r="J31" s="743"/>
      <c r="K31" s="743"/>
      <c r="L31" s="743"/>
      <c r="M31" s="743"/>
      <c r="N31" s="743"/>
      <c r="O31" s="743"/>
      <c r="P31" s="743"/>
      <c r="Q31" s="743"/>
      <c r="R31" s="743"/>
      <c r="S31" s="743"/>
      <c r="T31" s="743"/>
      <c r="U31" s="743"/>
      <c r="V31" s="1002" t="s">
        <v>735</v>
      </c>
      <c r="W31" s="1003"/>
      <c r="X31" s="1003"/>
      <c r="Y31" s="1004"/>
      <c r="Z31" s="759"/>
    </row>
    <row r="32" spans="1:26" ht="18.75" customHeight="1" x14ac:dyDescent="0.15">
      <c r="A32" s="745"/>
      <c r="B32" s="745"/>
      <c r="C32" s="746"/>
      <c r="D32" s="1011" t="s">
        <v>739</v>
      </c>
      <c r="E32" s="1012"/>
      <c r="F32" s="1012"/>
      <c r="G32" s="1012"/>
      <c r="H32" s="1012"/>
      <c r="I32" s="1013"/>
      <c r="J32" s="1011"/>
      <c r="K32" s="1012"/>
      <c r="L32" s="1012"/>
      <c r="M32" s="1012"/>
      <c r="N32" s="1012"/>
      <c r="O32" s="1012"/>
      <c r="P32" s="1012"/>
      <c r="Q32" s="1012"/>
      <c r="R32" s="1012"/>
      <c r="S32" s="1012"/>
      <c r="T32" s="1013"/>
      <c r="U32" s="746"/>
      <c r="V32" s="1005"/>
      <c r="W32" s="1006"/>
      <c r="X32" s="1006"/>
      <c r="Y32" s="1007"/>
      <c r="Z32" s="759"/>
    </row>
    <row r="33" spans="1:26" ht="7.5" customHeight="1" x14ac:dyDescent="0.15">
      <c r="A33" s="745"/>
      <c r="B33" s="747"/>
      <c r="C33" s="748"/>
      <c r="D33" s="748"/>
      <c r="E33" s="748"/>
      <c r="F33" s="748"/>
      <c r="G33" s="748"/>
      <c r="H33" s="748"/>
      <c r="I33" s="748"/>
      <c r="J33" s="748"/>
      <c r="K33" s="748"/>
      <c r="L33" s="748"/>
      <c r="M33" s="748"/>
      <c r="N33" s="748"/>
      <c r="O33" s="748"/>
      <c r="P33" s="748"/>
      <c r="Q33" s="748"/>
      <c r="R33" s="748"/>
      <c r="S33" s="748"/>
      <c r="T33" s="748"/>
      <c r="U33" s="748"/>
      <c r="V33" s="1008"/>
      <c r="W33" s="1009"/>
      <c r="X33" s="1009"/>
      <c r="Y33" s="1010"/>
      <c r="Z33" s="759"/>
    </row>
    <row r="34" spans="1:26" ht="18.75" customHeight="1" x14ac:dyDescent="0.15">
      <c r="A34" s="745"/>
      <c r="B34" s="742"/>
      <c r="C34" s="743" t="s">
        <v>746</v>
      </c>
      <c r="D34" s="743"/>
      <c r="E34" s="743"/>
      <c r="F34" s="743"/>
      <c r="G34" s="743"/>
      <c r="H34" s="743"/>
      <c r="I34" s="743"/>
      <c r="J34" s="743"/>
      <c r="K34" s="743"/>
      <c r="L34" s="743"/>
      <c r="M34" s="743"/>
      <c r="N34" s="743"/>
      <c r="O34" s="743"/>
      <c r="P34" s="743"/>
      <c r="Q34" s="743"/>
      <c r="R34" s="743"/>
      <c r="S34" s="743"/>
      <c r="T34" s="743"/>
      <c r="U34" s="744"/>
      <c r="V34" s="1002" t="s">
        <v>735</v>
      </c>
      <c r="W34" s="1003"/>
      <c r="X34" s="1003"/>
      <c r="Y34" s="1004"/>
      <c r="Z34" s="759"/>
    </row>
    <row r="35" spans="1:26" ht="18.75" customHeight="1" x14ac:dyDescent="0.15">
      <c r="A35" s="745"/>
      <c r="B35" s="745"/>
      <c r="C35" s="746" t="s">
        <v>747</v>
      </c>
      <c r="D35" s="746"/>
      <c r="E35" s="746"/>
      <c r="F35" s="746"/>
      <c r="G35" s="746"/>
      <c r="H35" s="746"/>
      <c r="I35" s="746"/>
      <c r="J35" s="746"/>
      <c r="K35" s="746"/>
      <c r="L35" s="746"/>
      <c r="M35" s="746"/>
      <c r="N35" s="746"/>
      <c r="O35" s="746"/>
      <c r="P35" s="746"/>
      <c r="Q35" s="746"/>
      <c r="R35" s="746"/>
      <c r="S35" s="746"/>
      <c r="T35" s="746"/>
      <c r="U35" s="759"/>
      <c r="V35" s="1005"/>
      <c r="W35" s="1006"/>
      <c r="X35" s="1006"/>
      <c r="Y35" s="1007"/>
      <c r="Z35" s="759"/>
    </row>
    <row r="36" spans="1:26" ht="18.75" customHeight="1" x14ac:dyDescent="0.15">
      <c r="A36" s="745"/>
      <c r="B36" s="747"/>
      <c r="C36" s="748" t="s">
        <v>748</v>
      </c>
      <c r="D36" s="748"/>
      <c r="E36" s="748"/>
      <c r="F36" s="748"/>
      <c r="G36" s="748"/>
      <c r="H36" s="748"/>
      <c r="I36" s="748"/>
      <c r="J36" s="748"/>
      <c r="K36" s="748"/>
      <c r="L36" s="748"/>
      <c r="M36" s="748"/>
      <c r="N36" s="748"/>
      <c r="O36" s="748"/>
      <c r="P36" s="748"/>
      <c r="Q36" s="748"/>
      <c r="R36" s="748"/>
      <c r="S36" s="748"/>
      <c r="T36" s="748"/>
      <c r="U36" s="749"/>
      <c r="V36" s="1008"/>
      <c r="W36" s="1009"/>
      <c r="X36" s="1009"/>
      <c r="Y36" s="1010"/>
      <c r="Z36" s="759"/>
    </row>
    <row r="37" spans="1:26" ht="7.5" customHeight="1" x14ac:dyDescent="0.15">
      <c r="A37" s="745"/>
      <c r="B37" s="746"/>
      <c r="C37" s="746"/>
      <c r="D37" s="746"/>
      <c r="E37" s="746"/>
      <c r="F37" s="746"/>
      <c r="G37" s="746"/>
      <c r="H37" s="746"/>
      <c r="I37" s="746"/>
      <c r="J37" s="746"/>
      <c r="K37" s="746"/>
      <c r="L37" s="746"/>
      <c r="M37" s="746"/>
      <c r="N37" s="746"/>
      <c r="O37" s="746"/>
      <c r="P37" s="746"/>
      <c r="Q37" s="746"/>
      <c r="R37" s="746"/>
      <c r="S37" s="746"/>
      <c r="T37" s="746"/>
      <c r="U37" s="746"/>
      <c r="V37" s="750"/>
      <c r="W37" s="750"/>
      <c r="X37" s="750"/>
      <c r="Y37" s="750"/>
      <c r="Z37" s="759"/>
    </row>
    <row r="38" spans="1:26" ht="18.75" customHeight="1" x14ac:dyDescent="0.15">
      <c r="A38" s="745"/>
      <c r="B38" s="746" t="s">
        <v>749</v>
      </c>
      <c r="C38" s="746"/>
      <c r="D38" s="746"/>
      <c r="E38" s="746"/>
      <c r="F38" s="746"/>
      <c r="G38" s="746"/>
      <c r="H38" s="746"/>
      <c r="I38" s="746"/>
      <c r="J38" s="746"/>
      <c r="K38" s="746"/>
      <c r="L38" s="746"/>
      <c r="M38" s="746"/>
      <c r="N38" s="746"/>
      <c r="O38" s="746"/>
      <c r="P38" s="746"/>
      <c r="Q38" s="746"/>
      <c r="R38" s="746"/>
      <c r="S38" s="746"/>
      <c r="T38" s="746"/>
      <c r="U38" s="746"/>
      <c r="V38" s="227"/>
      <c r="W38" s="227"/>
      <c r="X38" s="227"/>
      <c r="Y38" s="227"/>
      <c r="Z38" s="759"/>
    </row>
    <row r="39" spans="1:26" ht="18.75" customHeight="1" x14ac:dyDescent="0.15">
      <c r="A39" s="745"/>
      <c r="B39" s="742"/>
      <c r="C39" s="1014" t="s">
        <v>750</v>
      </c>
      <c r="D39" s="1014"/>
      <c r="E39" s="1014"/>
      <c r="F39" s="1014"/>
      <c r="G39" s="1014"/>
      <c r="H39" s="1014"/>
      <c r="I39" s="1014"/>
      <c r="J39" s="1014"/>
      <c r="K39" s="1014"/>
      <c r="L39" s="1014"/>
      <c r="M39" s="1014"/>
      <c r="N39" s="1014"/>
      <c r="O39" s="1014"/>
      <c r="P39" s="1014"/>
      <c r="Q39" s="1014"/>
      <c r="R39" s="1014"/>
      <c r="S39" s="1014"/>
      <c r="T39" s="1014"/>
      <c r="U39" s="744"/>
      <c r="V39" s="1002" t="s">
        <v>735</v>
      </c>
      <c r="W39" s="1003"/>
      <c r="X39" s="1003"/>
      <c r="Y39" s="1004"/>
      <c r="Z39" s="759"/>
    </row>
    <row r="40" spans="1:26" ht="18.75" customHeight="1" x14ac:dyDescent="0.15">
      <c r="A40" s="745"/>
      <c r="B40" s="745"/>
      <c r="C40" s="746" t="s">
        <v>751</v>
      </c>
      <c r="D40" s="746"/>
      <c r="E40" s="746"/>
      <c r="F40" s="746"/>
      <c r="G40" s="746"/>
      <c r="H40" s="746"/>
      <c r="I40" s="746"/>
      <c r="J40" s="746"/>
      <c r="K40" s="746"/>
      <c r="L40" s="746"/>
      <c r="M40" s="746"/>
      <c r="N40" s="746"/>
      <c r="O40" s="746"/>
      <c r="P40" s="746"/>
      <c r="Q40" s="746"/>
      <c r="R40" s="746"/>
      <c r="S40" s="746"/>
      <c r="T40" s="746"/>
      <c r="U40" s="759"/>
      <c r="V40" s="1005"/>
      <c r="W40" s="1006"/>
      <c r="X40" s="1006"/>
      <c r="Y40" s="1007"/>
      <c r="Z40" s="759"/>
    </row>
    <row r="41" spans="1:26" ht="18.75" customHeight="1" x14ac:dyDescent="0.15">
      <c r="A41" s="745"/>
      <c r="B41" s="745"/>
      <c r="C41" s="746"/>
      <c r="D41" s="1011" t="s">
        <v>737</v>
      </c>
      <c r="E41" s="1012"/>
      <c r="F41" s="1012"/>
      <c r="G41" s="1012"/>
      <c r="H41" s="1012"/>
      <c r="I41" s="1013"/>
      <c r="J41" s="1011"/>
      <c r="K41" s="1012"/>
      <c r="L41" s="1012"/>
      <c r="M41" s="1012"/>
      <c r="N41" s="1012"/>
      <c r="O41" s="1012"/>
      <c r="P41" s="1012"/>
      <c r="Q41" s="1012"/>
      <c r="R41" s="1012"/>
      <c r="S41" s="1012"/>
      <c r="T41" s="1013"/>
      <c r="U41" s="759"/>
      <c r="V41" s="1005"/>
      <c r="W41" s="1006"/>
      <c r="X41" s="1006"/>
      <c r="Y41" s="1007"/>
      <c r="Z41" s="759"/>
    </row>
    <row r="42" spans="1:26" ht="7.5" customHeight="1" x14ac:dyDescent="0.15">
      <c r="A42" s="745"/>
      <c r="B42" s="747"/>
      <c r="C42" s="748"/>
      <c r="D42" s="748"/>
      <c r="E42" s="748"/>
      <c r="F42" s="748"/>
      <c r="G42" s="748"/>
      <c r="H42" s="748"/>
      <c r="I42" s="748"/>
      <c r="J42" s="748"/>
      <c r="K42" s="748"/>
      <c r="L42" s="748"/>
      <c r="M42" s="748"/>
      <c r="N42" s="748"/>
      <c r="O42" s="748"/>
      <c r="P42" s="748"/>
      <c r="Q42" s="748"/>
      <c r="R42" s="748"/>
      <c r="S42" s="748"/>
      <c r="T42" s="748"/>
      <c r="U42" s="749"/>
      <c r="V42" s="1008"/>
      <c r="W42" s="1009"/>
      <c r="X42" s="1009"/>
      <c r="Y42" s="1010"/>
      <c r="Z42" s="759"/>
    </row>
    <row r="43" spans="1:26" ht="18.75" customHeight="1" x14ac:dyDescent="0.15">
      <c r="A43" s="745"/>
      <c r="B43" s="742"/>
      <c r="C43" s="743" t="s">
        <v>738</v>
      </c>
      <c r="D43" s="743"/>
      <c r="E43" s="743"/>
      <c r="F43" s="743"/>
      <c r="G43" s="743"/>
      <c r="H43" s="743"/>
      <c r="I43" s="743"/>
      <c r="J43" s="743"/>
      <c r="K43" s="743"/>
      <c r="L43" s="743"/>
      <c r="M43" s="743"/>
      <c r="N43" s="743"/>
      <c r="O43" s="743"/>
      <c r="P43" s="743"/>
      <c r="Q43" s="743"/>
      <c r="R43" s="743"/>
      <c r="S43" s="743"/>
      <c r="T43" s="743"/>
      <c r="U43" s="743"/>
      <c r="V43" s="1002" t="s">
        <v>735</v>
      </c>
      <c r="W43" s="1003"/>
      <c r="X43" s="1003"/>
      <c r="Y43" s="1004"/>
      <c r="Z43" s="759"/>
    </row>
    <row r="44" spans="1:26" ht="18.75" customHeight="1" x14ac:dyDescent="0.15">
      <c r="A44" s="745"/>
      <c r="B44" s="745"/>
      <c r="C44" s="746"/>
      <c r="D44" s="1011" t="s">
        <v>739</v>
      </c>
      <c r="E44" s="1012"/>
      <c r="F44" s="1012"/>
      <c r="G44" s="1012"/>
      <c r="H44" s="1012"/>
      <c r="I44" s="1013"/>
      <c r="J44" s="1011"/>
      <c r="K44" s="1012"/>
      <c r="L44" s="1012"/>
      <c r="M44" s="1012"/>
      <c r="N44" s="1012"/>
      <c r="O44" s="1012"/>
      <c r="P44" s="1012"/>
      <c r="Q44" s="1012"/>
      <c r="R44" s="1012"/>
      <c r="S44" s="1012"/>
      <c r="T44" s="1013"/>
      <c r="U44" s="746"/>
      <c r="V44" s="1005"/>
      <c r="W44" s="1006"/>
      <c r="X44" s="1006"/>
      <c r="Y44" s="1007"/>
      <c r="Z44" s="759"/>
    </row>
    <row r="45" spans="1:26" ht="7.5" customHeight="1" x14ac:dyDescent="0.15">
      <c r="A45" s="745"/>
      <c r="B45" s="747"/>
      <c r="C45" s="748"/>
      <c r="D45" s="748"/>
      <c r="E45" s="748"/>
      <c r="F45" s="748"/>
      <c r="G45" s="748"/>
      <c r="H45" s="748"/>
      <c r="I45" s="748"/>
      <c r="J45" s="748"/>
      <c r="K45" s="748"/>
      <c r="L45" s="748"/>
      <c r="M45" s="748"/>
      <c r="N45" s="748"/>
      <c r="O45" s="748"/>
      <c r="P45" s="748"/>
      <c r="Q45" s="748"/>
      <c r="R45" s="748"/>
      <c r="S45" s="748"/>
      <c r="T45" s="748"/>
      <c r="U45" s="748"/>
      <c r="V45" s="1008"/>
      <c r="W45" s="1009"/>
      <c r="X45" s="1009"/>
      <c r="Y45" s="1010"/>
      <c r="Z45" s="759"/>
    </row>
    <row r="46" spans="1:26" ht="18.75" customHeight="1" x14ac:dyDescent="0.15">
      <c r="A46" s="745"/>
      <c r="B46" s="742"/>
      <c r="C46" s="743" t="s">
        <v>752</v>
      </c>
      <c r="D46" s="743"/>
      <c r="E46" s="743"/>
      <c r="F46" s="743"/>
      <c r="G46" s="743"/>
      <c r="H46" s="743"/>
      <c r="I46" s="743"/>
      <c r="J46" s="743"/>
      <c r="K46" s="743"/>
      <c r="L46" s="743"/>
      <c r="M46" s="743"/>
      <c r="N46" s="743"/>
      <c r="O46" s="743"/>
      <c r="P46" s="743"/>
      <c r="Q46" s="743"/>
      <c r="R46" s="743"/>
      <c r="S46" s="743"/>
      <c r="T46" s="743"/>
      <c r="U46" s="744"/>
      <c r="V46" s="1002" t="s">
        <v>735</v>
      </c>
      <c r="W46" s="1003"/>
      <c r="X46" s="1003"/>
      <c r="Y46" s="1004"/>
      <c r="Z46" s="759"/>
    </row>
    <row r="47" spans="1:26" ht="18.75" customHeight="1" x14ac:dyDescent="0.15">
      <c r="A47" s="745"/>
      <c r="B47" s="745"/>
      <c r="C47" s="746" t="s">
        <v>753</v>
      </c>
      <c r="D47" s="746"/>
      <c r="E47" s="746"/>
      <c r="F47" s="746"/>
      <c r="G47" s="746"/>
      <c r="H47" s="746"/>
      <c r="I47" s="746"/>
      <c r="J47" s="746"/>
      <c r="K47" s="746"/>
      <c r="L47" s="746"/>
      <c r="M47" s="746"/>
      <c r="N47" s="746"/>
      <c r="O47" s="746"/>
      <c r="P47" s="746"/>
      <c r="Q47" s="746"/>
      <c r="R47" s="746"/>
      <c r="S47" s="746"/>
      <c r="T47" s="746"/>
      <c r="U47" s="759"/>
      <c r="V47" s="1005"/>
      <c r="W47" s="1006"/>
      <c r="X47" s="1006"/>
      <c r="Y47" s="1007"/>
      <c r="Z47" s="759"/>
    </row>
    <row r="48" spans="1:26" ht="18.75" customHeight="1" x14ac:dyDescent="0.15">
      <c r="A48" s="745"/>
      <c r="B48" s="742"/>
      <c r="C48" s="743" t="s">
        <v>754</v>
      </c>
      <c r="D48" s="743"/>
      <c r="E48" s="743"/>
      <c r="F48" s="743"/>
      <c r="G48" s="743"/>
      <c r="H48" s="743"/>
      <c r="I48" s="743"/>
      <c r="J48" s="743"/>
      <c r="K48" s="743"/>
      <c r="L48" s="743"/>
      <c r="M48" s="743"/>
      <c r="N48" s="743"/>
      <c r="O48" s="743"/>
      <c r="P48" s="743"/>
      <c r="Q48" s="743"/>
      <c r="R48" s="743"/>
      <c r="S48" s="743"/>
      <c r="T48" s="743"/>
      <c r="U48" s="743"/>
      <c r="V48" s="1002" t="s">
        <v>735</v>
      </c>
      <c r="W48" s="1003"/>
      <c r="X48" s="1003"/>
      <c r="Y48" s="1004"/>
      <c r="Z48" s="759"/>
    </row>
    <row r="49" spans="1:26" ht="18.75" customHeight="1" x14ac:dyDescent="0.15">
      <c r="A49" s="745"/>
      <c r="B49" s="745"/>
      <c r="C49" s="746" t="s">
        <v>755</v>
      </c>
      <c r="D49" s="746"/>
      <c r="E49" s="746"/>
      <c r="F49" s="746"/>
      <c r="G49" s="746"/>
      <c r="H49" s="746"/>
      <c r="I49" s="746"/>
      <c r="J49" s="746"/>
      <c r="K49" s="746"/>
      <c r="L49" s="746"/>
      <c r="M49" s="746"/>
      <c r="N49" s="746"/>
      <c r="O49" s="746"/>
      <c r="P49" s="746"/>
      <c r="Q49" s="746"/>
      <c r="R49" s="746"/>
      <c r="S49" s="746"/>
      <c r="T49" s="746"/>
      <c r="U49" s="746"/>
      <c r="V49" s="1005"/>
      <c r="W49" s="1006"/>
      <c r="X49" s="1006"/>
      <c r="Y49" s="1007"/>
      <c r="Z49" s="759"/>
    </row>
    <row r="50" spans="1:26" ht="18.75" customHeight="1" x14ac:dyDescent="0.15">
      <c r="A50" s="745"/>
      <c r="B50" s="745"/>
      <c r="C50" s="746" t="s">
        <v>756</v>
      </c>
      <c r="D50" s="746"/>
      <c r="E50" s="746"/>
      <c r="F50" s="746"/>
      <c r="G50" s="746"/>
      <c r="H50" s="746"/>
      <c r="I50" s="746"/>
      <c r="J50" s="746"/>
      <c r="K50" s="746"/>
      <c r="L50" s="746"/>
      <c r="M50" s="746"/>
      <c r="N50" s="746"/>
      <c r="O50" s="746"/>
      <c r="P50" s="746"/>
      <c r="Q50" s="746"/>
      <c r="R50" s="746"/>
      <c r="S50" s="746"/>
      <c r="T50" s="746"/>
      <c r="U50" s="746"/>
      <c r="V50" s="1005"/>
      <c r="W50" s="1006"/>
      <c r="X50" s="1006"/>
      <c r="Y50" s="1007"/>
      <c r="Z50" s="759"/>
    </row>
    <row r="51" spans="1:26" ht="18.75" customHeight="1" x14ac:dyDescent="0.15">
      <c r="A51" s="745"/>
      <c r="B51" s="745"/>
      <c r="C51" s="746"/>
      <c r="D51" s="1011" t="s">
        <v>757</v>
      </c>
      <c r="E51" s="1012"/>
      <c r="F51" s="1012"/>
      <c r="G51" s="1012"/>
      <c r="H51" s="1012"/>
      <c r="I51" s="1013"/>
      <c r="J51" s="1011"/>
      <c r="K51" s="1012"/>
      <c r="L51" s="1012"/>
      <c r="M51" s="1012"/>
      <c r="N51" s="1012"/>
      <c r="O51" s="1012"/>
      <c r="P51" s="1012"/>
      <c r="Q51" s="1012"/>
      <c r="R51" s="1012"/>
      <c r="S51" s="1012"/>
      <c r="T51" s="1013"/>
      <c r="U51" s="746"/>
      <c r="V51" s="1005"/>
      <c r="W51" s="1006"/>
      <c r="X51" s="1006"/>
      <c r="Y51" s="1007"/>
      <c r="Z51" s="759"/>
    </row>
    <row r="52" spans="1:26" ht="7.5" customHeight="1" x14ac:dyDescent="0.15">
      <c r="A52" s="745"/>
      <c r="B52" s="747"/>
      <c r="C52" s="748"/>
      <c r="D52" s="748"/>
      <c r="E52" s="748"/>
      <c r="F52" s="748"/>
      <c r="G52" s="748"/>
      <c r="H52" s="748"/>
      <c r="I52" s="748"/>
      <c r="J52" s="748"/>
      <c r="K52" s="748"/>
      <c r="L52" s="748"/>
      <c r="M52" s="748"/>
      <c r="N52" s="748"/>
      <c r="O52" s="748"/>
      <c r="P52" s="748"/>
      <c r="Q52" s="748"/>
      <c r="R52" s="748"/>
      <c r="S52" s="748"/>
      <c r="T52" s="748"/>
      <c r="U52" s="748"/>
      <c r="V52" s="1008"/>
      <c r="W52" s="1009"/>
      <c r="X52" s="1009"/>
      <c r="Y52" s="1010"/>
      <c r="Z52" s="759"/>
    </row>
    <row r="53" spans="1:26" ht="7.35" customHeight="1" x14ac:dyDescent="0.15">
      <c r="A53" s="745"/>
      <c r="B53" s="746"/>
      <c r="C53" s="746"/>
      <c r="D53" s="746"/>
      <c r="E53" s="746"/>
      <c r="F53" s="746"/>
      <c r="G53" s="746"/>
      <c r="H53" s="746"/>
      <c r="I53" s="746"/>
      <c r="J53" s="746"/>
      <c r="K53" s="746"/>
      <c r="L53" s="746"/>
      <c r="M53" s="746"/>
      <c r="N53" s="746"/>
      <c r="O53" s="746"/>
      <c r="P53" s="746"/>
      <c r="Q53" s="746"/>
      <c r="R53" s="746"/>
      <c r="S53" s="746"/>
      <c r="T53" s="746"/>
      <c r="U53" s="746"/>
      <c r="V53" s="750"/>
      <c r="W53" s="750"/>
      <c r="X53" s="750"/>
      <c r="Y53" s="750"/>
      <c r="Z53" s="759"/>
    </row>
    <row r="54" spans="1:26" ht="18.75" customHeight="1" x14ac:dyDescent="0.15">
      <c r="A54" s="745"/>
      <c r="B54" s="746" t="s">
        <v>758</v>
      </c>
      <c r="C54" s="746"/>
      <c r="D54" s="746"/>
      <c r="E54" s="746"/>
      <c r="F54" s="746"/>
      <c r="G54" s="746"/>
      <c r="H54" s="746"/>
      <c r="I54" s="746"/>
      <c r="J54" s="746"/>
      <c r="K54" s="746"/>
      <c r="L54" s="746"/>
      <c r="M54" s="746"/>
      <c r="N54" s="746"/>
      <c r="O54" s="746"/>
      <c r="P54" s="746"/>
      <c r="Q54" s="746"/>
      <c r="R54" s="746"/>
      <c r="S54" s="746"/>
      <c r="T54" s="746"/>
      <c r="U54" s="746"/>
      <c r="V54" s="227"/>
      <c r="W54" s="227"/>
      <c r="X54" s="227"/>
      <c r="Y54" s="227"/>
      <c r="Z54" s="759"/>
    </row>
    <row r="55" spans="1:26" ht="18.75" customHeight="1" x14ac:dyDescent="0.15">
      <c r="A55" s="745"/>
      <c r="B55" s="742"/>
      <c r="C55" s="1014" t="s">
        <v>759</v>
      </c>
      <c r="D55" s="1014"/>
      <c r="E55" s="1014"/>
      <c r="F55" s="1014"/>
      <c r="G55" s="1014"/>
      <c r="H55" s="1014"/>
      <c r="I55" s="1014"/>
      <c r="J55" s="1014"/>
      <c r="K55" s="1014"/>
      <c r="L55" s="1014"/>
      <c r="M55" s="1014"/>
      <c r="N55" s="1014"/>
      <c r="O55" s="1014"/>
      <c r="P55" s="1014"/>
      <c r="Q55" s="1014"/>
      <c r="R55" s="1014"/>
      <c r="S55" s="1014"/>
      <c r="T55" s="1014"/>
      <c r="U55" s="744"/>
      <c r="V55" s="1002" t="s">
        <v>735</v>
      </c>
      <c r="W55" s="1003"/>
      <c r="X55" s="1003"/>
      <c r="Y55" s="1004"/>
      <c r="Z55" s="759"/>
    </row>
    <row r="56" spans="1:26" ht="18.75" customHeight="1" x14ac:dyDescent="0.15">
      <c r="A56" s="745"/>
      <c r="B56" s="745"/>
      <c r="C56" s="746" t="s">
        <v>760</v>
      </c>
      <c r="D56" s="746"/>
      <c r="E56" s="746"/>
      <c r="F56" s="746"/>
      <c r="G56" s="746"/>
      <c r="H56" s="746"/>
      <c r="I56" s="746"/>
      <c r="J56" s="746"/>
      <c r="K56" s="746"/>
      <c r="L56" s="746"/>
      <c r="M56" s="746"/>
      <c r="N56" s="746"/>
      <c r="O56" s="746"/>
      <c r="P56" s="746"/>
      <c r="Q56" s="746"/>
      <c r="R56" s="746"/>
      <c r="S56" s="746"/>
      <c r="T56" s="746"/>
      <c r="U56" s="759"/>
      <c r="V56" s="1005"/>
      <c r="W56" s="1006"/>
      <c r="X56" s="1006"/>
      <c r="Y56" s="1007"/>
      <c r="Z56" s="759"/>
    </row>
    <row r="57" spans="1:26" ht="18.75" customHeight="1" x14ac:dyDescent="0.15">
      <c r="A57" s="745"/>
      <c r="B57" s="745"/>
      <c r="C57" s="746"/>
      <c r="D57" s="1011" t="s">
        <v>737</v>
      </c>
      <c r="E57" s="1012"/>
      <c r="F57" s="1012"/>
      <c r="G57" s="1012"/>
      <c r="H57" s="1012"/>
      <c r="I57" s="1013"/>
      <c r="J57" s="1011"/>
      <c r="K57" s="1012"/>
      <c r="L57" s="1012"/>
      <c r="M57" s="1012"/>
      <c r="N57" s="1012"/>
      <c r="O57" s="1012"/>
      <c r="P57" s="1012"/>
      <c r="Q57" s="1012"/>
      <c r="R57" s="1012"/>
      <c r="S57" s="1012"/>
      <c r="T57" s="1013"/>
      <c r="U57" s="759"/>
      <c r="V57" s="1005"/>
      <c r="W57" s="1006"/>
      <c r="X57" s="1006"/>
      <c r="Y57" s="1007"/>
      <c r="Z57" s="759"/>
    </row>
    <row r="58" spans="1:26" ht="7.5" customHeight="1" x14ac:dyDescent="0.15">
      <c r="A58" s="745"/>
      <c r="B58" s="747"/>
      <c r="C58" s="748"/>
      <c r="D58" s="748"/>
      <c r="E58" s="748"/>
      <c r="F58" s="748"/>
      <c r="G58" s="748"/>
      <c r="H58" s="748"/>
      <c r="I58" s="748"/>
      <c r="J58" s="748"/>
      <c r="K58" s="748"/>
      <c r="L58" s="748"/>
      <c r="M58" s="748"/>
      <c r="N58" s="748"/>
      <c r="O58" s="748"/>
      <c r="P58" s="748"/>
      <c r="Q58" s="748"/>
      <c r="R58" s="748"/>
      <c r="S58" s="748"/>
      <c r="T58" s="748"/>
      <c r="U58" s="749"/>
      <c r="V58" s="1008"/>
      <c r="W58" s="1009"/>
      <c r="X58" s="1009"/>
      <c r="Y58" s="1010"/>
      <c r="Z58" s="759"/>
    </row>
    <row r="59" spans="1:26" ht="18.75" customHeight="1" x14ac:dyDescent="0.15">
      <c r="A59" s="745"/>
      <c r="B59" s="742"/>
      <c r="C59" s="743" t="s">
        <v>738</v>
      </c>
      <c r="D59" s="743"/>
      <c r="E59" s="743"/>
      <c r="F59" s="743"/>
      <c r="G59" s="743"/>
      <c r="H59" s="743"/>
      <c r="I59" s="743"/>
      <c r="J59" s="743"/>
      <c r="K59" s="743"/>
      <c r="L59" s="743"/>
      <c r="M59" s="743"/>
      <c r="N59" s="743"/>
      <c r="O59" s="743"/>
      <c r="P59" s="743"/>
      <c r="Q59" s="743"/>
      <c r="R59" s="743"/>
      <c r="S59" s="743"/>
      <c r="T59" s="743"/>
      <c r="U59" s="743"/>
      <c r="V59" s="1002" t="s">
        <v>735</v>
      </c>
      <c r="W59" s="1003"/>
      <c r="X59" s="1003"/>
      <c r="Y59" s="1004"/>
      <c r="Z59" s="759"/>
    </row>
    <row r="60" spans="1:26" ht="18.75" customHeight="1" x14ac:dyDescent="0.15">
      <c r="A60" s="745"/>
      <c r="B60" s="745"/>
      <c r="C60" s="746"/>
      <c r="D60" s="1011" t="s">
        <v>739</v>
      </c>
      <c r="E60" s="1012"/>
      <c r="F60" s="1012"/>
      <c r="G60" s="1012"/>
      <c r="H60" s="1012"/>
      <c r="I60" s="1013"/>
      <c r="J60" s="1011"/>
      <c r="K60" s="1012"/>
      <c r="L60" s="1012"/>
      <c r="M60" s="1012"/>
      <c r="N60" s="1012"/>
      <c r="O60" s="1012"/>
      <c r="P60" s="1012"/>
      <c r="Q60" s="1012"/>
      <c r="R60" s="1012"/>
      <c r="S60" s="1012"/>
      <c r="T60" s="1013"/>
      <c r="U60" s="746"/>
      <c r="V60" s="1005"/>
      <c r="W60" s="1006"/>
      <c r="X60" s="1006"/>
      <c r="Y60" s="1007"/>
      <c r="Z60" s="759"/>
    </row>
    <row r="61" spans="1:26" ht="7.5" customHeight="1" x14ac:dyDescent="0.15">
      <c r="A61" s="745"/>
      <c r="B61" s="747"/>
      <c r="C61" s="748"/>
      <c r="D61" s="748"/>
      <c r="E61" s="748"/>
      <c r="F61" s="748"/>
      <c r="G61" s="748"/>
      <c r="H61" s="748"/>
      <c r="I61" s="748"/>
      <c r="J61" s="748"/>
      <c r="K61" s="748"/>
      <c r="L61" s="748"/>
      <c r="M61" s="748"/>
      <c r="N61" s="748"/>
      <c r="O61" s="748"/>
      <c r="P61" s="748"/>
      <c r="Q61" s="748"/>
      <c r="R61" s="748"/>
      <c r="S61" s="748"/>
      <c r="T61" s="748"/>
      <c r="U61" s="748"/>
      <c r="V61" s="1008"/>
      <c r="W61" s="1009"/>
      <c r="X61" s="1009"/>
      <c r="Y61" s="1010"/>
      <c r="Z61" s="759"/>
    </row>
    <row r="62" spans="1:26" ht="18.75" customHeight="1" x14ac:dyDescent="0.15">
      <c r="A62" s="745"/>
      <c r="B62" s="742"/>
      <c r="C62" s="743" t="s">
        <v>761</v>
      </c>
      <c r="D62" s="743"/>
      <c r="E62" s="743"/>
      <c r="F62" s="743"/>
      <c r="G62" s="743"/>
      <c r="H62" s="743"/>
      <c r="I62" s="743"/>
      <c r="J62" s="743"/>
      <c r="K62" s="743"/>
      <c r="L62" s="743"/>
      <c r="M62" s="743"/>
      <c r="N62" s="743"/>
      <c r="O62" s="743"/>
      <c r="P62" s="743"/>
      <c r="Q62" s="743"/>
      <c r="R62" s="743"/>
      <c r="S62" s="743"/>
      <c r="T62" s="743"/>
      <c r="U62" s="744"/>
      <c r="V62" s="1002" t="s">
        <v>735</v>
      </c>
      <c r="W62" s="1003"/>
      <c r="X62" s="1003"/>
      <c r="Y62" s="1004"/>
      <c r="Z62" s="759"/>
    </row>
    <row r="63" spans="1:26" ht="18.75" customHeight="1" x14ac:dyDescent="0.15">
      <c r="A63" s="745"/>
      <c r="B63" s="747"/>
      <c r="C63" s="748" t="s">
        <v>762</v>
      </c>
      <c r="D63" s="748"/>
      <c r="E63" s="748"/>
      <c r="F63" s="748"/>
      <c r="G63" s="748"/>
      <c r="H63" s="748"/>
      <c r="I63" s="748"/>
      <c r="J63" s="748"/>
      <c r="K63" s="748"/>
      <c r="L63" s="748"/>
      <c r="M63" s="748"/>
      <c r="N63" s="748"/>
      <c r="O63" s="748"/>
      <c r="P63" s="748"/>
      <c r="Q63" s="748"/>
      <c r="R63" s="748"/>
      <c r="S63" s="748"/>
      <c r="T63" s="748"/>
      <c r="U63" s="749"/>
      <c r="V63" s="1008"/>
      <c r="W63" s="1009"/>
      <c r="X63" s="1009"/>
      <c r="Y63" s="1010"/>
      <c r="Z63" s="759"/>
    </row>
    <row r="64" spans="1:26" ht="7.35" customHeight="1" x14ac:dyDescent="0.15">
      <c r="A64" s="745"/>
      <c r="B64" s="746"/>
      <c r="C64" s="746"/>
      <c r="D64" s="746"/>
      <c r="E64" s="746"/>
      <c r="F64" s="746"/>
      <c r="G64" s="746"/>
      <c r="H64" s="746"/>
      <c r="I64" s="746"/>
      <c r="J64" s="746"/>
      <c r="K64" s="746"/>
      <c r="L64" s="746"/>
      <c r="M64" s="746"/>
      <c r="N64" s="746"/>
      <c r="O64" s="746"/>
      <c r="P64" s="746"/>
      <c r="Q64" s="746"/>
      <c r="R64" s="746"/>
      <c r="S64" s="746"/>
      <c r="T64" s="746"/>
      <c r="U64" s="746"/>
      <c r="V64" s="750"/>
      <c r="W64" s="750"/>
      <c r="X64" s="750"/>
      <c r="Y64" s="750"/>
      <c r="Z64" s="759"/>
    </row>
    <row r="65" spans="1:26" ht="7.35" customHeight="1" x14ac:dyDescent="0.15">
      <c r="A65" s="745"/>
      <c r="B65" s="746"/>
      <c r="C65" s="746"/>
      <c r="D65" s="746"/>
      <c r="E65" s="746"/>
      <c r="F65" s="746"/>
      <c r="G65" s="746"/>
      <c r="H65" s="746"/>
      <c r="I65" s="746"/>
      <c r="J65" s="746"/>
      <c r="K65" s="746"/>
      <c r="L65" s="746"/>
      <c r="M65" s="746"/>
      <c r="N65" s="746"/>
      <c r="O65" s="746"/>
      <c r="P65" s="746"/>
      <c r="Q65" s="746"/>
      <c r="R65" s="746"/>
      <c r="S65" s="746"/>
      <c r="T65" s="746"/>
      <c r="U65" s="746"/>
      <c r="V65" s="750"/>
      <c r="W65" s="750"/>
      <c r="X65" s="750"/>
      <c r="Y65" s="750"/>
      <c r="Z65" s="759"/>
    </row>
    <row r="66" spans="1:26" x14ac:dyDescent="0.15">
      <c r="A66" s="745"/>
      <c r="B66" s="746" t="s">
        <v>763</v>
      </c>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59"/>
    </row>
    <row r="67" spans="1:26" x14ac:dyDescent="0.15">
      <c r="A67" s="746"/>
      <c r="B67" s="746" t="s">
        <v>764</v>
      </c>
      <c r="C67" s="746"/>
      <c r="D67" s="746"/>
      <c r="E67" s="746"/>
      <c r="F67" s="746"/>
      <c r="G67" s="746"/>
      <c r="H67" s="746"/>
      <c r="I67" s="746"/>
      <c r="J67" s="746"/>
      <c r="K67" s="746"/>
      <c r="L67" s="746"/>
      <c r="M67" s="746"/>
      <c r="N67" s="746"/>
      <c r="O67" s="746"/>
      <c r="P67" s="746"/>
      <c r="Q67" s="746"/>
      <c r="R67" s="746"/>
      <c r="S67" s="746"/>
      <c r="T67" s="746"/>
      <c r="U67" s="746"/>
      <c r="V67" s="746"/>
      <c r="W67" s="746"/>
      <c r="X67" s="746"/>
      <c r="Y67" s="746"/>
      <c r="Z67" s="746"/>
    </row>
    <row r="68" spans="1:26" x14ac:dyDescent="0.15">
      <c r="A68" s="746"/>
      <c r="B68" s="746"/>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row>
  </sheetData>
  <protectedRanges>
    <protectedRange sqref="L7:Z7 AI7:AL7 L6:AL6 L8:AL8" name="範囲1"/>
  </protectedRanges>
  <mergeCells count="43">
    <mergeCell ref="R2:Y2"/>
    <mergeCell ref="B4:Y4"/>
    <mergeCell ref="V31:Y33"/>
    <mergeCell ref="D32:I32"/>
    <mergeCell ref="J32:T32"/>
    <mergeCell ref="V34:Y36"/>
    <mergeCell ref="V14:Y17"/>
    <mergeCell ref="D16:I16"/>
    <mergeCell ref="V27:Y30"/>
    <mergeCell ref="D29:I29"/>
    <mergeCell ref="J29:T29"/>
    <mergeCell ref="B6:F6"/>
    <mergeCell ref="G6:Y6"/>
    <mergeCell ref="B7:F7"/>
    <mergeCell ref="G7:Y7"/>
    <mergeCell ref="B8:F11"/>
    <mergeCell ref="G8:N8"/>
    <mergeCell ref="G9:N9"/>
    <mergeCell ref="G10:N10"/>
    <mergeCell ref="J16:T16"/>
    <mergeCell ref="V18:Y20"/>
    <mergeCell ref="D19:I19"/>
    <mergeCell ref="J19:T19"/>
    <mergeCell ref="V21:Y24"/>
    <mergeCell ref="C39:T39"/>
    <mergeCell ref="V39:Y42"/>
    <mergeCell ref="D41:I41"/>
    <mergeCell ref="J41:T41"/>
    <mergeCell ref="V43:Y45"/>
    <mergeCell ref="D44:I44"/>
    <mergeCell ref="J44:T44"/>
    <mergeCell ref="V59:Y61"/>
    <mergeCell ref="D60:I60"/>
    <mergeCell ref="J60:T60"/>
    <mergeCell ref="V62:Y63"/>
    <mergeCell ref="V46:Y47"/>
    <mergeCell ref="V48:Y52"/>
    <mergeCell ref="D51:I51"/>
    <mergeCell ref="J51:T51"/>
    <mergeCell ref="C55:T55"/>
    <mergeCell ref="V55:Y58"/>
    <mergeCell ref="D57:I57"/>
    <mergeCell ref="J57:T57"/>
  </mergeCells>
  <phoneticPr fontId="2"/>
  <pageMargins left="0.7" right="0.7" top="0.75" bottom="0.75" header="0.3" footer="0.3"/>
  <pageSetup paperSize="9" scale="86"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36"/>
  <sheetViews>
    <sheetView view="pageBreakPreview" zoomScaleNormal="100" zoomScaleSheetLayoutView="100" workbookViewId="0">
      <selection activeCell="B4" sqref="B4:AL4"/>
    </sheetView>
  </sheetViews>
  <sheetFormatPr defaultColWidth="8.625" defaultRowHeight="14.25"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row r="2" spans="1:41" ht="20.100000000000001" customHeight="1" x14ac:dyDescent="0.15">
      <c r="AD2" s="1087" t="s">
        <v>346</v>
      </c>
      <c r="AE2" s="1087"/>
      <c r="AF2" s="1087"/>
      <c r="AG2" s="1087"/>
      <c r="AH2" s="1087"/>
      <c r="AI2" s="1087"/>
      <c r="AJ2" s="1087"/>
      <c r="AK2" s="1087"/>
      <c r="AL2" s="1087"/>
    </row>
    <row r="3" spans="1:41" ht="20.100000000000001" customHeight="1" x14ac:dyDescent="0.15"/>
    <row r="4" spans="1:41" ht="20.100000000000001" customHeight="1" x14ac:dyDescent="0.15">
      <c r="B4" s="1088" t="s">
        <v>347</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row>
    <row r="5" spans="1:41" s="30" customFormat="1" ht="20.100000000000001" customHeight="1" x14ac:dyDescent="0.15">
      <c r="A5" s="209"/>
      <c r="B5" s="294"/>
      <c r="C5" s="294"/>
      <c r="D5" s="294"/>
      <c r="E5" s="294"/>
      <c r="F5" s="294"/>
      <c r="G5" s="294"/>
      <c r="H5" s="294"/>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row>
    <row r="6" spans="1:41" s="30" customFormat="1" ht="29.25" customHeight="1" x14ac:dyDescent="0.15">
      <c r="A6" s="209"/>
      <c r="B6" s="1089" t="s">
        <v>348</v>
      </c>
      <c r="C6" s="1089"/>
      <c r="D6" s="1089"/>
      <c r="E6" s="1089"/>
      <c r="F6" s="1089"/>
      <c r="G6" s="1089"/>
      <c r="H6" s="1089"/>
      <c r="I6" s="1089"/>
      <c r="J6" s="1089"/>
      <c r="K6" s="1089"/>
      <c r="L6" s="1081"/>
      <c r="M6" s="1081"/>
      <c r="N6" s="1081"/>
      <c r="O6" s="1081"/>
      <c r="P6" s="1081"/>
      <c r="Q6" s="1081"/>
      <c r="R6" s="1081"/>
      <c r="S6" s="1081"/>
      <c r="T6" s="1081"/>
      <c r="U6" s="1081"/>
      <c r="V6" s="1081"/>
      <c r="W6" s="1081"/>
      <c r="X6" s="1081"/>
      <c r="Y6" s="1081"/>
      <c r="Z6" s="1081"/>
      <c r="AA6" s="1081"/>
      <c r="AB6" s="1081"/>
      <c r="AC6" s="1081"/>
      <c r="AD6" s="1081"/>
      <c r="AE6" s="1081"/>
      <c r="AF6" s="1081"/>
      <c r="AG6" s="1081"/>
      <c r="AH6" s="1081"/>
      <c r="AI6" s="1081"/>
      <c r="AJ6" s="1081"/>
      <c r="AK6" s="1081"/>
      <c r="AL6" s="1081"/>
    </row>
    <row r="7" spans="1:41" s="30" customFormat="1" ht="31.5" customHeight="1" x14ac:dyDescent="0.15">
      <c r="A7" s="209"/>
      <c r="B7" s="1089" t="s">
        <v>349</v>
      </c>
      <c r="C7" s="1089"/>
      <c r="D7" s="1089"/>
      <c r="E7" s="1089"/>
      <c r="F7" s="1089"/>
      <c r="G7" s="1089"/>
      <c r="H7" s="1089"/>
      <c r="I7" s="1089"/>
      <c r="J7" s="1089"/>
      <c r="K7" s="1089"/>
      <c r="L7" s="1090"/>
      <c r="M7" s="1090"/>
      <c r="N7" s="1090"/>
      <c r="O7" s="1090"/>
      <c r="P7" s="1090"/>
      <c r="Q7" s="1090"/>
      <c r="R7" s="1090"/>
      <c r="S7" s="1090"/>
      <c r="T7" s="1090"/>
      <c r="U7" s="1090"/>
      <c r="V7" s="1090"/>
      <c r="W7" s="1090"/>
      <c r="X7" s="1090"/>
      <c r="Y7" s="1090"/>
      <c r="Z7" s="1090"/>
      <c r="AA7" s="1091" t="s">
        <v>350</v>
      </c>
      <c r="AB7" s="1091"/>
      <c r="AC7" s="1091"/>
      <c r="AD7" s="1091"/>
      <c r="AE7" s="1091"/>
      <c r="AF7" s="1091"/>
      <c r="AG7" s="1091"/>
      <c r="AH7" s="1091"/>
      <c r="AI7" s="1092" t="s">
        <v>351</v>
      </c>
      <c r="AJ7" s="1092"/>
      <c r="AK7" s="1092"/>
      <c r="AL7" s="1092"/>
    </row>
    <row r="8" spans="1:41" s="30" customFormat="1" ht="29.25" customHeight="1" x14ac:dyDescent="0.15">
      <c r="B8" s="1080" t="s">
        <v>352</v>
      </c>
      <c r="C8" s="1080"/>
      <c r="D8" s="1080"/>
      <c r="E8" s="1080"/>
      <c r="F8" s="1080"/>
      <c r="G8" s="1080"/>
      <c r="H8" s="1080"/>
      <c r="I8" s="1080"/>
      <c r="J8" s="1080"/>
      <c r="K8" s="1080"/>
      <c r="L8" s="1081" t="s">
        <v>353</v>
      </c>
      <c r="M8" s="1081"/>
      <c r="N8" s="1081"/>
      <c r="O8" s="1081"/>
      <c r="P8" s="1081"/>
      <c r="Q8" s="1081"/>
      <c r="R8" s="1081"/>
      <c r="S8" s="1081"/>
      <c r="T8" s="1081"/>
      <c r="U8" s="1081"/>
      <c r="V8" s="1081"/>
      <c r="W8" s="1081"/>
      <c r="X8" s="1081"/>
      <c r="Y8" s="1081"/>
      <c r="Z8" s="1081"/>
      <c r="AA8" s="1081"/>
      <c r="AB8" s="1081"/>
      <c r="AC8" s="1081"/>
      <c r="AD8" s="1081"/>
      <c r="AE8" s="1081"/>
      <c r="AF8" s="1081"/>
      <c r="AG8" s="1081"/>
      <c r="AH8" s="1081"/>
      <c r="AI8" s="1081"/>
      <c r="AJ8" s="1081"/>
      <c r="AK8" s="1081"/>
      <c r="AL8" s="1081"/>
    </row>
    <row r="9" spans="1:41" ht="12.75" customHeight="1" thickBot="1" x14ac:dyDescent="0.2">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row>
    <row r="10" spans="1:41" ht="21" customHeight="1" x14ac:dyDescent="0.15">
      <c r="B10" s="1045" t="s">
        <v>354</v>
      </c>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6"/>
      <c r="AL10" s="1047"/>
    </row>
    <row r="11" spans="1:41" ht="27.75" customHeight="1" x14ac:dyDescent="0.15">
      <c r="B11" s="1082" t="s">
        <v>355</v>
      </c>
      <c r="C11" s="1083"/>
      <c r="D11" s="1083"/>
      <c r="E11" s="1083"/>
      <c r="F11" s="1083"/>
      <c r="G11" s="1083"/>
      <c r="H11" s="1083"/>
      <c r="I11" s="1083"/>
      <c r="J11" s="1083"/>
      <c r="K11" s="1083"/>
      <c r="L11" s="1083"/>
      <c r="M11" s="1083"/>
      <c r="N11" s="1083"/>
      <c r="O11" s="1083"/>
      <c r="P11" s="1083"/>
      <c r="Q11" s="1083"/>
      <c r="R11" s="1083"/>
      <c r="S11" s="1084"/>
      <c r="T11" s="1084"/>
      <c r="U11" s="1084"/>
      <c r="V11" s="1084"/>
      <c r="W11" s="1084"/>
      <c r="X11" s="1084"/>
      <c r="Y11" s="1084"/>
      <c r="Z11" s="1084"/>
      <c r="AA11" s="1084"/>
      <c r="AB11" s="1084"/>
      <c r="AC11" s="1084"/>
      <c r="AD11" s="1084"/>
      <c r="AE11" s="297" t="s">
        <v>114</v>
      </c>
      <c r="AF11" s="298"/>
      <c r="AG11" s="1085"/>
      <c r="AH11" s="1085"/>
      <c r="AI11" s="1085"/>
      <c r="AJ11" s="1085"/>
      <c r="AK11" s="1085"/>
      <c r="AL11" s="1086"/>
      <c r="AO11" s="299"/>
    </row>
    <row r="12" spans="1:41" ht="27.75" customHeight="1" thickBot="1" x14ac:dyDescent="0.2">
      <c r="B12" s="300"/>
      <c r="C12" s="1064" t="s">
        <v>356</v>
      </c>
      <c r="D12" s="1064"/>
      <c r="E12" s="1064"/>
      <c r="F12" s="1064"/>
      <c r="G12" s="1064"/>
      <c r="H12" s="1064"/>
      <c r="I12" s="1064"/>
      <c r="J12" s="1064"/>
      <c r="K12" s="1064"/>
      <c r="L12" s="1064"/>
      <c r="M12" s="1064"/>
      <c r="N12" s="1064"/>
      <c r="O12" s="1064"/>
      <c r="P12" s="1064"/>
      <c r="Q12" s="1064"/>
      <c r="R12" s="1064"/>
      <c r="S12" s="1061">
        <f>ROUNDUP(S11*30%,1)</f>
        <v>0</v>
      </c>
      <c r="T12" s="1061"/>
      <c r="U12" s="1061"/>
      <c r="V12" s="1061"/>
      <c r="W12" s="1061"/>
      <c r="X12" s="1061"/>
      <c r="Y12" s="1061"/>
      <c r="Z12" s="1061"/>
      <c r="AA12" s="1061"/>
      <c r="AB12" s="1061"/>
      <c r="AC12" s="1061"/>
      <c r="AD12" s="1061"/>
      <c r="AE12" s="301" t="s">
        <v>114</v>
      </c>
      <c r="AF12" s="301"/>
      <c r="AG12" s="1062"/>
      <c r="AH12" s="1062"/>
      <c r="AI12" s="1062"/>
      <c r="AJ12" s="1062"/>
      <c r="AK12" s="1062"/>
      <c r="AL12" s="1063"/>
    </row>
    <row r="13" spans="1:41" ht="27.75" customHeight="1" thickTop="1" x14ac:dyDescent="0.15">
      <c r="B13" s="1065" t="s">
        <v>357</v>
      </c>
      <c r="C13" s="1066"/>
      <c r="D13" s="1066"/>
      <c r="E13" s="1066"/>
      <c r="F13" s="1066"/>
      <c r="G13" s="1066"/>
      <c r="H13" s="1066"/>
      <c r="I13" s="1066"/>
      <c r="J13" s="1066"/>
      <c r="K13" s="1066"/>
      <c r="L13" s="1066"/>
      <c r="M13" s="1066"/>
      <c r="N13" s="1066"/>
      <c r="O13" s="1066"/>
      <c r="P13" s="1066"/>
      <c r="Q13" s="1066"/>
      <c r="R13" s="1066"/>
      <c r="S13" s="1067" t="e">
        <f>ROUNDUP(AG14/AG15,1)</f>
        <v>#DIV/0!</v>
      </c>
      <c r="T13" s="1067"/>
      <c r="U13" s="1067"/>
      <c r="V13" s="1067"/>
      <c r="W13" s="1067"/>
      <c r="X13" s="1067"/>
      <c r="Y13" s="1067"/>
      <c r="Z13" s="1067"/>
      <c r="AA13" s="1067"/>
      <c r="AB13" s="1067"/>
      <c r="AC13" s="1067"/>
      <c r="AD13" s="1067"/>
      <c r="AE13" s="302" t="s">
        <v>114</v>
      </c>
      <c r="AF13" s="302"/>
      <c r="AG13" s="1068" t="s">
        <v>358</v>
      </c>
      <c r="AH13" s="1068"/>
      <c r="AI13" s="1068"/>
      <c r="AJ13" s="1068"/>
      <c r="AK13" s="1068"/>
      <c r="AL13" s="1069"/>
    </row>
    <row r="14" spans="1:41" ht="27.75" customHeight="1" x14ac:dyDescent="0.15">
      <c r="B14" s="1070" t="s">
        <v>359</v>
      </c>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2"/>
      <c r="AG14" s="1073"/>
      <c r="AH14" s="1073"/>
      <c r="AI14" s="1073"/>
      <c r="AJ14" s="1073"/>
      <c r="AK14" s="1073"/>
      <c r="AL14" s="1074"/>
    </row>
    <row r="15" spans="1:41" ht="27.75" customHeight="1" thickBot="1" x14ac:dyDescent="0.2">
      <c r="B15" s="1075" t="s">
        <v>360</v>
      </c>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7"/>
      <c r="AG15" s="1078"/>
      <c r="AH15" s="1078"/>
      <c r="AI15" s="1078"/>
      <c r="AJ15" s="1078"/>
      <c r="AK15" s="1078"/>
      <c r="AL15" s="1079"/>
    </row>
    <row r="16" spans="1:41" ht="12.75" customHeight="1" thickBot="1" x14ac:dyDescent="0.2">
      <c r="B16" s="303"/>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row>
    <row r="17" spans="1:39" ht="21" customHeight="1" x14ac:dyDescent="0.15">
      <c r="B17" s="1045" t="s">
        <v>361</v>
      </c>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7"/>
    </row>
    <row r="18" spans="1:39" ht="27.75" customHeight="1" thickBot="1" x14ac:dyDescent="0.2">
      <c r="B18" s="1059" t="s">
        <v>362</v>
      </c>
      <c r="C18" s="1060"/>
      <c r="D18" s="1060"/>
      <c r="E18" s="1060"/>
      <c r="F18" s="1060"/>
      <c r="G18" s="1060"/>
      <c r="H18" s="1060"/>
      <c r="I18" s="1060"/>
      <c r="J18" s="1060"/>
      <c r="K18" s="1060"/>
      <c r="L18" s="1060"/>
      <c r="M18" s="1060"/>
      <c r="N18" s="1060"/>
      <c r="O18" s="1060"/>
      <c r="P18" s="1060"/>
      <c r="Q18" s="1060"/>
      <c r="R18" s="1060"/>
      <c r="S18" s="1061">
        <f>ROUNDUP(S11/50,1)</f>
        <v>0</v>
      </c>
      <c r="T18" s="1061"/>
      <c r="U18" s="1061"/>
      <c r="V18" s="1061"/>
      <c r="W18" s="1061"/>
      <c r="X18" s="1061"/>
      <c r="Y18" s="1061"/>
      <c r="Z18" s="1061"/>
      <c r="AA18" s="1061"/>
      <c r="AB18" s="1061"/>
      <c r="AC18" s="1061"/>
      <c r="AD18" s="1061"/>
      <c r="AE18" s="305" t="s">
        <v>114</v>
      </c>
      <c r="AF18" s="306"/>
      <c r="AG18" s="1062"/>
      <c r="AH18" s="1062"/>
      <c r="AI18" s="1062"/>
      <c r="AJ18" s="1062"/>
      <c r="AK18" s="1062"/>
      <c r="AL18" s="1063"/>
    </row>
    <row r="19" spans="1:39" ht="27.75" customHeight="1" thickTop="1" thickBot="1" x14ac:dyDescent="0.2">
      <c r="B19" s="1040" t="s">
        <v>363</v>
      </c>
      <c r="C19" s="1041"/>
      <c r="D19" s="1041"/>
      <c r="E19" s="1041"/>
      <c r="F19" s="1041"/>
      <c r="G19" s="1041"/>
      <c r="H19" s="1041"/>
      <c r="I19" s="1041"/>
      <c r="J19" s="1041"/>
      <c r="K19" s="1041"/>
      <c r="L19" s="1041"/>
      <c r="M19" s="1041"/>
      <c r="N19" s="1041"/>
      <c r="O19" s="1041"/>
      <c r="P19" s="1041"/>
      <c r="Q19" s="1041"/>
      <c r="R19" s="1041"/>
      <c r="S19" s="1042"/>
      <c r="T19" s="1042"/>
      <c r="U19" s="1042"/>
      <c r="V19" s="1042"/>
      <c r="W19" s="1042"/>
      <c r="X19" s="1042"/>
      <c r="Y19" s="1042"/>
      <c r="Z19" s="1042"/>
      <c r="AA19" s="1042"/>
      <c r="AB19" s="1042"/>
      <c r="AC19" s="1042"/>
      <c r="AD19" s="1042"/>
      <c r="AE19" s="307" t="s">
        <v>114</v>
      </c>
      <c r="AF19" s="308"/>
      <c r="AG19" s="1043" t="s">
        <v>364</v>
      </c>
      <c r="AH19" s="1043"/>
      <c r="AI19" s="1043"/>
      <c r="AJ19" s="1043"/>
      <c r="AK19" s="1043"/>
      <c r="AL19" s="1044"/>
    </row>
    <row r="20" spans="1:39" ht="12.75" customHeight="1" thickBot="1" x14ac:dyDescent="0.2">
      <c r="A20" s="60"/>
      <c r="B20" s="309"/>
      <c r="C20" s="309"/>
      <c r="D20" s="309"/>
      <c r="E20" s="309"/>
      <c r="F20" s="309"/>
      <c r="G20" s="309"/>
      <c r="H20" s="309"/>
      <c r="I20" s="309"/>
      <c r="J20" s="309"/>
      <c r="K20" s="309"/>
      <c r="L20" s="309"/>
      <c r="M20" s="309"/>
      <c r="N20" s="309"/>
      <c r="O20" s="309"/>
      <c r="P20" s="309"/>
      <c r="Q20" s="309"/>
      <c r="R20" s="309"/>
      <c r="S20" s="310"/>
      <c r="T20" s="310"/>
      <c r="U20" s="310"/>
      <c r="V20" s="310"/>
      <c r="W20" s="310"/>
      <c r="X20" s="310"/>
      <c r="Y20" s="310"/>
      <c r="Z20" s="310"/>
      <c r="AA20" s="310"/>
      <c r="AB20" s="310"/>
      <c r="AC20" s="310"/>
      <c r="AD20" s="310"/>
      <c r="AE20" s="311"/>
      <c r="AF20" s="311"/>
      <c r="AG20" s="312"/>
      <c r="AH20" s="312"/>
      <c r="AI20" s="312"/>
      <c r="AJ20" s="312"/>
      <c r="AK20" s="312"/>
      <c r="AL20" s="312"/>
      <c r="AM20" s="60"/>
    </row>
    <row r="21" spans="1:39" ht="27.75" customHeight="1" thickBot="1" x14ac:dyDescent="0.2">
      <c r="A21" s="60"/>
      <c r="B21" s="1045" t="s">
        <v>365</v>
      </c>
      <c r="C21" s="1046"/>
      <c r="D21" s="1046"/>
      <c r="E21" s="1046"/>
      <c r="F21" s="1046"/>
      <c r="G21" s="1046"/>
      <c r="H21" s="1046"/>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6"/>
      <c r="AL21" s="1047"/>
      <c r="AM21" s="60"/>
    </row>
    <row r="22" spans="1:39" ht="27.75" customHeight="1" x14ac:dyDescent="0.15">
      <c r="B22" s="1048" t="s">
        <v>366</v>
      </c>
      <c r="C22" s="1049"/>
      <c r="D22" s="1049"/>
      <c r="E22" s="1049"/>
      <c r="F22" s="1049"/>
      <c r="G22" s="1049"/>
      <c r="H22" s="1049"/>
      <c r="I22" s="1049"/>
      <c r="J22" s="1049"/>
      <c r="K22" s="1049"/>
      <c r="L22" s="1049"/>
      <c r="M22" s="1049"/>
      <c r="N22" s="1049"/>
      <c r="O22" s="1049"/>
      <c r="P22" s="1049"/>
      <c r="Q22" s="1049"/>
      <c r="R22" s="1050"/>
      <c r="S22" s="1053" t="s">
        <v>367</v>
      </c>
      <c r="T22" s="1049"/>
      <c r="U22" s="1049"/>
      <c r="V22" s="1049"/>
      <c r="W22" s="1049"/>
      <c r="X22" s="1049"/>
      <c r="Y22" s="1049"/>
      <c r="Z22" s="1049"/>
      <c r="AA22" s="1049"/>
      <c r="AB22" s="1049"/>
      <c r="AC22" s="1049"/>
      <c r="AD22" s="1049"/>
      <c r="AE22" s="1049"/>
      <c r="AF22" s="1049"/>
      <c r="AG22" s="1049"/>
      <c r="AH22" s="1049"/>
      <c r="AI22" s="1054"/>
      <c r="AJ22" s="1054"/>
      <c r="AK22" s="1054"/>
      <c r="AL22" s="1055"/>
    </row>
    <row r="23" spans="1:39" ht="47.25" customHeight="1" x14ac:dyDescent="0.15">
      <c r="B23" s="1051"/>
      <c r="C23" s="1052"/>
      <c r="D23" s="1052"/>
      <c r="E23" s="1052"/>
      <c r="F23" s="1052"/>
      <c r="G23" s="1052"/>
      <c r="H23" s="1052"/>
      <c r="I23" s="1052"/>
      <c r="J23" s="1052"/>
      <c r="K23" s="1052"/>
      <c r="L23" s="1052"/>
      <c r="M23" s="1052"/>
      <c r="N23" s="1052"/>
      <c r="O23" s="1052"/>
      <c r="P23" s="1052"/>
      <c r="Q23" s="1052"/>
      <c r="R23" s="1052"/>
      <c r="S23" s="1056" t="s">
        <v>368</v>
      </c>
      <c r="T23" s="1056"/>
      <c r="U23" s="1056"/>
      <c r="V23" s="1056"/>
      <c r="W23" s="1056"/>
      <c r="X23" s="1056"/>
      <c r="Y23" s="1056"/>
      <c r="Z23" s="1056"/>
      <c r="AA23" s="1056"/>
      <c r="AB23" s="1056"/>
      <c r="AC23" s="1056"/>
      <c r="AD23" s="1056"/>
      <c r="AE23" s="1056"/>
      <c r="AF23" s="1056" t="s">
        <v>272</v>
      </c>
      <c r="AG23" s="1056"/>
      <c r="AH23" s="1056"/>
      <c r="AI23" s="1057" t="s">
        <v>273</v>
      </c>
      <c r="AJ23" s="1057"/>
      <c r="AK23" s="1057"/>
      <c r="AL23" s="1058"/>
    </row>
    <row r="24" spans="1:39" ht="27.75" customHeight="1" x14ac:dyDescent="0.15">
      <c r="B24" s="313">
        <v>1</v>
      </c>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314" t="s">
        <v>274</v>
      </c>
      <c r="AI24" s="1026"/>
      <c r="AJ24" s="1026"/>
      <c r="AK24" s="1026"/>
      <c r="AL24" s="1027"/>
    </row>
    <row r="25" spans="1:39" ht="27.75" customHeight="1" x14ac:dyDescent="0.15">
      <c r="B25" s="313">
        <v>2</v>
      </c>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314" t="s">
        <v>274</v>
      </c>
      <c r="AI25" s="1026"/>
      <c r="AJ25" s="1026"/>
      <c r="AK25" s="1026"/>
      <c r="AL25" s="1027"/>
    </row>
    <row r="26" spans="1:39" ht="27.75" customHeight="1" x14ac:dyDescent="0.15">
      <c r="B26" s="313">
        <v>3</v>
      </c>
      <c r="C26" s="1026"/>
      <c r="D26" s="1026"/>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314" t="s">
        <v>274</v>
      </c>
      <c r="AI26" s="1026"/>
      <c r="AJ26" s="1026"/>
      <c r="AK26" s="1026"/>
      <c r="AL26" s="1027"/>
    </row>
    <row r="27" spans="1:39" ht="27.75" customHeight="1" thickBot="1" x14ac:dyDescent="0.2">
      <c r="B27" s="315">
        <v>4</v>
      </c>
      <c r="C27" s="1028"/>
      <c r="D27" s="1028"/>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316" t="s">
        <v>274</v>
      </c>
      <c r="AI27" s="1028"/>
      <c r="AJ27" s="1028"/>
      <c r="AK27" s="1028"/>
      <c r="AL27" s="1029"/>
    </row>
    <row r="28" spans="1:39" ht="15" customHeight="1" x14ac:dyDescent="0.15">
      <c r="B28" s="1030" t="s">
        <v>369</v>
      </c>
      <c r="C28" s="1031"/>
      <c r="D28" s="1031"/>
      <c r="E28" s="1031"/>
      <c r="F28" s="1031"/>
      <c r="G28" s="1031"/>
      <c r="H28" s="1031"/>
      <c r="I28" s="1031"/>
      <c r="J28" s="1031"/>
      <c r="K28" s="1031"/>
      <c r="L28" s="1031"/>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4" t="s">
        <v>276</v>
      </c>
      <c r="AJ28" s="1034"/>
      <c r="AK28" s="1034"/>
      <c r="AL28" s="1035"/>
    </row>
    <row r="29" spans="1:39" ht="36.75" customHeight="1" thickBot="1" x14ac:dyDescent="0.2">
      <c r="B29" s="1032"/>
      <c r="C29" s="1033"/>
      <c r="D29" s="1033"/>
      <c r="E29" s="1033"/>
      <c r="F29" s="1033"/>
      <c r="G29" s="1033"/>
      <c r="H29" s="1033"/>
      <c r="I29" s="1033"/>
      <c r="J29" s="1033"/>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6"/>
      <c r="AJ29" s="1036"/>
      <c r="AK29" s="1036"/>
      <c r="AL29" s="1037"/>
    </row>
    <row r="30" spans="1:39" ht="9.75" customHeight="1" x14ac:dyDescent="0.15">
      <c r="B30" s="303"/>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row>
    <row r="31" spans="1:39" ht="22.5" customHeight="1" x14ac:dyDescent="0.15">
      <c r="B31" s="1038" t="s">
        <v>370</v>
      </c>
      <c r="C31" s="1038"/>
      <c r="D31" s="1038"/>
      <c r="E31" s="1038"/>
      <c r="F31" s="1038"/>
      <c r="G31" s="1038"/>
      <c r="H31" s="1039" t="s">
        <v>371</v>
      </c>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row>
    <row r="32" spans="1:39" ht="8.25" customHeight="1" x14ac:dyDescent="0.15">
      <c r="B32" s="303"/>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row>
    <row r="33" spans="2:39" s="317" customFormat="1" ht="17.25" customHeight="1" x14ac:dyDescent="0.15">
      <c r="B33" s="1025" t="s">
        <v>372</v>
      </c>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1025"/>
      <c r="AJ33" s="1025"/>
      <c r="AK33" s="1025"/>
      <c r="AL33" s="1025"/>
    </row>
    <row r="34" spans="2:39" s="317" customFormat="1" ht="45.75" customHeight="1" x14ac:dyDescent="0.15">
      <c r="B34" s="102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c r="AM34" s="318"/>
    </row>
    <row r="35" spans="2:39" s="317" customFormat="1" ht="9" customHeight="1" x14ac:dyDescent="0.15">
      <c r="B35" s="317" t="s">
        <v>373</v>
      </c>
      <c r="AM35" s="319"/>
    </row>
    <row r="36" spans="2:39" s="317" customFormat="1" ht="21" customHeight="1" x14ac:dyDescent="0.15">
      <c r="B36" s="317" t="s">
        <v>373</v>
      </c>
      <c r="AM36" s="31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7" right="0.7" top="0.75" bottom="0.75" header="0.3" footer="0.3"/>
  <pageSetup paperSize="9" scale="8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K29"/>
  <sheetViews>
    <sheetView view="pageBreakPreview" zoomScaleNormal="100" zoomScaleSheetLayoutView="100" workbookViewId="0">
      <selection activeCell="D5" sqref="D5"/>
    </sheetView>
  </sheetViews>
  <sheetFormatPr defaultRowHeight="13.5" x14ac:dyDescent="0.15"/>
  <cols>
    <col min="1" max="1" width="2.125" style="210" customWidth="1"/>
    <col min="2" max="2" width="24.25" style="210" customWidth="1"/>
    <col min="3" max="3" width="4" style="210" customWidth="1"/>
    <col min="4" max="5" width="20.125" style="210" customWidth="1"/>
    <col min="6" max="6" width="10.375" style="210" customWidth="1"/>
    <col min="7" max="7" width="7.5" style="210" customWidth="1"/>
    <col min="8" max="8" width="8.25" style="210" customWidth="1"/>
    <col min="9" max="9" width="3.125" style="210" customWidth="1"/>
    <col min="10" max="10" width="1.75" style="210" customWidth="1"/>
    <col min="11" max="11" width="2.5" style="210" customWidth="1"/>
    <col min="12" max="257" width="9" style="210"/>
    <col min="258" max="258" width="2.125" style="210" customWidth="1"/>
    <col min="259" max="259" width="24.25" style="210" customWidth="1"/>
    <col min="260" max="260" width="4" style="210" customWidth="1"/>
    <col min="261" max="262" width="20.125" style="210" customWidth="1"/>
    <col min="263" max="264" width="10.375" style="210" customWidth="1"/>
    <col min="265" max="265" width="3.125" style="210" customWidth="1"/>
    <col min="266" max="266" width="3.75" style="210" customWidth="1"/>
    <col min="267" max="267" width="2.5" style="210" customWidth="1"/>
    <col min="268" max="513" width="9" style="210"/>
    <col min="514" max="514" width="2.125" style="210" customWidth="1"/>
    <col min="515" max="515" width="24.25" style="210" customWidth="1"/>
    <col min="516" max="516" width="4" style="210" customWidth="1"/>
    <col min="517" max="518" width="20.125" style="210" customWidth="1"/>
    <col min="519" max="520" width="10.375" style="210" customWidth="1"/>
    <col min="521" max="521" width="3.125" style="210" customWidth="1"/>
    <col min="522" max="522" width="3.75" style="210" customWidth="1"/>
    <col min="523" max="523" width="2.5" style="210" customWidth="1"/>
    <col min="524" max="769" width="9" style="210"/>
    <col min="770" max="770" width="2.125" style="210" customWidth="1"/>
    <col min="771" max="771" width="24.25" style="210" customWidth="1"/>
    <col min="772" max="772" width="4" style="210" customWidth="1"/>
    <col min="773" max="774" width="20.125" style="210" customWidth="1"/>
    <col min="775" max="776" width="10.375" style="210" customWidth="1"/>
    <col min="777" max="777" width="3.125" style="210" customWidth="1"/>
    <col min="778" max="778" width="3.75" style="210" customWidth="1"/>
    <col min="779" max="779" width="2.5" style="210" customWidth="1"/>
    <col min="780" max="1025" width="9" style="210"/>
    <col min="1026" max="1026" width="2.125" style="210" customWidth="1"/>
    <col min="1027" max="1027" width="24.25" style="210" customWidth="1"/>
    <col min="1028" max="1028" width="4" style="210" customWidth="1"/>
    <col min="1029" max="1030" width="20.125" style="210" customWidth="1"/>
    <col min="1031" max="1032" width="10.375" style="210" customWidth="1"/>
    <col min="1033" max="1033" width="3.125" style="210" customWidth="1"/>
    <col min="1034" max="1034" width="3.75" style="210" customWidth="1"/>
    <col min="1035" max="1035" width="2.5" style="210" customWidth="1"/>
    <col min="1036" max="1281" width="9" style="210"/>
    <col min="1282" max="1282" width="2.125" style="210" customWidth="1"/>
    <col min="1283" max="1283" width="24.25" style="210" customWidth="1"/>
    <col min="1284" max="1284" width="4" style="210" customWidth="1"/>
    <col min="1285" max="1286" width="20.125" style="210" customWidth="1"/>
    <col min="1287" max="1288" width="10.375" style="210" customWidth="1"/>
    <col min="1289" max="1289" width="3.125" style="210" customWidth="1"/>
    <col min="1290" max="1290" width="3.75" style="210" customWidth="1"/>
    <col min="1291" max="1291" width="2.5" style="210" customWidth="1"/>
    <col min="1292" max="1537" width="9" style="210"/>
    <col min="1538" max="1538" width="2.125" style="210" customWidth="1"/>
    <col min="1539" max="1539" width="24.25" style="210" customWidth="1"/>
    <col min="1540" max="1540" width="4" style="210" customWidth="1"/>
    <col min="1541" max="1542" width="20.125" style="210" customWidth="1"/>
    <col min="1543" max="1544" width="10.375" style="210" customWidth="1"/>
    <col min="1545" max="1545" width="3.125" style="210" customWidth="1"/>
    <col min="1546" max="1546" width="3.75" style="210" customWidth="1"/>
    <col min="1547" max="1547" width="2.5" style="210" customWidth="1"/>
    <col min="1548" max="1793" width="9" style="210"/>
    <col min="1794" max="1794" width="2.125" style="210" customWidth="1"/>
    <col min="1795" max="1795" width="24.25" style="210" customWidth="1"/>
    <col min="1796" max="1796" width="4" style="210" customWidth="1"/>
    <col min="1797" max="1798" width="20.125" style="210" customWidth="1"/>
    <col min="1799" max="1800" width="10.375" style="210" customWidth="1"/>
    <col min="1801" max="1801" width="3.125" style="210" customWidth="1"/>
    <col min="1802" max="1802" width="3.75" style="210" customWidth="1"/>
    <col min="1803" max="1803" width="2.5" style="210" customWidth="1"/>
    <col min="1804" max="2049" width="9" style="210"/>
    <col min="2050" max="2050" width="2.125" style="210" customWidth="1"/>
    <col min="2051" max="2051" width="24.25" style="210" customWidth="1"/>
    <col min="2052" max="2052" width="4" style="210" customWidth="1"/>
    <col min="2053" max="2054" width="20.125" style="210" customWidth="1"/>
    <col min="2055" max="2056" width="10.375" style="210" customWidth="1"/>
    <col min="2057" max="2057" width="3.125" style="210" customWidth="1"/>
    <col min="2058" max="2058" width="3.75" style="210" customWidth="1"/>
    <col min="2059" max="2059" width="2.5" style="210" customWidth="1"/>
    <col min="2060" max="2305" width="9" style="210"/>
    <col min="2306" max="2306" width="2.125" style="210" customWidth="1"/>
    <col min="2307" max="2307" width="24.25" style="210" customWidth="1"/>
    <col min="2308" max="2308" width="4" style="210" customWidth="1"/>
    <col min="2309" max="2310" width="20.125" style="210" customWidth="1"/>
    <col min="2311" max="2312" width="10.375" style="210" customWidth="1"/>
    <col min="2313" max="2313" width="3.125" style="210" customWidth="1"/>
    <col min="2314" max="2314" width="3.75" style="210" customWidth="1"/>
    <col min="2315" max="2315" width="2.5" style="210" customWidth="1"/>
    <col min="2316" max="2561" width="9" style="210"/>
    <col min="2562" max="2562" width="2.125" style="210" customWidth="1"/>
    <col min="2563" max="2563" width="24.25" style="210" customWidth="1"/>
    <col min="2564" max="2564" width="4" style="210" customWidth="1"/>
    <col min="2565" max="2566" width="20.125" style="210" customWidth="1"/>
    <col min="2567" max="2568" width="10.375" style="210" customWidth="1"/>
    <col min="2569" max="2569" width="3.125" style="210" customWidth="1"/>
    <col min="2570" max="2570" width="3.75" style="210" customWidth="1"/>
    <col min="2571" max="2571" width="2.5" style="210" customWidth="1"/>
    <col min="2572" max="2817" width="9" style="210"/>
    <col min="2818" max="2818" width="2.125" style="210" customWidth="1"/>
    <col min="2819" max="2819" width="24.25" style="210" customWidth="1"/>
    <col min="2820" max="2820" width="4" style="210" customWidth="1"/>
    <col min="2821" max="2822" width="20.125" style="210" customWidth="1"/>
    <col min="2823" max="2824" width="10.375" style="210" customWidth="1"/>
    <col min="2825" max="2825" width="3.125" style="210" customWidth="1"/>
    <col min="2826" max="2826" width="3.75" style="210" customWidth="1"/>
    <col min="2827" max="2827" width="2.5" style="210" customWidth="1"/>
    <col min="2828" max="3073" width="9" style="210"/>
    <col min="3074" max="3074" width="2.125" style="210" customWidth="1"/>
    <col min="3075" max="3075" width="24.25" style="210" customWidth="1"/>
    <col min="3076" max="3076" width="4" style="210" customWidth="1"/>
    <col min="3077" max="3078" width="20.125" style="210" customWidth="1"/>
    <col min="3079" max="3080" width="10.375" style="210" customWidth="1"/>
    <col min="3081" max="3081" width="3.125" style="210" customWidth="1"/>
    <col min="3082" max="3082" width="3.75" style="210" customWidth="1"/>
    <col min="3083" max="3083" width="2.5" style="210" customWidth="1"/>
    <col min="3084" max="3329" width="9" style="210"/>
    <col min="3330" max="3330" width="2.125" style="210" customWidth="1"/>
    <col min="3331" max="3331" width="24.25" style="210" customWidth="1"/>
    <col min="3332" max="3332" width="4" style="210" customWidth="1"/>
    <col min="3333" max="3334" width="20.125" style="210" customWidth="1"/>
    <col min="3335" max="3336" width="10.375" style="210" customWidth="1"/>
    <col min="3337" max="3337" width="3.125" style="210" customWidth="1"/>
    <col min="3338" max="3338" width="3.75" style="210" customWidth="1"/>
    <col min="3339" max="3339" width="2.5" style="210" customWidth="1"/>
    <col min="3340" max="3585" width="9" style="210"/>
    <col min="3586" max="3586" width="2.125" style="210" customWidth="1"/>
    <col min="3587" max="3587" width="24.25" style="210" customWidth="1"/>
    <col min="3588" max="3588" width="4" style="210" customWidth="1"/>
    <col min="3589" max="3590" width="20.125" style="210" customWidth="1"/>
    <col min="3591" max="3592" width="10.375" style="210" customWidth="1"/>
    <col min="3593" max="3593" width="3.125" style="210" customWidth="1"/>
    <col min="3594" max="3594" width="3.75" style="210" customWidth="1"/>
    <col min="3595" max="3595" width="2.5" style="210" customWidth="1"/>
    <col min="3596" max="3841" width="9" style="210"/>
    <col min="3842" max="3842" width="2.125" style="210" customWidth="1"/>
    <col min="3843" max="3843" width="24.25" style="210" customWidth="1"/>
    <col min="3844" max="3844" width="4" style="210" customWidth="1"/>
    <col min="3845" max="3846" width="20.125" style="210" customWidth="1"/>
    <col min="3847" max="3848" width="10.375" style="210" customWidth="1"/>
    <col min="3849" max="3849" width="3.125" style="210" customWidth="1"/>
    <col min="3850" max="3850" width="3.75" style="210" customWidth="1"/>
    <col min="3851" max="3851" width="2.5" style="210" customWidth="1"/>
    <col min="3852" max="4097" width="9" style="210"/>
    <col min="4098" max="4098" width="2.125" style="210" customWidth="1"/>
    <col min="4099" max="4099" width="24.25" style="210" customWidth="1"/>
    <col min="4100" max="4100" width="4" style="210" customWidth="1"/>
    <col min="4101" max="4102" width="20.125" style="210" customWidth="1"/>
    <col min="4103" max="4104" width="10.375" style="210" customWidth="1"/>
    <col min="4105" max="4105" width="3.125" style="210" customWidth="1"/>
    <col min="4106" max="4106" width="3.75" style="210" customWidth="1"/>
    <col min="4107" max="4107" width="2.5" style="210" customWidth="1"/>
    <col min="4108" max="4353" width="9" style="210"/>
    <col min="4354" max="4354" width="2.125" style="210" customWidth="1"/>
    <col min="4355" max="4355" width="24.25" style="210" customWidth="1"/>
    <col min="4356" max="4356" width="4" style="210" customWidth="1"/>
    <col min="4357" max="4358" width="20.125" style="210" customWidth="1"/>
    <col min="4359" max="4360" width="10.375" style="210" customWidth="1"/>
    <col min="4361" max="4361" width="3.125" style="210" customWidth="1"/>
    <col min="4362" max="4362" width="3.75" style="210" customWidth="1"/>
    <col min="4363" max="4363" width="2.5" style="210" customWidth="1"/>
    <col min="4364" max="4609" width="9" style="210"/>
    <col min="4610" max="4610" width="2.125" style="210" customWidth="1"/>
    <col min="4611" max="4611" width="24.25" style="210" customWidth="1"/>
    <col min="4612" max="4612" width="4" style="210" customWidth="1"/>
    <col min="4613" max="4614" width="20.125" style="210" customWidth="1"/>
    <col min="4615" max="4616" width="10.375" style="210" customWidth="1"/>
    <col min="4617" max="4617" width="3.125" style="210" customWidth="1"/>
    <col min="4618" max="4618" width="3.75" style="210" customWidth="1"/>
    <col min="4619" max="4619" width="2.5" style="210" customWidth="1"/>
    <col min="4620" max="4865" width="9" style="210"/>
    <col min="4866" max="4866" width="2.125" style="210" customWidth="1"/>
    <col min="4867" max="4867" width="24.25" style="210" customWidth="1"/>
    <col min="4868" max="4868" width="4" style="210" customWidth="1"/>
    <col min="4869" max="4870" width="20.125" style="210" customWidth="1"/>
    <col min="4871" max="4872" width="10.375" style="210" customWidth="1"/>
    <col min="4873" max="4873" width="3.125" style="210" customWidth="1"/>
    <col min="4874" max="4874" width="3.75" style="210" customWidth="1"/>
    <col min="4875" max="4875" width="2.5" style="210" customWidth="1"/>
    <col min="4876" max="5121" width="9" style="210"/>
    <col min="5122" max="5122" width="2.125" style="210" customWidth="1"/>
    <col min="5123" max="5123" width="24.25" style="210" customWidth="1"/>
    <col min="5124" max="5124" width="4" style="210" customWidth="1"/>
    <col min="5125" max="5126" width="20.125" style="210" customWidth="1"/>
    <col min="5127" max="5128" width="10.375" style="210" customWidth="1"/>
    <col min="5129" max="5129" width="3.125" style="210" customWidth="1"/>
    <col min="5130" max="5130" width="3.75" style="210" customWidth="1"/>
    <col min="5131" max="5131" width="2.5" style="210" customWidth="1"/>
    <col min="5132" max="5377" width="9" style="210"/>
    <col min="5378" max="5378" width="2.125" style="210" customWidth="1"/>
    <col min="5379" max="5379" width="24.25" style="210" customWidth="1"/>
    <col min="5380" max="5380" width="4" style="210" customWidth="1"/>
    <col min="5381" max="5382" width="20.125" style="210" customWidth="1"/>
    <col min="5383" max="5384" width="10.375" style="210" customWidth="1"/>
    <col min="5385" max="5385" width="3.125" style="210" customWidth="1"/>
    <col min="5386" max="5386" width="3.75" style="210" customWidth="1"/>
    <col min="5387" max="5387" width="2.5" style="210" customWidth="1"/>
    <col min="5388" max="5633" width="9" style="210"/>
    <col min="5634" max="5634" width="2.125" style="210" customWidth="1"/>
    <col min="5635" max="5635" width="24.25" style="210" customWidth="1"/>
    <col min="5636" max="5636" width="4" style="210" customWidth="1"/>
    <col min="5637" max="5638" width="20.125" style="210" customWidth="1"/>
    <col min="5639" max="5640" width="10.375" style="210" customWidth="1"/>
    <col min="5641" max="5641" width="3.125" style="210" customWidth="1"/>
    <col min="5642" max="5642" width="3.75" style="210" customWidth="1"/>
    <col min="5643" max="5643" width="2.5" style="210" customWidth="1"/>
    <col min="5644" max="5889" width="9" style="210"/>
    <col min="5890" max="5890" width="2.125" style="210" customWidth="1"/>
    <col min="5891" max="5891" width="24.25" style="210" customWidth="1"/>
    <col min="5892" max="5892" width="4" style="210" customWidth="1"/>
    <col min="5893" max="5894" width="20.125" style="210" customWidth="1"/>
    <col min="5895" max="5896" width="10.375" style="210" customWidth="1"/>
    <col min="5897" max="5897" width="3.125" style="210" customWidth="1"/>
    <col min="5898" max="5898" width="3.75" style="210" customWidth="1"/>
    <col min="5899" max="5899" width="2.5" style="210" customWidth="1"/>
    <col min="5900" max="6145" width="9" style="210"/>
    <col min="6146" max="6146" width="2.125" style="210" customWidth="1"/>
    <col min="6147" max="6147" width="24.25" style="210" customWidth="1"/>
    <col min="6148" max="6148" width="4" style="210" customWidth="1"/>
    <col min="6149" max="6150" width="20.125" style="210" customWidth="1"/>
    <col min="6151" max="6152" width="10.375" style="210" customWidth="1"/>
    <col min="6153" max="6153" width="3.125" style="210" customWidth="1"/>
    <col min="6154" max="6154" width="3.75" style="210" customWidth="1"/>
    <col min="6155" max="6155" width="2.5" style="210" customWidth="1"/>
    <col min="6156" max="6401" width="9" style="210"/>
    <col min="6402" max="6402" width="2.125" style="210" customWidth="1"/>
    <col min="6403" max="6403" width="24.25" style="210" customWidth="1"/>
    <col min="6404" max="6404" width="4" style="210" customWidth="1"/>
    <col min="6405" max="6406" width="20.125" style="210" customWidth="1"/>
    <col min="6407" max="6408" width="10.375" style="210" customWidth="1"/>
    <col min="6409" max="6409" width="3.125" style="210" customWidth="1"/>
    <col min="6410" max="6410" width="3.75" style="210" customWidth="1"/>
    <col min="6411" max="6411" width="2.5" style="210" customWidth="1"/>
    <col min="6412" max="6657" width="9" style="210"/>
    <col min="6658" max="6658" width="2.125" style="210" customWidth="1"/>
    <col min="6659" max="6659" width="24.25" style="210" customWidth="1"/>
    <col min="6660" max="6660" width="4" style="210" customWidth="1"/>
    <col min="6661" max="6662" width="20.125" style="210" customWidth="1"/>
    <col min="6663" max="6664" width="10.375" style="210" customWidth="1"/>
    <col min="6665" max="6665" width="3.125" style="210" customWidth="1"/>
    <col min="6666" max="6666" width="3.75" style="210" customWidth="1"/>
    <col min="6667" max="6667" width="2.5" style="210" customWidth="1"/>
    <col min="6668" max="6913" width="9" style="210"/>
    <col min="6914" max="6914" width="2.125" style="210" customWidth="1"/>
    <col min="6915" max="6915" width="24.25" style="210" customWidth="1"/>
    <col min="6916" max="6916" width="4" style="210" customWidth="1"/>
    <col min="6917" max="6918" width="20.125" style="210" customWidth="1"/>
    <col min="6919" max="6920" width="10.375" style="210" customWidth="1"/>
    <col min="6921" max="6921" width="3.125" style="210" customWidth="1"/>
    <col min="6922" max="6922" width="3.75" style="210" customWidth="1"/>
    <col min="6923" max="6923" width="2.5" style="210" customWidth="1"/>
    <col min="6924" max="7169" width="9" style="210"/>
    <col min="7170" max="7170" width="2.125" style="210" customWidth="1"/>
    <col min="7171" max="7171" width="24.25" style="210" customWidth="1"/>
    <col min="7172" max="7172" width="4" style="210" customWidth="1"/>
    <col min="7173" max="7174" width="20.125" style="210" customWidth="1"/>
    <col min="7175" max="7176" width="10.375" style="210" customWidth="1"/>
    <col min="7177" max="7177" width="3.125" style="210" customWidth="1"/>
    <col min="7178" max="7178" width="3.75" style="210" customWidth="1"/>
    <col min="7179" max="7179" width="2.5" style="210" customWidth="1"/>
    <col min="7180" max="7425" width="9" style="210"/>
    <col min="7426" max="7426" width="2.125" style="210" customWidth="1"/>
    <col min="7427" max="7427" width="24.25" style="210" customWidth="1"/>
    <col min="7428" max="7428" width="4" style="210" customWidth="1"/>
    <col min="7429" max="7430" width="20.125" style="210" customWidth="1"/>
    <col min="7431" max="7432" width="10.375" style="210" customWidth="1"/>
    <col min="7433" max="7433" width="3.125" style="210" customWidth="1"/>
    <col min="7434" max="7434" width="3.75" style="210" customWidth="1"/>
    <col min="7435" max="7435" width="2.5" style="210" customWidth="1"/>
    <col min="7436" max="7681" width="9" style="210"/>
    <col min="7682" max="7682" width="2.125" style="210" customWidth="1"/>
    <col min="7683" max="7683" width="24.25" style="210" customWidth="1"/>
    <col min="7684" max="7684" width="4" style="210" customWidth="1"/>
    <col min="7685" max="7686" width="20.125" style="210" customWidth="1"/>
    <col min="7687" max="7688" width="10.375" style="210" customWidth="1"/>
    <col min="7689" max="7689" width="3.125" style="210" customWidth="1"/>
    <col min="7690" max="7690" width="3.75" style="210" customWidth="1"/>
    <col min="7691" max="7691" width="2.5" style="210" customWidth="1"/>
    <col min="7692" max="7937" width="9" style="210"/>
    <col min="7938" max="7938" width="2.125" style="210" customWidth="1"/>
    <col min="7939" max="7939" width="24.25" style="210" customWidth="1"/>
    <col min="7940" max="7940" width="4" style="210" customWidth="1"/>
    <col min="7941" max="7942" width="20.125" style="210" customWidth="1"/>
    <col min="7943" max="7944" width="10.375" style="210" customWidth="1"/>
    <col min="7945" max="7945" width="3.125" style="210" customWidth="1"/>
    <col min="7946" max="7946" width="3.75" style="210" customWidth="1"/>
    <col min="7947" max="7947" width="2.5" style="210" customWidth="1"/>
    <col min="7948" max="8193" width="9" style="210"/>
    <col min="8194" max="8194" width="2.125" style="210" customWidth="1"/>
    <col min="8195" max="8195" width="24.25" style="210" customWidth="1"/>
    <col min="8196" max="8196" width="4" style="210" customWidth="1"/>
    <col min="8197" max="8198" width="20.125" style="210" customWidth="1"/>
    <col min="8199" max="8200" width="10.375" style="210" customWidth="1"/>
    <col min="8201" max="8201" width="3.125" style="210" customWidth="1"/>
    <col min="8202" max="8202" width="3.75" style="210" customWidth="1"/>
    <col min="8203" max="8203" width="2.5" style="210" customWidth="1"/>
    <col min="8204" max="8449" width="9" style="210"/>
    <col min="8450" max="8450" width="2.125" style="210" customWidth="1"/>
    <col min="8451" max="8451" width="24.25" style="210" customWidth="1"/>
    <col min="8452" max="8452" width="4" style="210" customWidth="1"/>
    <col min="8453" max="8454" width="20.125" style="210" customWidth="1"/>
    <col min="8455" max="8456" width="10.375" style="210" customWidth="1"/>
    <col min="8457" max="8457" width="3.125" style="210" customWidth="1"/>
    <col min="8458" max="8458" width="3.75" style="210" customWidth="1"/>
    <col min="8459" max="8459" width="2.5" style="210" customWidth="1"/>
    <col min="8460" max="8705" width="9" style="210"/>
    <col min="8706" max="8706" width="2.125" style="210" customWidth="1"/>
    <col min="8707" max="8707" width="24.25" style="210" customWidth="1"/>
    <col min="8708" max="8708" width="4" style="210" customWidth="1"/>
    <col min="8709" max="8710" width="20.125" style="210" customWidth="1"/>
    <col min="8711" max="8712" width="10.375" style="210" customWidth="1"/>
    <col min="8713" max="8713" width="3.125" style="210" customWidth="1"/>
    <col min="8714" max="8714" width="3.75" style="210" customWidth="1"/>
    <col min="8715" max="8715" width="2.5" style="210" customWidth="1"/>
    <col min="8716" max="8961" width="9" style="210"/>
    <col min="8962" max="8962" width="2.125" style="210" customWidth="1"/>
    <col min="8963" max="8963" width="24.25" style="210" customWidth="1"/>
    <col min="8964" max="8964" width="4" style="210" customWidth="1"/>
    <col min="8965" max="8966" width="20.125" style="210" customWidth="1"/>
    <col min="8967" max="8968" width="10.375" style="210" customWidth="1"/>
    <col min="8969" max="8969" width="3.125" style="210" customWidth="1"/>
    <col min="8970" max="8970" width="3.75" style="210" customWidth="1"/>
    <col min="8971" max="8971" width="2.5" style="210" customWidth="1"/>
    <col min="8972" max="9217" width="9" style="210"/>
    <col min="9218" max="9218" width="2.125" style="210" customWidth="1"/>
    <col min="9219" max="9219" width="24.25" style="210" customWidth="1"/>
    <col min="9220" max="9220" width="4" style="210" customWidth="1"/>
    <col min="9221" max="9222" width="20.125" style="210" customWidth="1"/>
    <col min="9223" max="9224" width="10.375" style="210" customWidth="1"/>
    <col min="9225" max="9225" width="3.125" style="210" customWidth="1"/>
    <col min="9226" max="9226" width="3.75" style="210" customWidth="1"/>
    <col min="9227" max="9227" width="2.5" style="210" customWidth="1"/>
    <col min="9228" max="9473" width="9" style="210"/>
    <col min="9474" max="9474" width="2.125" style="210" customWidth="1"/>
    <col min="9475" max="9475" width="24.25" style="210" customWidth="1"/>
    <col min="9476" max="9476" width="4" style="210" customWidth="1"/>
    <col min="9477" max="9478" width="20.125" style="210" customWidth="1"/>
    <col min="9479" max="9480" width="10.375" style="210" customWidth="1"/>
    <col min="9481" max="9481" width="3.125" style="210" customWidth="1"/>
    <col min="9482" max="9482" width="3.75" style="210" customWidth="1"/>
    <col min="9483" max="9483" width="2.5" style="210" customWidth="1"/>
    <col min="9484" max="9729" width="9" style="210"/>
    <col min="9730" max="9730" width="2.125" style="210" customWidth="1"/>
    <col min="9731" max="9731" width="24.25" style="210" customWidth="1"/>
    <col min="9732" max="9732" width="4" style="210" customWidth="1"/>
    <col min="9733" max="9734" width="20.125" style="210" customWidth="1"/>
    <col min="9735" max="9736" width="10.375" style="210" customWidth="1"/>
    <col min="9737" max="9737" width="3.125" style="210" customWidth="1"/>
    <col min="9738" max="9738" width="3.75" style="210" customWidth="1"/>
    <col min="9739" max="9739" width="2.5" style="210" customWidth="1"/>
    <col min="9740" max="9985" width="9" style="210"/>
    <col min="9986" max="9986" width="2.125" style="210" customWidth="1"/>
    <col min="9987" max="9987" width="24.25" style="210" customWidth="1"/>
    <col min="9988" max="9988" width="4" style="210" customWidth="1"/>
    <col min="9989" max="9990" width="20.125" style="210" customWidth="1"/>
    <col min="9991" max="9992" width="10.375" style="210" customWidth="1"/>
    <col min="9993" max="9993" width="3.125" style="210" customWidth="1"/>
    <col min="9994" max="9994" width="3.75" style="210" customWidth="1"/>
    <col min="9995" max="9995" width="2.5" style="210" customWidth="1"/>
    <col min="9996" max="10241" width="9" style="210"/>
    <col min="10242" max="10242" width="2.125" style="210" customWidth="1"/>
    <col min="10243" max="10243" width="24.25" style="210" customWidth="1"/>
    <col min="10244" max="10244" width="4" style="210" customWidth="1"/>
    <col min="10245" max="10246" width="20.125" style="210" customWidth="1"/>
    <col min="10247" max="10248" width="10.375" style="210" customWidth="1"/>
    <col min="10249" max="10249" width="3.125" style="210" customWidth="1"/>
    <col min="10250" max="10250" width="3.75" style="210" customWidth="1"/>
    <col min="10251" max="10251" width="2.5" style="210" customWidth="1"/>
    <col min="10252" max="10497" width="9" style="210"/>
    <col min="10498" max="10498" width="2.125" style="210" customWidth="1"/>
    <col min="10499" max="10499" width="24.25" style="210" customWidth="1"/>
    <col min="10500" max="10500" width="4" style="210" customWidth="1"/>
    <col min="10501" max="10502" width="20.125" style="210" customWidth="1"/>
    <col min="10503" max="10504" width="10.375" style="210" customWidth="1"/>
    <col min="10505" max="10505" width="3.125" style="210" customWidth="1"/>
    <col min="10506" max="10506" width="3.75" style="210" customWidth="1"/>
    <col min="10507" max="10507" width="2.5" style="210" customWidth="1"/>
    <col min="10508" max="10753" width="9" style="210"/>
    <col min="10754" max="10754" width="2.125" style="210" customWidth="1"/>
    <col min="10755" max="10755" width="24.25" style="210" customWidth="1"/>
    <col min="10756" max="10756" width="4" style="210" customWidth="1"/>
    <col min="10757" max="10758" width="20.125" style="210" customWidth="1"/>
    <col min="10759" max="10760" width="10.375" style="210" customWidth="1"/>
    <col min="10761" max="10761" width="3.125" style="210" customWidth="1"/>
    <col min="10762" max="10762" width="3.75" style="210" customWidth="1"/>
    <col min="10763" max="10763" width="2.5" style="210" customWidth="1"/>
    <col min="10764" max="11009" width="9" style="210"/>
    <col min="11010" max="11010" width="2.125" style="210" customWidth="1"/>
    <col min="11011" max="11011" width="24.25" style="210" customWidth="1"/>
    <col min="11012" max="11012" width="4" style="210" customWidth="1"/>
    <col min="11013" max="11014" width="20.125" style="210" customWidth="1"/>
    <col min="11015" max="11016" width="10.375" style="210" customWidth="1"/>
    <col min="11017" max="11017" width="3.125" style="210" customWidth="1"/>
    <col min="11018" max="11018" width="3.75" style="210" customWidth="1"/>
    <col min="11019" max="11019" width="2.5" style="210" customWidth="1"/>
    <col min="11020" max="11265" width="9" style="210"/>
    <col min="11266" max="11266" width="2.125" style="210" customWidth="1"/>
    <col min="11267" max="11267" width="24.25" style="210" customWidth="1"/>
    <col min="11268" max="11268" width="4" style="210" customWidth="1"/>
    <col min="11269" max="11270" width="20.125" style="210" customWidth="1"/>
    <col min="11271" max="11272" width="10.375" style="210" customWidth="1"/>
    <col min="11273" max="11273" width="3.125" style="210" customWidth="1"/>
    <col min="11274" max="11274" width="3.75" style="210" customWidth="1"/>
    <col min="11275" max="11275" width="2.5" style="210" customWidth="1"/>
    <col min="11276" max="11521" width="9" style="210"/>
    <col min="11522" max="11522" width="2.125" style="210" customWidth="1"/>
    <col min="11523" max="11523" width="24.25" style="210" customWidth="1"/>
    <col min="11524" max="11524" width="4" style="210" customWidth="1"/>
    <col min="11525" max="11526" width="20.125" style="210" customWidth="1"/>
    <col min="11527" max="11528" width="10.375" style="210" customWidth="1"/>
    <col min="11529" max="11529" width="3.125" style="210" customWidth="1"/>
    <col min="11530" max="11530" width="3.75" style="210" customWidth="1"/>
    <col min="11531" max="11531" width="2.5" style="210" customWidth="1"/>
    <col min="11532" max="11777" width="9" style="210"/>
    <col min="11778" max="11778" width="2.125" style="210" customWidth="1"/>
    <col min="11779" max="11779" width="24.25" style="210" customWidth="1"/>
    <col min="11780" max="11780" width="4" style="210" customWidth="1"/>
    <col min="11781" max="11782" width="20.125" style="210" customWidth="1"/>
    <col min="11783" max="11784" width="10.375" style="210" customWidth="1"/>
    <col min="11785" max="11785" width="3.125" style="210" customWidth="1"/>
    <col min="11786" max="11786" width="3.75" style="210" customWidth="1"/>
    <col min="11787" max="11787" width="2.5" style="210" customWidth="1"/>
    <col min="11788" max="12033" width="9" style="210"/>
    <col min="12034" max="12034" width="2.125" style="210" customWidth="1"/>
    <col min="12035" max="12035" width="24.25" style="210" customWidth="1"/>
    <col min="12036" max="12036" width="4" style="210" customWidth="1"/>
    <col min="12037" max="12038" width="20.125" style="210" customWidth="1"/>
    <col min="12039" max="12040" width="10.375" style="210" customWidth="1"/>
    <col min="12041" max="12041" width="3.125" style="210" customWidth="1"/>
    <col min="12042" max="12042" width="3.75" style="210" customWidth="1"/>
    <col min="12043" max="12043" width="2.5" style="210" customWidth="1"/>
    <col min="12044" max="12289" width="9" style="210"/>
    <col min="12290" max="12290" width="2.125" style="210" customWidth="1"/>
    <col min="12291" max="12291" width="24.25" style="210" customWidth="1"/>
    <col min="12292" max="12292" width="4" style="210" customWidth="1"/>
    <col min="12293" max="12294" width="20.125" style="210" customWidth="1"/>
    <col min="12295" max="12296" width="10.375" style="210" customWidth="1"/>
    <col min="12297" max="12297" width="3.125" style="210" customWidth="1"/>
    <col min="12298" max="12298" width="3.75" style="210" customWidth="1"/>
    <col min="12299" max="12299" width="2.5" style="210" customWidth="1"/>
    <col min="12300" max="12545" width="9" style="210"/>
    <col min="12546" max="12546" width="2.125" style="210" customWidth="1"/>
    <col min="12547" max="12547" width="24.25" style="210" customWidth="1"/>
    <col min="12548" max="12548" width="4" style="210" customWidth="1"/>
    <col min="12549" max="12550" width="20.125" style="210" customWidth="1"/>
    <col min="12551" max="12552" width="10.375" style="210" customWidth="1"/>
    <col min="12553" max="12553" width="3.125" style="210" customWidth="1"/>
    <col min="12554" max="12554" width="3.75" style="210" customWidth="1"/>
    <col min="12555" max="12555" width="2.5" style="210" customWidth="1"/>
    <col min="12556" max="12801" width="9" style="210"/>
    <col min="12802" max="12802" width="2.125" style="210" customWidth="1"/>
    <col min="12803" max="12803" width="24.25" style="210" customWidth="1"/>
    <col min="12804" max="12804" width="4" style="210" customWidth="1"/>
    <col min="12805" max="12806" width="20.125" style="210" customWidth="1"/>
    <col min="12807" max="12808" width="10.375" style="210" customWidth="1"/>
    <col min="12809" max="12809" width="3.125" style="210" customWidth="1"/>
    <col min="12810" max="12810" width="3.75" style="210" customWidth="1"/>
    <col min="12811" max="12811" width="2.5" style="210" customWidth="1"/>
    <col min="12812" max="13057" width="9" style="210"/>
    <col min="13058" max="13058" width="2.125" style="210" customWidth="1"/>
    <col min="13059" max="13059" width="24.25" style="210" customWidth="1"/>
    <col min="13060" max="13060" width="4" style="210" customWidth="1"/>
    <col min="13061" max="13062" width="20.125" style="210" customWidth="1"/>
    <col min="13063" max="13064" width="10.375" style="210" customWidth="1"/>
    <col min="13065" max="13065" width="3.125" style="210" customWidth="1"/>
    <col min="13066" max="13066" width="3.75" style="210" customWidth="1"/>
    <col min="13067" max="13067" width="2.5" style="210" customWidth="1"/>
    <col min="13068" max="13313" width="9" style="210"/>
    <col min="13314" max="13314" width="2.125" style="210" customWidth="1"/>
    <col min="13315" max="13315" width="24.25" style="210" customWidth="1"/>
    <col min="13316" max="13316" width="4" style="210" customWidth="1"/>
    <col min="13317" max="13318" width="20.125" style="210" customWidth="1"/>
    <col min="13319" max="13320" width="10.375" style="210" customWidth="1"/>
    <col min="13321" max="13321" width="3.125" style="210" customWidth="1"/>
    <col min="13322" max="13322" width="3.75" style="210" customWidth="1"/>
    <col min="13323" max="13323" width="2.5" style="210" customWidth="1"/>
    <col min="13324" max="13569" width="9" style="210"/>
    <col min="13570" max="13570" width="2.125" style="210" customWidth="1"/>
    <col min="13571" max="13571" width="24.25" style="210" customWidth="1"/>
    <col min="13572" max="13572" width="4" style="210" customWidth="1"/>
    <col min="13573" max="13574" width="20.125" style="210" customWidth="1"/>
    <col min="13575" max="13576" width="10.375" style="210" customWidth="1"/>
    <col min="13577" max="13577" width="3.125" style="210" customWidth="1"/>
    <col min="13578" max="13578" width="3.75" style="210" customWidth="1"/>
    <col min="13579" max="13579" width="2.5" style="210" customWidth="1"/>
    <col min="13580" max="13825" width="9" style="210"/>
    <col min="13826" max="13826" width="2.125" style="210" customWidth="1"/>
    <col min="13827" max="13827" width="24.25" style="210" customWidth="1"/>
    <col min="13828" max="13828" width="4" style="210" customWidth="1"/>
    <col min="13829" max="13830" width="20.125" style="210" customWidth="1"/>
    <col min="13831" max="13832" width="10.375" style="210" customWidth="1"/>
    <col min="13833" max="13833" width="3.125" style="210" customWidth="1"/>
    <col min="13834" max="13834" width="3.75" style="210" customWidth="1"/>
    <col min="13835" max="13835" width="2.5" style="210" customWidth="1"/>
    <col min="13836" max="14081" width="9" style="210"/>
    <col min="14082" max="14082" width="2.125" style="210" customWidth="1"/>
    <col min="14083" max="14083" width="24.25" style="210" customWidth="1"/>
    <col min="14084" max="14084" width="4" style="210" customWidth="1"/>
    <col min="14085" max="14086" width="20.125" style="210" customWidth="1"/>
    <col min="14087" max="14088" width="10.375" style="210" customWidth="1"/>
    <col min="14089" max="14089" width="3.125" style="210" customWidth="1"/>
    <col min="14090" max="14090" width="3.75" style="210" customWidth="1"/>
    <col min="14091" max="14091" width="2.5" style="210" customWidth="1"/>
    <col min="14092" max="14337" width="9" style="210"/>
    <col min="14338" max="14338" width="2.125" style="210" customWidth="1"/>
    <col min="14339" max="14339" width="24.25" style="210" customWidth="1"/>
    <col min="14340" max="14340" width="4" style="210" customWidth="1"/>
    <col min="14341" max="14342" width="20.125" style="210" customWidth="1"/>
    <col min="14343" max="14344" width="10.375" style="210" customWidth="1"/>
    <col min="14345" max="14345" width="3.125" style="210" customWidth="1"/>
    <col min="14346" max="14346" width="3.75" style="210" customWidth="1"/>
    <col min="14347" max="14347" width="2.5" style="210" customWidth="1"/>
    <col min="14348" max="14593" width="9" style="210"/>
    <col min="14594" max="14594" width="2.125" style="210" customWidth="1"/>
    <col min="14595" max="14595" width="24.25" style="210" customWidth="1"/>
    <col min="14596" max="14596" width="4" style="210" customWidth="1"/>
    <col min="14597" max="14598" width="20.125" style="210" customWidth="1"/>
    <col min="14599" max="14600" width="10.375" style="210" customWidth="1"/>
    <col min="14601" max="14601" width="3.125" style="210" customWidth="1"/>
    <col min="14602" max="14602" width="3.75" style="210" customWidth="1"/>
    <col min="14603" max="14603" width="2.5" style="210" customWidth="1"/>
    <col min="14604" max="14849" width="9" style="210"/>
    <col min="14850" max="14850" width="2.125" style="210" customWidth="1"/>
    <col min="14851" max="14851" width="24.25" style="210" customWidth="1"/>
    <col min="14852" max="14852" width="4" style="210" customWidth="1"/>
    <col min="14853" max="14854" width="20.125" style="210" customWidth="1"/>
    <col min="14855" max="14856" width="10.375" style="210" customWidth="1"/>
    <col min="14857" max="14857" width="3.125" style="210" customWidth="1"/>
    <col min="14858" max="14858" width="3.75" style="210" customWidth="1"/>
    <col min="14859" max="14859" width="2.5" style="210" customWidth="1"/>
    <col min="14860" max="15105" width="9" style="210"/>
    <col min="15106" max="15106" width="2.125" style="210" customWidth="1"/>
    <col min="15107" max="15107" width="24.25" style="210" customWidth="1"/>
    <col min="15108" max="15108" width="4" style="210" customWidth="1"/>
    <col min="15109" max="15110" width="20.125" style="210" customWidth="1"/>
    <col min="15111" max="15112" width="10.375" style="210" customWidth="1"/>
    <col min="15113" max="15113" width="3.125" style="210" customWidth="1"/>
    <col min="15114" max="15114" width="3.75" style="210" customWidth="1"/>
    <col min="15115" max="15115" width="2.5" style="210" customWidth="1"/>
    <col min="15116" max="15361" width="9" style="210"/>
    <col min="15362" max="15362" width="2.125" style="210" customWidth="1"/>
    <col min="15363" max="15363" width="24.25" style="210" customWidth="1"/>
    <col min="15364" max="15364" width="4" style="210" customWidth="1"/>
    <col min="15365" max="15366" width="20.125" style="210" customWidth="1"/>
    <col min="15367" max="15368" width="10.375" style="210" customWidth="1"/>
    <col min="15369" max="15369" width="3.125" style="210" customWidth="1"/>
    <col min="15370" max="15370" width="3.75" style="210" customWidth="1"/>
    <col min="15371" max="15371" width="2.5" style="210" customWidth="1"/>
    <col min="15372" max="15617" width="9" style="210"/>
    <col min="15618" max="15618" width="2.125" style="210" customWidth="1"/>
    <col min="15619" max="15619" width="24.25" style="210" customWidth="1"/>
    <col min="15620" max="15620" width="4" style="210" customWidth="1"/>
    <col min="15621" max="15622" width="20.125" style="210" customWidth="1"/>
    <col min="15623" max="15624" width="10.375" style="210" customWidth="1"/>
    <col min="15625" max="15625" width="3.125" style="210" customWidth="1"/>
    <col min="15626" max="15626" width="3.75" style="210" customWidth="1"/>
    <col min="15627" max="15627" width="2.5" style="210" customWidth="1"/>
    <col min="15628" max="15873" width="9" style="210"/>
    <col min="15874" max="15874" width="2.125" style="210" customWidth="1"/>
    <col min="15875" max="15875" width="24.25" style="210" customWidth="1"/>
    <col min="15876" max="15876" width="4" style="210" customWidth="1"/>
    <col min="15877" max="15878" width="20.125" style="210" customWidth="1"/>
    <col min="15879" max="15880" width="10.375" style="210" customWidth="1"/>
    <col min="15881" max="15881" width="3.125" style="210" customWidth="1"/>
    <col min="15882" max="15882" width="3.75" style="210" customWidth="1"/>
    <col min="15883" max="15883" width="2.5" style="210" customWidth="1"/>
    <col min="15884" max="16129" width="9" style="210"/>
    <col min="16130" max="16130" width="2.125" style="210" customWidth="1"/>
    <col min="16131" max="16131" width="24.25" style="210" customWidth="1"/>
    <col min="16132" max="16132" width="4" style="210" customWidth="1"/>
    <col min="16133" max="16134" width="20.125" style="210" customWidth="1"/>
    <col min="16135" max="16136" width="10.375" style="210" customWidth="1"/>
    <col min="16137" max="16137" width="3.125" style="210" customWidth="1"/>
    <col min="16138" max="16138" width="3.75" style="210" customWidth="1"/>
    <col min="16139" max="16139" width="2.5" style="210" customWidth="1"/>
    <col min="16140" max="16384" width="9" style="210"/>
  </cols>
  <sheetData>
    <row r="2" spans="1:10" ht="17.25" x14ac:dyDescent="0.15">
      <c r="A2" s="43"/>
      <c r="B2" s="279"/>
      <c r="C2" s="279"/>
      <c r="D2" s="279"/>
      <c r="E2" s="279"/>
      <c r="F2" s="279"/>
      <c r="G2" s="279"/>
      <c r="H2" s="279"/>
      <c r="I2" s="280" t="s">
        <v>325</v>
      </c>
      <c r="J2" s="279"/>
    </row>
    <row r="3" spans="1:10" ht="17.25" x14ac:dyDescent="0.15">
      <c r="A3" s="43"/>
      <c r="B3" s="279"/>
      <c r="C3" s="279"/>
      <c r="D3" s="279"/>
      <c r="E3" s="279"/>
      <c r="F3" s="279"/>
      <c r="G3" s="279"/>
      <c r="H3" s="279"/>
      <c r="I3" s="281"/>
      <c r="J3" s="279"/>
    </row>
    <row r="4" spans="1:10" ht="17.25" x14ac:dyDescent="0.15">
      <c r="A4" s="43"/>
      <c r="B4" s="1112" t="s">
        <v>326</v>
      </c>
      <c r="C4" s="1112"/>
      <c r="D4" s="1112"/>
      <c r="E4" s="1112"/>
      <c r="F4" s="1112"/>
      <c r="G4" s="1112"/>
      <c r="H4" s="1112"/>
      <c r="I4" s="1112"/>
      <c r="J4" s="279"/>
    </row>
    <row r="5" spans="1:10" ht="18.75" x14ac:dyDescent="0.15">
      <c r="A5" s="43"/>
      <c r="B5" s="282"/>
      <c r="C5" s="282"/>
      <c r="D5" s="283"/>
      <c r="E5" s="282"/>
      <c r="F5" s="280"/>
      <c r="G5" s="282"/>
      <c r="H5" s="282"/>
      <c r="I5" s="282"/>
      <c r="J5" s="279"/>
    </row>
    <row r="6" spans="1:10" ht="39.950000000000003" customHeight="1" x14ac:dyDescent="0.15">
      <c r="A6" s="284"/>
      <c r="B6" s="285" t="s">
        <v>29</v>
      </c>
      <c r="C6" s="1100"/>
      <c r="D6" s="1113"/>
      <c r="E6" s="1113"/>
      <c r="F6" s="1113"/>
      <c r="G6" s="1113"/>
      <c r="H6" s="1113"/>
      <c r="I6" s="1101"/>
      <c r="J6" s="279"/>
    </row>
    <row r="7" spans="1:10" ht="39.950000000000003" customHeight="1" x14ac:dyDescent="0.15">
      <c r="A7" s="279"/>
      <c r="B7" s="285" t="s">
        <v>327</v>
      </c>
      <c r="C7" s="1100" t="s">
        <v>328</v>
      </c>
      <c r="D7" s="1113"/>
      <c r="E7" s="1113"/>
      <c r="F7" s="1113"/>
      <c r="G7" s="1113"/>
      <c r="H7" s="1113"/>
      <c r="I7" s="1101"/>
      <c r="J7" s="279"/>
    </row>
    <row r="8" spans="1:10" x14ac:dyDescent="0.15">
      <c r="A8" s="279"/>
      <c r="B8" s="286"/>
      <c r="C8" s="286"/>
      <c r="D8" s="286"/>
      <c r="E8" s="286"/>
      <c r="F8" s="286"/>
      <c r="G8" s="286"/>
      <c r="H8" s="286"/>
      <c r="I8" s="286"/>
      <c r="J8" s="279"/>
    </row>
    <row r="9" spans="1:10" x14ac:dyDescent="0.15">
      <c r="A9" s="279"/>
      <c r="B9" s="287" t="s">
        <v>329</v>
      </c>
      <c r="C9" s="286"/>
      <c r="D9" s="286"/>
      <c r="E9" s="286"/>
      <c r="F9" s="286"/>
      <c r="G9" s="286"/>
      <c r="H9" s="286"/>
      <c r="I9" s="286"/>
      <c r="J9" s="279"/>
    </row>
    <row r="10" spans="1:10" ht="20.100000000000001" customHeight="1" x14ac:dyDescent="0.15">
      <c r="A10" s="279"/>
      <c r="B10" s="1100" t="s">
        <v>330</v>
      </c>
      <c r="C10" s="1113"/>
      <c r="D10" s="1113"/>
      <c r="E10" s="1113"/>
      <c r="F10" s="1113"/>
      <c r="G10" s="1113"/>
      <c r="H10" s="1100" t="s">
        <v>331</v>
      </c>
      <c r="I10" s="1101"/>
      <c r="J10" s="279"/>
    </row>
    <row r="11" spans="1:10" ht="75" customHeight="1" x14ac:dyDescent="0.15">
      <c r="A11" s="279"/>
      <c r="B11" s="1104" t="s">
        <v>332</v>
      </c>
      <c r="C11" s="1106" t="s">
        <v>333</v>
      </c>
      <c r="D11" s="1107"/>
      <c r="E11" s="1107"/>
      <c r="F11" s="1107"/>
      <c r="G11" s="1107"/>
      <c r="H11" s="1100"/>
      <c r="I11" s="1101"/>
      <c r="J11" s="279"/>
    </row>
    <row r="12" spans="1:10" ht="75" customHeight="1" x14ac:dyDescent="0.15">
      <c r="A12" s="279"/>
      <c r="B12" s="1108"/>
      <c r="C12" s="1106" t="s">
        <v>334</v>
      </c>
      <c r="D12" s="1107"/>
      <c r="E12" s="1107"/>
      <c r="F12" s="1107"/>
      <c r="G12" s="1107"/>
      <c r="H12" s="1100"/>
      <c r="I12" s="1101"/>
      <c r="J12" s="279"/>
    </row>
    <row r="13" spans="1:10" ht="75" customHeight="1" x14ac:dyDescent="0.15">
      <c r="A13" s="279"/>
      <c r="B13" s="1104" t="s">
        <v>335</v>
      </c>
      <c r="C13" s="1106" t="s">
        <v>336</v>
      </c>
      <c r="D13" s="1107"/>
      <c r="E13" s="1107"/>
      <c r="F13" s="1107"/>
      <c r="G13" s="1107"/>
      <c r="H13" s="1100"/>
      <c r="I13" s="1101"/>
      <c r="J13" s="279"/>
    </row>
    <row r="14" spans="1:10" ht="75" customHeight="1" x14ac:dyDescent="0.15">
      <c r="A14" s="279"/>
      <c r="B14" s="1105"/>
      <c r="C14" s="1106" t="s">
        <v>337</v>
      </c>
      <c r="D14" s="1107"/>
      <c r="E14" s="1107"/>
      <c r="F14" s="1107"/>
      <c r="G14" s="1107"/>
      <c r="H14" s="1100"/>
      <c r="I14" s="1101"/>
      <c r="J14" s="279"/>
    </row>
    <row r="15" spans="1:10" ht="75" customHeight="1" x14ac:dyDescent="0.15">
      <c r="A15" s="279"/>
      <c r="B15" s="1104" t="s">
        <v>338</v>
      </c>
      <c r="C15" s="1106" t="s">
        <v>339</v>
      </c>
      <c r="D15" s="1107"/>
      <c r="E15" s="1107"/>
      <c r="F15" s="1107"/>
      <c r="G15" s="1109"/>
      <c r="H15" s="1100"/>
      <c r="I15" s="1101"/>
      <c r="J15" s="279"/>
    </row>
    <row r="16" spans="1:10" ht="75" customHeight="1" x14ac:dyDescent="0.15">
      <c r="A16" s="279"/>
      <c r="B16" s="1108"/>
      <c r="C16" s="1110" t="s">
        <v>340</v>
      </c>
      <c r="D16" s="1111"/>
      <c r="E16" s="1111"/>
      <c r="F16" s="1111"/>
      <c r="G16" s="1111"/>
      <c r="H16" s="1100"/>
      <c r="I16" s="1101"/>
      <c r="J16" s="279"/>
    </row>
    <row r="17" spans="1:11" x14ac:dyDescent="0.15">
      <c r="A17" s="279"/>
      <c r="B17" s="288"/>
      <c r="C17" s="288"/>
      <c r="D17" s="288"/>
      <c r="E17" s="288"/>
      <c r="F17" s="288"/>
      <c r="G17" s="288"/>
      <c r="H17" s="289"/>
      <c r="I17" s="289"/>
      <c r="J17" s="279"/>
    </row>
    <row r="18" spans="1:11" x14ac:dyDescent="0.15">
      <c r="A18" s="279"/>
      <c r="B18" s="290" t="s">
        <v>341</v>
      </c>
      <c r="C18" s="290"/>
      <c r="D18" s="290"/>
      <c r="E18" s="290"/>
      <c r="F18" s="290"/>
      <c r="G18" s="290"/>
      <c r="H18" s="290"/>
      <c r="I18" s="290"/>
      <c r="J18" s="279"/>
    </row>
    <row r="19" spans="1:11" ht="20.100000000000001" customHeight="1" x14ac:dyDescent="0.15">
      <c r="A19" s="279"/>
      <c r="B19" s="1094" t="s">
        <v>277</v>
      </c>
      <c r="C19" s="1095"/>
      <c r="D19" s="1095"/>
      <c r="E19" s="1095"/>
      <c r="F19" s="1095"/>
      <c r="G19" s="1096"/>
      <c r="H19" s="291" t="s">
        <v>278</v>
      </c>
      <c r="I19" s="291"/>
      <c r="J19" s="279"/>
    </row>
    <row r="20" spans="1:11" ht="20.100000000000001" customHeight="1" x14ac:dyDescent="0.15">
      <c r="A20" s="279"/>
      <c r="B20" s="292">
        <v>1</v>
      </c>
      <c r="C20" s="1097" t="s">
        <v>342</v>
      </c>
      <c r="D20" s="1098"/>
      <c r="E20" s="1098"/>
      <c r="F20" s="1098"/>
      <c r="G20" s="1099"/>
      <c r="H20" s="1100"/>
      <c r="I20" s="1101"/>
      <c r="J20" s="279"/>
    </row>
    <row r="21" spans="1:11" ht="20.100000000000001" customHeight="1" x14ac:dyDescent="0.15">
      <c r="A21" s="279"/>
      <c r="B21" s="292">
        <v>2</v>
      </c>
      <c r="C21" s="1097" t="s">
        <v>343</v>
      </c>
      <c r="D21" s="1098"/>
      <c r="E21" s="1098"/>
      <c r="F21" s="1098"/>
      <c r="G21" s="1099"/>
      <c r="H21" s="1100"/>
      <c r="I21" s="1101"/>
      <c r="J21" s="279"/>
    </row>
    <row r="22" spans="1:11" ht="20.100000000000001" customHeight="1" x14ac:dyDescent="0.15">
      <c r="A22" s="279"/>
      <c r="B22" s="292">
        <v>3</v>
      </c>
      <c r="C22" s="1102" t="s">
        <v>344</v>
      </c>
      <c r="D22" s="1102"/>
      <c r="E22" s="1102"/>
      <c r="F22" s="1103"/>
      <c r="G22" s="1103"/>
      <c r="H22" s="1100"/>
      <c r="I22" s="1101"/>
      <c r="J22" s="44"/>
      <c r="K22" s="44"/>
    </row>
    <row r="23" spans="1:11" x14ac:dyDescent="0.15">
      <c r="A23" s="279"/>
      <c r="B23" s="293"/>
      <c r="C23" s="44"/>
      <c r="D23" s="44"/>
      <c r="E23" s="44"/>
      <c r="F23" s="44"/>
      <c r="G23" s="44"/>
      <c r="H23" s="44"/>
      <c r="I23" s="44"/>
      <c r="J23" s="44"/>
      <c r="K23" s="44"/>
    </row>
    <row r="24" spans="1:11" x14ac:dyDescent="0.15">
      <c r="A24" s="279"/>
      <c r="B24" s="1093" t="s">
        <v>345</v>
      </c>
      <c r="C24" s="1093"/>
      <c r="D24" s="1093"/>
      <c r="E24" s="1093"/>
      <c r="F24" s="1093"/>
      <c r="G24" s="1093"/>
      <c r="H24" s="1093"/>
      <c r="I24" s="1093"/>
      <c r="J24" s="44"/>
      <c r="K24" s="44"/>
    </row>
    <row r="25" spans="1:11" x14ac:dyDescent="0.15">
      <c r="A25" s="279"/>
      <c r="B25" s="1093"/>
      <c r="C25" s="1093"/>
      <c r="D25" s="1093"/>
      <c r="E25" s="1093"/>
      <c r="F25" s="1093"/>
      <c r="G25" s="1093"/>
      <c r="H25" s="1093"/>
      <c r="I25" s="1093"/>
      <c r="J25" s="44"/>
      <c r="K25" s="44"/>
    </row>
    <row r="26" spans="1:11" x14ac:dyDescent="0.15">
      <c r="A26" s="279"/>
      <c r="B26" s="1093"/>
      <c r="C26" s="1093"/>
      <c r="D26" s="1093"/>
      <c r="E26" s="1093"/>
      <c r="F26" s="1093"/>
      <c r="G26" s="1093"/>
      <c r="H26" s="1093"/>
      <c r="I26" s="1093"/>
      <c r="J26" s="44"/>
      <c r="K26" s="44"/>
    </row>
    <row r="27" spans="1:11" x14ac:dyDescent="0.15">
      <c r="A27" s="279"/>
      <c r="B27" s="1093"/>
      <c r="C27" s="1093"/>
      <c r="D27" s="1093"/>
      <c r="E27" s="1093"/>
      <c r="F27" s="1093"/>
      <c r="G27" s="1093"/>
      <c r="H27" s="1093"/>
      <c r="I27" s="1093"/>
      <c r="J27" s="279"/>
    </row>
    <row r="28" spans="1:11" x14ac:dyDescent="0.15">
      <c r="A28" s="279"/>
      <c r="B28" s="1093"/>
      <c r="C28" s="1093"/>
      <c r="D28" s="1093"/>
      <c r="E28" s="1093"/>
      <c r="F28" s="1093"/>
      <c r="G28" s="1093"/>
      <c r="H28" s="1093"/>
      <c r="I28" s="1093"/>
      <c r="J28" s="279"/>
    </row>
    <row r="29" spans="1:11" x14ac:dyDescent="0.15">
      <c r="A29" s="279"/>
      <c r="B29" s="279"/>
      <c r="C29" s="279"/>
      <c r="D29" s="279"/>
      <c r="E29" s="279"/>
      <c r="F29" s="279"/>
      <c r="G29" s="279"/>
      <c r="H29" s="279"/>
      <c r="I29" s="279"/>
      <c r="J29" s="279"/>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8"/>
    <mergeCell ref="B19:G19"/>
    <mergeCell ref="C20:G20"/>
    <mergeCell ref="H20:I20"/>
    <mergeCell ref="C21:G21"/>
    <mergeCell ref="H21:I21"/>
    <mergeCell ref="C22:G22"/>
    <mergeCell ref="H22:I22"/>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8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0"/>
  <sheetViews>
    <sheetView view="pageBreakPreview" topLeftCell="A2" zoomScaleNormal="100" zoomScaleSheetLayoutView="100" workbookViewId="0">
      <selection activeCell="B4" sqref="B4:AJ4"/>
    </sheetView>
  </sheetViews>
  <sheetFormatPr defaultColWidth="8.625" defaultRowHeight="21" customHeight="1" x14ac:dyDescent="0.15"/>
  <cols>
    <col min="1" max="23" width="2.625" style="321" customWidth="1"/>
    <col min="24" max="24" width="5.5" style="321" customWidth="1"/>
    <col min="25" max="25" width="4.375" style="321" customWidth="1"/>
    <col min="26" max="37" width="2.625" style="321" customWidth="1"/>
    <col min="38" max="38" width="2.5" style="321" customWidth="1"/>
    <col min="39" max="39" width="9" style="321" customWidth="1"/>
    <col min="40" max="40" width="2.5" style="321" customWidth="1"/>
    <col min="41" max="16384" width="8.625" style="321"/>
  </cols>
  <sheetData>
    <row r="1" spans="1:39" s="320" customFormat="1" ht="20.100000000000001" customHeight="1" x14ac:dyDescent="0.15"/>
    <row r="2" spans="1:39" s="320" customFormat="1" ht="20.100000000000001" customHeight="1" x14ac:dyDescent="0.15">
      <c r="AA2" s="1134" t="s">
        <v>374</v>
      </c>
      <c r="AB2" s="1134"/>
      <c r="AC2" s="1134"/>
      <c r="AD2" s="1134"/>
      <c r="AE2" s="1134"/>
      <c r="AF2" s="1134"/>
      <c r="AG2" s="1134"/>
      <c r="AH2" s="1134"/>
      <c r="AI2" s="1134"/>
      <c r="AJ2" s="1134"/>
    </row>
    <row r="3" spans="1:39" s="320" customFormat="1" ht="20.100000000000001" customHeight="1" x14ac:dyDescent="0.15"/>
    <row r="4" spans="1:39" ht="21" customHeight="1" x14ac:dyDescent="0.15">
      <c r="B4" s="1135" t="s">
        <v>375</v>
      </c>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row>
    <row r="5" spans="1:39" s="323" customFormat="1" ht="18" customHeight="1" x14ac:dyDescent="0.15">
      <c r="A5" s="322"/>
      <c r="B5" s="322"/>
      <c r="C5" s="322"/>
      <c r="D5" s="322"/>
      <c r="E5" s="322"/>
      <c r="F5" s="322"/>
      <c r="G5" s="322"/>
      <c r="H5" s="322"/>
    </row>
    <row r="6" spans="1:39" s="323" customFormat="1" ht="29.25" customHeight="1" x14ac:dyDescent="0.15">
      <c r="A6" s="322"/>
      <c r="B6" s="1136" t="s">
        <v>348</v>
      </c>
      <c r="C6" s="1136"/>
      <c r="D6" s="1136"/>
      <c r="E6" s="1136"/>
      <c r="F6" s="1136"/>
      <c r="G6" s="1136"/>
      <c r="H6" s="1136"/>
      <c r="I6" s="1136"/>
      <c r="J6" s="1136"/>
      <c r="K6" s="1136"/>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row>
    <row r="7" spans="1:39" s="323" customFormat="1" ht="31.5" customHeight="1" x14ac:dyDescent="0.15">
      <c r="A7" s="322"/>
      <c r="B7" s="1136" t="s">
        <v>349</v>
      </c>
      <c r="C7" s="1136"/>
      <c r="D7" s="1136"/>
      <c r="E7" s="1136"/>
      <c r="F7" s="1136"/>
      <c r="G7" s="1136"/>
      <c r="H7" s="1136"/>
      <c r="I7" s="1136"/>
      <c r="J7" s="1136"/>
      <c r="K7" s="1136"/>
      <c r="L7" s="1138"/>
      <c r="M7" s="1138"/>
      <c r="N7" s="1138"/>
      <c r="O7" s="1138"/>
      <c r="P7" s="1138"/>
      <c r="Q7" s="1138"/>
      <c r="R7" s="1138"/>
      <c r="S7" s="1138"/>
      <c r="T7" s="1138"/>
      <c r="U7" s="1138"/>
      <c r="V7" s="1138"/>
      <c r="W7" s="1138"/>
      <c r="X7" s="1138"/>
      <c r="Y7" s="1138"/>
      <c r="Z7" s="1139" t="s">
        <v>376</v>
      </c>
      <c r="AA7" s="1139"/>
      <c r="AB7" s="1139"/>
      <c r="AC7" s="1139"/>
      <c r="AD7" s="1139"/>
      <c r="AE7" s="1139"/>
      <c r="AF7" s="1139"/>
      <c r="AG7" s="1140" t="s">
        <v>377</v>
      </c>
      <c r="AH7" s="1140"/>
      <c r="AI7" s="1140"/>
      <c r="AJ7" s="1140"/>
    </row>
    <row r="8" spans="1:39" s="323" customFormat="1" ht="29.25" customHeight="1" x14ac:dyDescent="0.15">
      <c r="B8" s="1141" t="s">
        <v>378</v>
      </c>
      <c r="C8" s="1141"/>
      <c r="D8" s="1141"/>
      <c r="E8" s="1141"/>
      <c r="F8" s="1141"/>
      <c r="G8" s="1141"/>
      <c r="H8" s="1141"/>
      <c r="I8" s="1141"/>
      <c r="J8" s="1141"/>
      <c r="K8" s="1141"/>
      <c r="L8" s="1137" t="s">
        <v>379</v>
      </c>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row>
    <row r="9" spans="1:39" ht="9.75" customHeight="1" x14ac:dyDescent="0.15"/>
    <row r="10" spans="1:39" ht="21" customHeight="1" x14ac:dyDescent="0.15">
      <c r="B10" s="1142" t="s">
        <v>354</v>
      </c>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c r="AE10" s="1142"/>
      <c r="AF10" s="1142"/>
      <c r="AG10" s="1142"/>
      <c r="AH10" s="1142"/>
      <c r="AI10" s="1142"/>
      <c r="AJ10" s="1142"/>
    </row>
    <row r="11" spans="1:39" ht="21" customHeight="1" x14ac:dyDescent="0.15">
      <c r="B11" s="1143" t="s">
        <v>380</v>
      </c>
      <c r="C11" s="1143"/>
      <c r="D11" s="1143"/>
      <c r="E11" s="1143"/>
      <c r="F11" s="1143"/>
      <c r="G11" s="1143"/>
      <c r="H11" s="1143"/>
      <c r="I11" s="1143"/>
      <c r="J11" s="1143"/>
      <c r="K11" s="1143"/>
      <c r="L11" s="1143"/>
      <c r="M11" s="1143"/>
      <c r="N11" s="1143"/>
      <c r="O11" s="1143"/>
      <c r="P11" s="1143"/>
      <c r="Q11" s="1143"/>
      <c r="R11" s="1143"/>
      <c r="S11" s="1144"/>
      <c r="T11" s="1144"/>
      <c r="U11" s="1144"/>
      <c r="V11" s="1144"/>
      <c r="W11" s="1144"/>
      <c r="X11" s="1144"/>
      <c r="Y11" s="1144"/>
      <c r="Z11" s="1144"/>
      <c r="AA11" s="1144"/>
      <c r="AB11" s="1144"/>
      <c r="AC11" s="324" t="s">
        <v>114</v>
      </c>
      <c r="AD11" s="325"/>
      <c r="AE11" s="1129"/>
      <c r="AF11" s="1129"/>
      <c r="AG11" s="1129"/>
      <c r="AH11" s="1129"/>
      <c r="AI11" s="1129"/>
      <c r="AJ11" s="1129"/>
      <c r="AM11" s="326"/>
    </row>
    <row r="12" spans="1:39" ht="21" customHeight="1" thickBot="1" x14ac:dyDescent="0.2">
      <c r="B12" s="327"/>
      <c r="C12" s="1130" t="s">
        <v>381</v>
      </c>
      <c r="D12" s="1130"/>
      <c r="E12" s="1130"/>
      <c r="F12" s="1130"/>
      <c r="G12" s="1130"/>
      <c r="H12" s="1130"/>
      <c r="I12" s="1130"/>
      <c r="J12" s="1130"/>
      <c r="K12" s="1130"/>
      <c r="L12" s="1130"/>
      <c r="M12" s="1130"/>
      <c r="N12" s="1130"/>
      <c r="O12" s="1130"/>
      <c r="P12" s="1130"/>
      <c r="Q12" s="1130"/>
      <c r="R12" s="1130"/>
      <c r="S12" s="1131">
        <f>ROUNDUP(S11*50%,1)</f>
        <v>0</v>
      </c>
      <c r="T12" s="1131"/>
      <c r="U12" s="1131"/>
      <c r="V12" s="1131"/>
      <c r="W12" s="1131"/>
      <c r="X12" s="1131"/>
      <c r="Y12" s="1131"/>
      <c r="Z12" s="1131"/>
      <c r="AA12" s="1131"/>
      <c r="AB12" s="1131"/>
      <c r="AC12" s="328" t="s">
        <v>114</v>
      </c>
      <c r="AD12" s="328"/>
      <c r="AE12" s="1132"/>
      <c r="AF12" s="1132"/>
      <c r="AG12" s="1132"/>
      <c r="AH12" s="1132"/>
      <c r="AI12" s="1132"/>
      <c r="AJ12" s="1132"/>
    </row>
    <row r="13" spans="1:39" ht="21" customHeight="1" thickTop="1" x14ac:dyDescent="0.15">
      <c r="B13" s="1125" t="s">
        <v>382</v>
      </c>
      <c r="C13" s="1125"/>
      <c r="D13" s="1125"/>
      <c r="E13" s="1125"/>
      <c r="F13" s="1125"/>
      <c r="G13" s="1125"/>
      <c r="H13" s="1125"/>
      <c r="I13" s="1125"/>
      <c r="J13" s="1125"/>
      <c r="K13" s="1125"/>
      <c r="L13" s="1125"/>
      <c r="M13" s="1125"/>
      <c r="N13" s="1125"/>
      <c r="O13" s="1125"/>
      <c r="P13" s="1125"/>
      <c r="Q13" s="1125"/>
      <c r="R13" s="1125"/>
      <c r="S13" s="1133" t="e">
        <f>ROUNDUP(AE25/L25,1)</f>
        <v>#DIV/0!</v>
      </c>
      <c r="T13" s="1133"/>
      <c r="U13" s="1133"/>
      <c r="V13" s="1133"/>
      <c r="W13" s="1133"/>
      <c r="X13" s="1133"/>
      <c r="Y13" s="1133"/>
      <c r="Z13" s="1133"/>
      <c r="AA13" s="1133"/>
      <c r="AB13" s="1133"/>
      <c r="AC13" s="329" t="s">
        <v>114</v>
      </c>
      <c r="AD13" s="329"/>
      <c r="AE13" s="1127" t="s">
        <v>383</v>
      </c>
      <c r="AF13" s="1127"/>
      <c r="AG13" s="1127"/>
      <c r="AH13" s="1127"/>
      <c r="AI13" s="1127"/>
      <c r="AJ13" s="1127"/>
    </row>
    <row r="14" spans="1:39" ht="21" customHeight="1" x14ac:dyDescent="0.15">
      <c r="B14" s="1120" t="s">
        <v>384</v>
      </c>
      <c r="C14" s="1120"/>
      <c r="D14" s="1120"/>
      <c r="E14" s="1120"/>
      <c r="F14" s="1120"/>
      <c r="G14" s="1120"/>
      <c r="H14" s="1120"/>
      <c r="I14" s="1120"/>
      <c r="J14" s="1120"/>
      <c r="K14" s="1120"/>
      <c r="L14" s="1120" t="s">
        <v>385</v>
      </c>
      <c r="M14" s="1120"/>
      <c r="N14" s="1120"/>
      <c r="O14" s="1120"/>
      <c r="P14" s="1120"/>
      <c r="Q14" s="1120"/>
      <c r="R14" s="1120"/>
      <c r="S14" s="1120"/>
      <c r="T14" s="1120"/>
      <c r="U14" s="1120"/>
      <c r="V14" s="1120"/>
      <c r="W14" s="1120"/>
      <c r="X14" s="1120"/>
      <c r="Y14" s="1120" t="s">
        <v>386</v>
      </c>
      <c r="Z14" s="1120"/>
      <c r="AA14" s="1120"/>
      <c r="AB14" s="1120"/>
      <c r="AC14" s="1120"/>
      <c r="AD14" s="1120"/>
      <c r="AE14" s="1120" t="s">
        <v>387</v>
      </c>
      <c r="AF14" s="1120"/>
      <c r="AG14" s="1120"/>
      <c r="AH14" s="1120"/>
      <c r="AI14" s="1120"/>
      <c r="AJ14" s="1120"/>
    </row>
    <row r="15" spans="1:39" ht="21" customHeight="1" x14ac:dyDescent="0.15">
      <c r="B15" s="330">
        <v>1</v>
      </c>
      <c r="C15" s="1116"/>
      <c r="D15" s="1116"/>
      <c r="E15" s="1116"/>
      <c r="F15" s="1116"/>
      <c r="G15" s="1116"/>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row>
    <row r="16" spans="1:39" ht="21" customHeight="1" x14ac:dyDescent="0.15">
      <c r="B16" s="330">
        <v>2</v>
      </c>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row>
    <row r="17" spans="2:36" ht="21" customHeight="1" x14ac:dyDescent="0.15">
      <c r="B17" s="330">
        <v>3</v>
      </c>
      <c r="C17" s="1116"/>
      <c r="D17" s="1116"/>
      <c r="E17" s="1116"/>
      <c r="F17" s="1116"/>
      <c r="G17" s="1116"/>
      <c r="H17" s="1116"/>
      <c r="I17" s="1116"/>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16"/>
      <c r="AG17" s="1116"/>
      <c r="AH17" s="1116"/>
      <c r="AI17" s="1116"/>
      <c r="AJ17" s="1116"/>
    </row>
    <row r="18" spans="2:36" ht="21" customHeight="1" x14ac:dyDescent="0.15">
      <c r="B18" s="330">
        <v>4</v>
      </c>
      <c r="C18" s="1116"/>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row>
    <row r="19" spans="2:36" ht="21" customHeight="1" x14ac:dyDescent="0.15">
      <c r="B19" s="330">
        <v>5</v>
      </c>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row>
    <row r="20" spans="2:36" ht="21" customHeight="1" x14ac:dyDescent="0.15">
      <c r="B20" s="330">
        <v>6</v>
      </c>
      <c r="C20" s="1116"/>
      <c r="D20" s="1116"/>
      <c r="E20" s="1116"/>
      <c r="F20" s="1116"/>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row>
    <row r="21" spans="2:36" ht="21" customHeight="1" x14ac:dyDescent="0.15">
      <c r="B21" s="330">
        <v>7</v>
      </c>
      <c r="C21" s="1116"/>
      <c r="D21" s="1116"/>
      <c r="E21" s="1116"/>
      <c r="F21" s="1116"/>
      <c r="G21" s="1116"/>
      <c r="H21" s="1116"/>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row>
    <row r="22" spans="2:36" ht="21" customHeight="1" x14ac:dyDescent="0.15">
      <c r="B22" s="330">
        <v>8</v>
      </c>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row>
    <row r="23" spans="2:36" ht="21" customHeight="1" x14ac:dyDescent="0.15">
      <c r="B23" s="330">
        <v>9</v>
      </c>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c r="AG23" s="1116"/>
      <c r="AH23" s="1116"/>
      <c r="AI23" s="1116"/>
      <c r="AJ23" s="1116"/>
    </row>
    <row r="24" spans="2:36" ht="21" customHeight="1" x14ac:dyDescent="0.15">
      <c r="B24" s="330">
        <v>10</v>
      </c>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row>
    <row r="25" spans="2:36" ht="21" customHeight="1" x14ac:dyDescent="0.15">
      <c r="B25" s="1117" t="s">
        <v>388</v>
      </c>
      <c r="C25" s="1117"/>
      <c r="D25" s="1117"/>
      <c r="E25" s="1117"/>
      <c r="F25" s="1117"/>
      <c r="G25" s="1117"/>
      <c r="H25" s="1117"/>
      <c r="I25" s="1117"/>
      <c r="J25" s="1117"/>
      <c r="K25" s="1117"/>
      <c r="L25" s="1118"/>
      <c r="M25" s="1118"/>
      <c r="N25" s="1118"/>
      <c r="O25" s="1118"/>
      <c r="P25" s="1118"/>
      <c r="Q25" s="1119" t="s">
        <v>389</v>
      </c>
      <c r="R25" s="1119"/>
      <c r="S25" s="1120" t="s">
        <v>390</v>
      </c>
      <c r="T25" s="1120"/>
      <c r="U25" s="1120"/>
      <c r="V25" s="1120"/>
      <c r="W25" s="1120"/>
      <c r="X25" s="1120"/>
      <c r="Y25" s="1120"/>
      <c r="Z25" s="1120"/>
      <c r="AA25" s="1120"/>
      <c r="AB25" s="1120"/>
      <c r="AC25" s="1120"/>
      <c r="AD25" s="1120"/>
      <c r="AE25" s="1121">
        <f>SUM(AE15:AJ24)</f>
        <v>0</v>
      </c>
      <c r="AF25" s="1121"/>
      <c r="AG25" s="1121"/>
      <c r="AH25" s="1121"/>
      <c r="AI25" s="1121"/>
      <c r="AJ25" s="1121"/>
    </row>
    <row r="26" spans="2:36" ht="9" customHeight="1" x14ac:dyDescent="0.15">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row>
    <row r="27" spans="2:36" ht="21" customHeight="1" x14ac:dyDescent="0.15">
      <c r="B27" s="1142" t="s">
        <v>391</v>
      </c>
      <c r="C27" s="1142"/>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142"/>
      <c r="Z27" s="1142"/>
      <c r="AA27" s="1142"/>
      <c r="AB27" s="1142"/>
      <c r="AC27" s="1142"/>
      <c r="AD27" s="1142"/>
      <c r="AE27" s="1142"/>
      <c r="AF27" s="1142"/>
      <c r="AG27" s="1142"/>
      <c r="AH27" s="1142"/>
      <c r="AI27" s="1142"/>
      <c r="AJ27" s="1142"/>
    </row>
    <row r="28" spans="2:36" ht="21" customHeight="1" thickBot="1" x14ac:dyDescent="0.2">
      <c r="B28" s="1145" t="s">
        <v>392</v>
      </c>
      <c r="C28" s="1145"/>
      <c r="D28" s="1145"/>
      <c r="E28" s="1145"/>
      <c r="F28" s="1145"/>
      <c r="G28" s="1145"/>
      <c r="H28" s="1145"/>
      <c r="I28" s="1145"/>
      <c r="J28" s="1145"/>
      <c r="K28" s="1145"/>
      <c r="L28" s="1145"/>
      <c r="M28" s="1145"/>
      <c r="N28" s="1145"/>
      <c r="O28" s="1145"/>
      <c r="P28" s="1145"/>
      <c r="Q28" s="1145"/>
      <c r="R28" s="1145"/>
      <c r="S28" s="1131">
        <f>ROUNDUP(S11/40,1)</f>
        <v>0</v>
      </c>
      <c r="T28" s="1131"/>
      <c r="U28" s="1131"/>
      <c r="V28" s="1131"/>
      <c r="W28" s="1131"/>
      <c r="X28" s="1131"/>
      <c r="Y28" s="1131"/>
      <c r="Z28" s="1131"/>
      <c r="AA28" s="1131"/>
      <c r="AB28" s="1131"/>
      <c r="AC28" s="333" t="s">
        <v>114</v>
      </c>
      <c r="AD28" s="334"/>
      <c r="AE28" s="1132"/>
      <c r="AF28" s="1132"/>
      <c r="AG28" s="1132"/>
      <c r="AH28" s="1132"/>
      <c r="AI28" s="1132"/>
      <c r="AJ28" s="1132"/>
    </row>
    <row r="29" spans="2:36" ht="21" customHeight="1" thickTop="1" x14ac:dyDescent="0.15">
      <c r="B29" s="1125" t="s">
        <v>393</v>
      </c>
      <c r="C29" s="1125"/>
      <c r="D29" s="1125"/>
      <c r="E29" s="1125"/>
      <c r="F29" s="1125"/>
      <c r="G29" s="1125"/>
      <c r="H29" s="1125"/>
      <c r="I29" s="1125"/>
      <c r="J29" s="1125"/>
      <c r="K29" s="1125"/>
      <c r="L29" s="1125"/>
      <c r="M29" s="1125"/>
      <c r="N29" s="1125"/>
      <c r="O29" s="1125"/>
      <c r="P29" s="1125"/>
      <c r="Q29" s="1125"/>
      <c r="R29" s="1125"/>
      <c r="S29" s="1126"/>
      <c r="T29" s="1126"/>
      <c r="U29" s="1126"/>
      <c r="V29" s="1126"/>
      <c r="W29" s="1126"/>
      <c r="X29" s="1126"/>
      <c r="Y29" s="1126"/>
      <c r="Z29" s="1126"/>
      <c r="AA29" s="1126"/>
      <c r="AB29" s="1126"/>
      <c r="AC29" s="335" t="s">
        <v>114</v>
      </c>
      <c r="AD29" s="336"/>
      <c r="AE29" s="1127" t="s">
        <v>394</v>
      </c>
      <c r="AF29" s="1127"/>
      <c r="AG29" s="1127"/>
      <c r="AH29" s="1127"/>
      <c r="AI29" s="1127"/>
      <c r="AJ29" s="1127"/>
    </row>
    <row r="30" spans="2:36" ht="21" customHeight="1" x14ac:dyDescent="0.15">
      <c r="B30" s="1128" t="s">
        <v>395</v>
      </c>
      <c r="C30" s="1128"/>
      <c r="D30" s="1128"/>
      <c r="E30" s="1128"/>
      <c r="F30" s="1128"/>
      <c r="G30" s="1128"/>
      <c r="H30" s="1128"/>
      <c r="I30" s="1128"/>
      <c r="J30" s="1128"/>
      <c r="K30" s="1128"/>
      <c r="L30" s="1128"/>
      <c r="M30" s="1128"/>
      <c r="N30" s="1128"/>
      <c r="O30" s="1128"/>
      <c r="P30" s="1128"/>
      <c r="Q30" s="1128"/>
      <c r="R30" s="1128"/>
      <c r="S30" s="1128" t="s">
        <v>396</v>
      </c>
      <c r="T30" s="1128"/>
      <c r="U30" s="1128"/>
      <c r="V30" s="1128"/>
      <c r="W30" s="1128"/>
      <c r="X30" s="1128"/>
      <c r="Y30" s="1128"/>
      <c r="Z30" s="1128"/>
      <c r="AA30" s="1128"/>
      <c r="AB30" s="1128"/>
      <c r="AC30" s="1128"/>
      <c r="AD30" s="1128"/>
      <c r="AE30" s="1128"/>
      <c r="AF30" s="1128"/>
      <c r="AG30" s="1128"/>
      <c r="AH30" s="1128"/>
      <c r="AI30" s="1128"/>
      <c r="AJ30" s="1128"/>
    </row>
    <row r="31" spans="2:36" ht="21" customHeight="1" x14ac:dyDescent="0.15">
      <c r="B31" s="330">
        <v>1</v>
      </c>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row>
    <row r="32" spans="2:36" ht="21" customHeight="1" x14ac:dyDescent="0.15">
      <c r="B32" s="330">
        <v>2</v>
      </c>
      <c r="C32" s="1116"/>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row>
    <row r="33" spans="2:38" ht="21" customHeight="1" x14ac:dyDescent="0.15">
      <c r="B33" s="330">
        <v>3</v>
      </c>
      <c r="C33" s="1116"/>
      <c r="D33" s="1116"/>
      <c r="E33" s="1116"/>
      <c r="F33" s="1116"/>
      <c r="G33" s="1116"/>
      <c r="H33" s="1116"/>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row>
    <row r="34" spans="2:38" ht="8.25" customHeight="1" x14ac:dyDescent="0.15">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row>
    <row r="35" spans="2:38" ht="22.5" customHeight="1" x14ac:dyDescent="0.15">
      <c r="B35" s="1122" t="s">
        <v>370</v>
      </c>
      <c r="C35" s="1122"/>
      <c r="D35" s="1122"/>
      <c r="E35" s="1122"/>
      <c r="F35" s="1122"/>
      <c r="G35" s="1122"/>
      <c r="H35" s="1123" t="s">
        <v>397</v>
      </c>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1123"/>
      <c r="AG35" s="1123"/>
      <c r="AH35" s="1123"/>
      <c r="AI35" s="1123"/>
      <c r="AJ35" s="1123"/>
    </row>
    <row r="36" spans="2:38" ht="8.25" customHeight="1" x14ac:dyDescent="0.15">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row>
    <row r="37" spans="2:38" ht="18.75" customHeight="1" x14ac:dyDescent="0.15">
      <c r="B37" s="1124" t="s">
        <v>398</v>
      </c>
      <c r="C37" s="1124"/>
      <c r="D37" s="1124"/>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124"/>
      <c r="AB37" s="1124"/>
      <c r="AC37" s="1124"/>
      <c r="AD37" s="1124"/>
      <c r="AE37" s="1124"/>
      <c r="AF37" s="1124"/>
      <c r="AG37" s="1124"/>
      <c r="AH37" s="1124"/>
      <c r="AI37" s="1124"/>
      <c r="AJ37" s="1124"/>
      <c r="AK37" s="1124"/>
      <c r="AL37" s="337"/>
    </row>
    <row r="38" spans="2:38" ht="18.75" customHeight="1" x14ac:dyDescent="0.15">
      <c r="B38" s="1124"/>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337"/>
    </row>
    <row r="39" spans="2:38" ht="18.75" customHeight="1" x14ac:dyDescent="0.15">
      <c r="B39" s="1124"/>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B39" s="1124"/>
      <c r="AC39" s="1124"/>
      <c r="AD39" s="1124"/>
      <c r="AE39" s="1124"/>
      <c r="AF39" s="1124"/>
      <c r="AG39" s="1124"/>
      <c r="AH39" s="1124"/>
      <c r="AI39" s="1124"/>
      <c r="AJ39" s="1124"/>
      <c r="AK39" s="1124"/>
      <c r="AL39" s="337"/>
    </row>
    <row r="40" spans="2:38" ht="18.75" customHeight="1" x14ac:dyDescent="0.15">
      <c r="B40" s="1124"/>
      <c r="C40" s="1124"/>
      <c r="D40" s="1124"/>
      <c r="E40" s="1124"/>
      <c r="F40" s="1124"/>
      <c r="G40" s="1124"/>
      <c r="H40" s="1124"/>
      <c r="I40" s="1124"/>
      <c r="J40" s="1124"/>
      <c r="K40" s="1124"/>
      <c r="L40" s="1124"/>
      <c r="M40" s="1124"/>
      <c r="N40" s="1124"/>
      <c r="O40" s="1124"/>
      <c r="P40" s="1124"/>
      <c r="Q40" s="1124"/>
      <c r="R40" s="1124"/>
      <c r="S40" s="1124"/>
      <c r="T40" s="1124"/>
      <c r="U40" s="1124"/>
      <c r="V40" s="1124"/>
      <c r="W40" s="1124"/>
      <c r="X40" s="1124"/>
      <c r="Y40" s="1124"/>
      <c r="Z40" s="1124"/>
      <c r="AA40" s="1124"/>
      <c r="AB40" s="1124"/>
      <c r="AC40" s="1124"/>
      <c r="AD40" s="1124"/>
      <c r="AE40" s="1124"/>
      <c r="AF40" s="1124"/>
      <c r="AG40" s="1124"/>
      <c r="AH40" s="1124"/>
      <c r="AI40" s="1124"/>
      <c r="AJ40" s="1124"/>
      <c r="AK40" s="1124"/>
      <c r="AL40" s="337"/>
    </row>
    <row r="41" spans="2:38" ht="80.25" customHeight="1" x14ac:dyDescent="0.15">
      <c r="B41" s="1124"/>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4"/>
      <c r="AC41" s="1124"/>
      <c r="AD41" s="1124"/>
      <c r="AE41" s="1124"/>
      <c r="AF41" s="1124"/>
      <c r="AG41" s="1124"/>
      <c r="AH41" s="1124"/>
      <c r="AI41" s="1124"/>
      <c r="AJ41" s="1124"/>
      <c r="AK41" s="1124"/>
      <c r="AL41" s="337"/>
    </row>
    <row r="42" spans="2:38" ht="15" customHeight="1" x14ac:dyDescent="0.15">
      <c r="B42" s="1115" t="s">
        <v>399</v>
      </c>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c r="AG42" s="1115"/>
      <c r="AH42" s="1115"/>
      <c r="AI42" s="1115"/>
      <c r="AJ42" s="1115"/>
      <c r="AK42" s="1115"/>
      <c r="AL42" s="337"/>
    </row>
    <row r="43" spans="2:38" ht="15" customHeight="1" x14ac:dyDescent="0.15">
      <c r="B43" s="1115"/>
      <c r="C43" s="1115"/>
      <c r="D43" s="1115"/>
      <c r="E43" s="1115"/>
      <c r="F43" s="1115"/>
      <c r="G43" s="1115"/>
      <c r="H43" s="1115"/>
      <c r="I43" s="1115"/>
      <c r="J43" s="1115"/>
      <c r="K43" s="1115"/>
      <c r="L43" s="1115"/>
      <c r="M43" s="1115"/>
      <c r="N43" s="1115"/>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5"/>
      <c r="AL43" s="337"/>
    </row>
    <row r="44" spans="2:38" ht="15" customHeight="1" x14ac:dyDescent="0.15">
      <c r="B44" s="1115"/>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337"/>
    </row>
    <row r="45" spans="2:38" ht="15" customHeight="1" x14ac:dyDescent="0.15">
      <c r="B45" s="1115"/>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337"/>
    </row>
    <row r="46" spans="2:38" ht="37.5" customHeight="1" x14ac:dyDescent="0.15">
      <c r="B46" s="1115"/>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337"/>
    </row>
    <row r="47" spans="2:38" s="338" customFormat="1" ht="36.75" customHeight="1" x14ac:dyDescent="0.15">
      <c r="B47" s="1114" t="s">
        <v>400</v>
      </c>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114"/>
      <c r="Z47" s="1114"/>
      <c r="AA47" s="1114"/>
      <c r="AB47" s="1114"/>
      <c r="AC47" s="1114"/>
      <c r="AD47" s="1114"/>
      <c r="AE47" s="1114"/>
      <c r="AF47" s="1114"/>
      <c r="AG47" s="1114"/>
      <c r="AH47" s="1114"/>
      <c r="AI47" s="1114"/>
      <c r="AJ47" s="1114"/>
      <c r="AK47" s="1114"/>
    </row>
    <row r="48" spans="2:38" s="338" customFormat="1" ht="36" customHeight="1" x14ac:dyDescent="0.15">
      <c r="B48" s="1115" t="s">
        <v>401</v>
      </c>
      <c r="C48" s="1115"/>
      <c r="D48" s="1115"/>
      <c r="E48" s="1115"/>
      <c r="F48" s="1115"/>
      <c r="G48" s="1115"/>
      <c r="H48" s="1115"/>
      <c r="I48" s="1115"/>
      <c r="J48" s="1115"/>
      <c r="K48" s="1115"/>
      <c r="L48" s="1115"/>
      <c r="M48" s="1115"/>
      <c r="N48" s="1115"/>
      <c r="O48" s="1115"/>
      <c r="P48" s="1115"/>
      <c r="Q48" s="1115"/>
      <c r="R48" s="1115"/>
      <c r="S48" s="1115"/>
      <c r="T48" s="1115"/>
      <c r="U48" s="1115"/>
      <c r="V48" s="1115"/>
      <c r="W48" s="1115"/>
      <c r="X48" s="1115"/>
      <c r="Y48" s="1115"/>
      <c r="Z48" s="1115"/>
      <c r="AA48" s="1115"/>
      <c r="AB48" s="1115"/>
      <c r="AC48" s="1115"/>
      <c r="AD48" s="1115"/>
      <c r="AE48" s="1115"/>
      <c r="AF48" s="1115"/>
      <c r="AG48" s="1115"/>
      <c r="AH48" s="1115"/>
      <c r="AI48" s="1115"/>
      <c r="AJ48" s="1115"/>
      <c r="AK48" s="1115"/>
    </row>
    <row r="49" spans="2:37" s="338" customFormat="1" ht="21" customHeight="1" x14ac:dyDescent="0.15">
      <c r="B49" s="338" t="s">
        <v>373</v>
      </c>
      <c r="AK49" s="339"/>
    </row>
    <row r="50" spans="2:37" s="338" customFormat="1" ht="21" customHeight="1" x14ac:dyDescent="0.15">
      <c r="B50" s="338" t="s">
        <v>373</v>
      </c>
      <c r="AK50" s="339"/>
    </row>
  </sheetData>
  <protectedRanges>
    <protectedRange sqref="L7:Y7 AG7:AJ7 L6:AJ6 L8:AJ8" name="範囲1"/>
  </protectedRanges>
  <mergeCells count="90">
    <mergeCell ref="C16:K16"/>
    <mergeCell ref="L16:X16"/>
    <mergeCell ref="Y16:AD16"/>
    <mergeCell ref="AE16:AJ16"/>
    <mergeCell ref="B14:K14"/>
    <mergeCell ref="L14:X14"/>
    <mergeCell ref="Y14:AD14"/>
    <mergeCell ref="AE14:AJ14"/>
    <mergeCell ref="C15:K15"/>
    <mergeCell ref="L15:X15"/>
    <mergeCell ref="Y15:AD15"/>
    <mergeCell ref="AE15:AJ15"/>
    <mergeCell ref="C33:R33"/>
    <mergeCell ref="S33:AJ33"/>
    <mergeCell ref="B27:AJ27"/>
    <mergeCell ref="B28:R28"/>
    <mergeCell ref="S28:AB28"/>
    <mergeCell ref="AE28:AJ28"/>
    <mergeCell ref="B13:R13"/>
    <mergeCell ref="S13:AB13"/>
    <mergeCell ref="AE13:AJ13"/>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C22:K22"/>
    <mergeCell ref="L22:X22"/>
    <mergeCell ref="Y22:AD22"/>
    <mergeCell ref="AE22:AJ22"/>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42:AK46"/>
    <mergeCell ref="B35:G35"/>
    <mergeCell ref="H35:AJ35"/>
    <mergeCell ref="B37:AK41"/>
    <mergeCell ref="B29:R29"/>
    <mergeCell ref="S29:AB29"/>
    <mergeCell ref="AE29:AJ29"/>
    <mergeCell ref="B30:R30"/>
    <mergeCell ref="S30:AJ30"/>
    <mergeCell ref="C31:R31"/>
    <mergeCell ref="S31:AJ31"/>
    <mergeCell ref="C32:R32"/>
    <mergeCell ref="B47:AK47"/>
    <mergeCell ref="B48:AK48"/>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S32:AJ32"/>
  </mergeCells>
  <phoneticPr fontId="2"/>
  <pageMargins left="0.78740157480314965" right="0.59055118110236227" top="0.39370078740157483" bottom="0.39370078740157483" header="0.51181102362204722" footer="0.51181102362204722"/>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0"/>
  <sheetViews>
    <sheetView view="pageBreakPreview" topLeftCell="B31" zoomScaleNormal="100" zoomScaleSheetLayoutView="100" workbookViewId="0">
      <selection activeCell="B48" sqref="B48:AK48"/>
    </sheetView>
  </sheetViews>
  <sheetFormatPr defaultColWidth="8.625" defaultRowHeight="14.25" x14ac:dyDescent="0.15"/>
  <cols>
    <col min="1" max="23" width="2.625" style="320" customWidth="1"/>
    <col min="24" max="24" width="5.5" style="320" customWidth="1"/>
    <col min="25" max="25" width="4.375" style="320" customWidth="1"/>
    <col min="26" max="37" width="2.625" style="320" customWidth="1"/>
    <col min="38" max="38" width="2.5" style="320" customWidth="1"/>
    <col min="39" max="39" width="9" style="320" customWidth="1"/>
    <col min="40" max="40" width="2.5" style="320" customWidth="1"/>
    <col min="41" max="16384" width="8.625" style="320"/>
  </cols>
  <sheetData>
    <row r="1" spans="1:39" ht="20.100000000000001" customHeight="1" x14ac:dyDescent="0.15"/>
    <row r="2" spans="1:39" ht="20.100000000000001" customHeight="1" x14ac:dyDescent="0.15">
      <c r="AA2" s="1134" t="s">
        <v>374</v>
      </c>
      <c r="AB2" s="1134"/>
      <c r="AC2" s="1134"/>
      <c r="AD2" s="1134"/>
      <c r="AE2" s="1134"/>
      <c r="AF2" s="1134"/>
      <c r="AG2" s="1134"/>
      <c r="AH2" s="1134"/>
      <c r="AI2" s="1134"/>
      <c r="AJ2" s="1134"/>
    </row>
    <row r="3" spans="1:39" ht="20.100000000000001" customHeight="1" x14ac:dyDescent="0.15"/>
    <row r="4" spans="1:39" ht="20.100000000000001" customHeight="1" x14ac:dyDescent="0.15">
      <c r="A4" s="321"/>
      <c r="B4" s="1135" t="s">
        <v>402</v>
      </c>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321"/>
    </row>
    <row r="5" spans="1:39" s="340" customFormat="1" ht="20.100000000000001" customHeight="1" x14ac:dyDescent="0.15">
      <c r="A5" s="322"/>
      <c r="B5" s="322"/>
      <c r="C5" s="322"/>
      <c r="D5" s="322"/>
      <c r="E5" s="322"/>
      <c r="F5" s="322"/>
      <c r="G5" s="322"/>
      <c r="H5" s="322"/>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1:39" s="340" customFormat="1" ht="29.25" customHeight="1" x14ac:dyDescent="0.15">
      <c r="A6" s="322"/>
      <c r="B6" s="1136" t="s">
        <v>348</v>
      </c>
      <c r="C6" s="1136"/>
      <c r="D6" s="1136"/>
      <c r="E6" s="1136"/>
      <c r="F6" s="1136"/>
      <c r="G6" s="1136"/>
      <c r="H6" s="1136"/>
      <c r="I6" s="1136"/>
      <c r="J6" s="1136"/>
      <c r="K6" s="1136"/>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323"/>
    </row>
    <row r="7" spans="1:39" s="340" customFormat="1" ht="31.5" customHeight="1" x14ac:dyDescent="0.15">
      <c r="A7" s="322"/>
      <c r="B7" s="1136" t="s">
        <v>349</v>
      </c>
      <c r="C7" s="1136"/>
      <c r="D7" s="1136"/>
      <c r="E7" s="1136"/>
      <c r="F7" s="1136"/>
      <c r="G7" s="1136"/>
      <c r="H7" s="1136"/>
      <c r="I7" s="1136"/>
      <c r="J7" s="1136"/>
      <c r="K7" s="1136"/>
      <c r="L7" s="1138"/>
      <c r="M7" s="1138"/>
      <c r="N7" s="1138"/>
      <c r="O7" s="1138"/>
      <c r="P7" s="1138"/>
      <c r="Q7" s="1138"/>
      <c r="R7" s="1138"/>
      <c r="S7" s="1138"/>
      <c r="T7" s="1138"/>
      <c r="U7" s="1138"/>
      <c r="V7" s="1138"/>
      <c r="W7" s="1138"/>
      <c r="X7" s="1138"/>
      <c r="Y7" s="1138"/>
      <c r="Z7" s="1139" t="s">
        <v>376</v>
      </c>
      <c r="AA7" s="1139"/>
      <c r="AB7" s="1139"/>
      <c r="AC7" s="1139"/>
      <c r="AD7" s="1139"/>
      <c r="AE7" s="1139"/>
      <c r="AF7" s="1139"/>
      <c r="AG7" s="1140" t="s">
        <v>403</v>
      </c>
      <c r="AH7" s="1140"/>
      <c r="AI7" s="1140"/>
      <c r="AJ7" s="1140"/>
      <c r="AK7" s="323"/>
    </row>
    <row r="8" spans="1:39" s="340" customFormat="1" ht="29.25" customHeight="1" x14ac:dyDescent="0.15">
      <c r="A8" s="323"/>
      <c r="B8" s="1141" t="s">
        <v>378</v>
      </c>
      <c r="C8" s="1141"/>
      <c r="D8" s="1141"/>
      <c r="E8" s="1141"/>
      <c r="F8" s="1141"/>
      <c r="G8" s="1141"/>
      <c r="H8" s="1141"/>
      <c r="I8" s="1141"/>
      <c r="J8" s="1141"/>
      <c r="K8" s="1141"/>
      <c r="L8" s="1137" t="s">
        <v>379</v>
      </c>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323"/>
    </row>
    <row r="9" spans="1:39" ht="9.75" customHeight="1" x14ac:dyDescent="0.15">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row>
    <row r="10" spans="1:39" ht="21" customHeight="1" x14ac:dyDescent="0.15">
      <c r="A10" s="321"/>
      <c r="B10" s="1142" t="s">
        <v>354</v>
      </c>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c r="AE10" s="1142"/>
      <c r="AF10" s="1142"/>
      <c r="AG10" s="1142"/>
      <c r="AH10" s="1142"/>
      <c r="AI10" s="1142"/>
      <c r="AJ10" s="1142"/>
      <c r="AK10" s="321"/>
    </row>
    <row r="11" spans="1:39" ht="21" customHeight="1" x14ac:dyDescent="0.15">
      <c r="A11" s="321"/>
      <c r="B11" s="1143" t="s">
        <v>380</v>
      </c>
      <c r="C11" s="1143"/>
      <c r="D11" s="1143"/>
      <c r="E11" s="1143"/>
      <c r="F11" s="1143"/>
      <c r="G11" s="1143"/>
      <c r="H11" s="1143"/>
      <c r="I11" s="1143"/>
      <c r="J11" s="1143"/>
      <c r="K11" s="1143"/>
      <c r="L11" s="1143"/>
      <c r="M11" s="1143"/>
      <c r="N11" s="1143"/>
      <c r="O11" s="1143"/>
      <c r="P11" s="1143"/>
      <c r="Q11" s="1143"/>
      <c r="R11" s="1143"/>
      <c r="S11" s="1144"/>
      <c r="T11" s="1144"/>
      <c r="U11" s="1144"/>
      <c r="V11" s="1144"/>
      <c r="W11" s="1144"/>
      <c r="X11" s="1144"/>
      <c r="Y11" s="1144"/>
      <c r="Z11" s="1144"/>
      <c r="AA11" s="1144"/>
      <c r="AB11" s="1144"/>
      <c r="AC11" s="324" t="s">
        <v>114</v>
      </c>
      <c r="AD11" s="325"/>
      <c r="AE11" s="1129"/>
      <c r="AF11" s="1129"/>
      <c r="AG11" s="1129"/>
      <c r="AH11" s="1129"/>
      <c r="AI11" s="1129"/>
      <c r="AJ11" s="1129"/>
      <c r="AK11" s="321"/>
      <c r="AM11" s="341"/>
    </row>
    <row r="12" spans="1:39" ht="21" customHeight="1" thickBot="1" x14ac:dyDescent="0.2">
      <c r="A12" s="321"/>
      <c r="B12" s="327"/>
      <c r="C12" s="1130" t="s">
        <v>404</v>
      </c>
      <c r="D12" s="1130"/>
      <c r="E12" s="1130"/>
      <c r="F12" s="1130"/>
      <c r="G12" s="1130"/>
      <c r="H12" s="1130"/>
      <c r="I12" s="1130"/>
      <c r="J12" s="1130"/>
      <c r="K12" s="1130"/>
      <c r="L12" s="1130"/>
      <c r="M12" s="1130"/>
      <c r="N12" s="1130"/>
      <c r="O12" s="1130"/>
      <c r="P12" s="1130"/>
      <c r="Q12" s="1130"/>
      <c r="R12" s="1130"/>
      <c r="S12" s="1131">
        <f>ROUNDUP(S11*30%,1)</f>
        <v>0</v>
      </c>
      <c r="T12" s="1131"/>
      <c r="U12" s="1131"/>
      <c r="V12" s="1131"/>
      <c r="W12" s="1131"/>
      <c r="X12" s="1131"/>
      <c r="Y12" s="1131"/>
      <c r="Z12" s="1131"/>
      <c r="AA12" s="1131"/>
      <c r="AB12" s="1131"/>
      <c r="AC12" s="328" t="s">
        <v>114</v>
      </c>
      <c r="AD12" s="328"/>
      <c r="AE12" s="1132"/>
      <c r="AF12" s="1132"/>
      <c r="AG12" s="1132"/>
      <c r="AH12" s="1132"/>
      <c r="AI12" s="1132"/>
      <c r="AJ12" s="1132"/>
      <c r="AK12" s="321"/>
    </row>
    <row r="13" spans="1:39" ht="21" customHeight="1" thickTop="1" x14ac:dyDescent="0.15">
      <c r="A13" s="321"/>
      <c r="B13" s="1125" t="s">
        <v>382</v>
      </c>
      <c r="C13" s="1125"/>
      <c r="D13" s="1125"/>
      <c r="E13" s="1125"/>
      <c r="F13" s="1125"/>
      <c r="G13" s="1125"/>
      <c r="H13" s="1125"/>
      <c r="I13" s="1125"/>
      <c r="J13" s="1125"/>
      <c r="K13" s="1125"/>
      <c r="L13" s="1125"/>
      <c r="M13" s="1125"/>
      <c r="N13" s="1125"/>
      <c r="O13" s="1125"/>
      <c r="P13" s="1125"/>
      <c r="Q13" s="1125"/>
      <c r="R13" s="1125"/>
      <c r="S13" s="1133" t="e">
        <f>ROUNDUP(AE25/L25,1)</f>
        <v>#DIV/0!</v>
      </c>
      <c r="T13" s="1133"/>
      <c r="U13" s="1133"/>
      <c r="V13" s="1133"/>
      <c r="W13" s="1133"/>
      <c r="X13" s="1133"/>
      <c r="Y13" s="1133"/>
      <c r="Z13" s="1133"/>
      <c r="AA13" s="1133"/>
      <c r="AB13" s="1133"/>
      <c r="AC13" s="329" t="s">
        <v>114</v>
      </c>
      <c r="AD13" s="329"/>
      <c r="AE13" s="1127" t="s">
        <v>383</v>
      </c>
      <c r="AF13" s="1127"/>
      <c r="AG13" s="1127"/>
      <c r="AH13" s="1127"/>
      <c r="AI13" s="1127"/>
      <c r="AJ13" s="1127"/>
      <c r="AK13" s="321"/>
    </row>
    <row r="14" spans="1:39" ht="21" customHeight="1" x14ac:dyDescent="0.15">
      <c r="A14" s="321"/>
      <c r="B14" s="1120" t="s">
        <v>384</v>
      </c>
      <c r="C14" s="1120"/>
      <c r="D14" s="1120"/>
      <c r="E14" s="1120"/>
      <c r="F14" s="1120"/>
      <c r="G14" s="1120"/>
      <c r="H14" s="1120"/>
      <c r="I14" s="1120"/>
      <c r="J14" s="1120"/>
      <c r="K14" s="1120"/>
      <c r="L14" s="1120" t="s">
        <v>385</v>
      </c>
      <c r="M14" s="1120"/>
      <c r="N14" s="1120"/>
      <c r="O14" s="1120"/>
      <c r="P14" s="1120"/>
      <c r="Q14" s="1120"/>
      <c r="R14" s="1120"/>
      <c r="S14" s="1120"/>
      <c r="T14" s="1120"/>
      <c r="U14" s="1120"/>
      <c r="V14" s="1120"/>
      <c r="W14" s="1120"/>
      <c r="X14" s="1120"/>
      <c r="Y14" s="1120" t="s">
        <v>386</v>
      </c>
      <c r="Z14" s="1120"/>
      <c r="AA14" s="1120"/>
      <c r="AB14" s="1120"/>
      <c r="AC14" s="1120"/>
      <c r="AD14" s="1120"/>
      <c r="AE14" s="1120" t="s">
        <v>387</v>
      </c>
      <c r="AF14" s="1120"/>
      <c r="AG14" s="1120"/>
      <c r="AH14" s="1120"/>
      <c r="AI14" s="1120"/>
      <c r="AJ14" s="1120"/>
      <c r="AK14" s="321"/>
    </row>
    <row r="15" spans="1:39" ht="21" customHeight="1" x14ac:dyDescent="0.15">
      <c r="A15" s="321"/>
      <c r="B15" s="330">
        <v>1</v>
      </c>
      <c r="C15" s="1116"/>
      <c r="D15" s="1116"/>
      <c r="E15" s="1116"/>
      <c r="F15" s="1116"/>
      <c r="G15" s="1116"/>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321"/>
    </row>
    <row r="16" spans="1:39" ht="21" customHeight="1" x14ac:dyDescent="0.15">
      <c r="A16" s="321"/>
      <c r="B16" s="330">
        <v>2</v>
      </c>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321"/>
    </row>
    <row r="17" spans="1:37" ht="21" customHeight="1" x14ac:dyDescent="0.15">
      <c r="A17" s="321"/>
      <c r="B17" s="330">
        <v>3</v>
      </c>
      <c r="C17" s="1116"/>
      <c r="D17" s="1116"/>
      <c r="E17" s="1116"/>
      <c r="F17" s="1116"/>
      <c r="G17" s="1116"/>
      <c r="H17" s="1116"/>
      <c r="I17" s="1116"/>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16"/>
      <c r="AG17" s="1116"/>
      <c r="AH17" s="1116"/>
      <c r="AI17" s="1116"/>
      <c r="AJ17" s="1116"/>
      <c r="AK17" s="321"/>
    </row>
    <row r="18" spans="1:37" ht="21" customHeight="1" x14ac:dyDescent="0.15">
      <c r="A18" s="321"/>
      <c r="B18" s="330">
        <v>4</v>
      </c>
      <c r="C18" s="1116"/>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321"/>
    </row>
    <row r="19" spans="1:37" ht="21" customHeight="1" x14ac:dyDescent="0.15">
      <c r="A19" s="321"/>
      <c r="B19" s="330">
        <v>5</v>
      </c>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321"/>
    </row>
    <row r="20" spans="1:37" ht="21" customHeight="1" x14ac:dyDescent="0.15">
      <c r="A20" s="321"/>
      <c r="B20" s="330">
        <v>6</v>
      </c>
      <c r="C20" s="1116"/>
      <c r="D20" s="1116"/>
      <c r="E20" s="1116"/>
      <c r="F20" s="1116"/>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321"/>
    </row>
    <row r="21" spans="1:37" ht="21" customHeight="1" x14ac:dyDescent="0.15">
      <c r="A21" s="321"/>
      <c r="B21" s="330">
        <v>7</v>
      </c>
      <c r="C21" s="1116"/>
      <c r="D21" s="1116"/>
      <c r="E21" s="1116"/>
      <c r="F21" s="1116"/>
      <c r="G21" s="1116"/>
      <c r="H21" s="1116"/>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321"/>
    </row>
    <row r="22" spans="1:37" ht="21" customHeight="1" x14ac:dyDescent="0.15">
      <c r="A22" s="321"/>
      <c r="B22" s="330">
        <v>8</v>
      </c>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321"/>
    </row>
    <row r="23" spans="1:37" ht="21" customHeight="1" x14ac:dyDescent="0.15">
      <c r="A23" s="321"/>
      <c r="B23" s="330">
        <v>9</v>
      </c>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c r="AG23" s="1116"/>
      <c r="AH23" s="1116"/>
      <c r="AI23" s="1116"/>
      <c r="AJ23" s="1116"/>
      <c r="AK23" s="321"/>
    </row>
    <row r="24" spans="1:37" ht="21" customHeight="1" x14ac:dyDescent="0.15">
      <c r="A24" s="321"/>
      <c r="B24" s="330">
        <v>10</v>
      </c>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321"/>
    </row>
    <row r="25" spans="1:37" ht="21" customHeight="1" x14ac:dyDescent="0.15">
      <c r="A25" s="321"/>
      <c r="B25" s="1117" t="s">
        <v>388</v>
      </c>
      <c r="C25" s="1117"/>
      <c r="D25" s="1117"/>
      <c r="E25" s="1117"/>
      <c r="F25" s="1117"/>
      <c r="G25" s="1117"/>
      <c r="H25" s="1117"/>
      <c r="I25" s="1117"/>
      <c r="J25" s="1117"/>
      <c r="K25" s="1117"/>
      <c r="L25" s="1118"/>
      <c r="M25" s="1118"/>
      <c r="N25" s="1118"/>
      <c r="O25" s="1118"/>
      <c r="P25" s="1118"/>
      <c r="Q25" s="1119" t="s">
        <v>389</v>
      </c>
      <c r="R25" s="1119"/>
      <c r="S25" s="1120" t="s">
        <v>390</v>
      </c>
      <c r="T25" s="1120"/>
      <c r="U25" s="1120"/>
      <c r="V25" s="1120"/>
      <c r="W25" s="1120"/>
      <c r="X25" s="1120"/>
      <c r="Y25" s="1120"/>
      <c r="Z25" s="1120"/>
      <c r="AA25" s="1120"/>
      <c r="AB25" s="1120"/>
      <c r="AC25" s="1120"/>
      <c r="AD25" s="1120"/>
      <c r="AE25" s="1121">
        <f>SUM(AE15:AJ24)</f>
        <v>0</v>
      </c>
      <c r="AF25" s="1121"/>
      <c r="AG25" s="1121"/>
      <c r="AH25" s="1121"/>
      <c r="AI25" s="1121"/>
      <c r="AJ25" s="1121"/>
      <c r="AK25" s="321"/>
    </row>
    <row r="26" spans="1:37" ht="9" customHeight="1" x14ac:dyDescent="0.15">
      <c r="A26" s="321"/>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21"/>
    </row>
    <row r="27" spans="1:37" ht="21" customHeight="1" x14ac:dyDescent="0.15">
      <c r="A27" s="321"/>
      <c r="B27" s="1142" t="s">
        <v>391</v>
      </c>
      <c r="C27" s="1142"/>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142"/>
      <c r="Z27" s="1142"/>
      <c r="AA27" s="1142"/>
      <c r="AB27" s="1142"/>
      <c r="AC27" s="1142"/>
      <c r="AD27" s="1142"/>
      <c r="AE27" s="1142"/>
      <c r="AF27" s="1142"/>
      <c r="AG27" s="1142"/>
      <c r="AH27" s="1142"/>
      <c r="AI27" s="1142"/>
      <c r="AJ27" s="1142"/>
      <c r="AK27" s="321"/>
    </row>
    <row r="28" spans="1:37" ht="21" customHeight="1" thickBot="1" x14ac:dyDescent="0.2">
      <c r="A28" s="321"/>
      <c r="B28" s="1145" t="s">
        <v>405</v>
      </c>
      <c r="C28" s="1145"/>
      <c r="D28" s="1145"/>
      <c r="E28" s="1145"/>
      <c r="F28" s="1145"/>
      <c r="G28" s="1145"/>
      <c r="H28" s="1145"/>
      <c r="I28" s="1145"/>
      <c r="J28" s="1145"/>
      <c r="K28" s="1145"/>
      <c r="L28" s="1145"/>
      <c r="M28" s="1145"/>
      <c r="N28" s="1145"/>
      <c r="O28" s="1145"/>
      <c r="P28" s="1145"/>
      <c r="Q28" s="1145"/>
      <c r="R28" s="1145"/>
      <c r="S28" s="1131">
        <f>ROUNDUP(S11/50,1)</f>
        <v>0</v>
      </c>
      <c r="T28" s="1131"/>
      <c r="U28" s="1131"/>
      <c r="V28" s="1131"/>
      <c r="W28" s="1131"/>
      <c r="X28" s="1131"/>
      <c r="Y28" s="1131"/>
      <c r="Z28" s="1131"/>
      <c r="AA28" s="1131"/>
      <c r="AB28" s="1131"/>
      <c r="AC28" s="333" t="s">
        <v>114</v>
      </c>
      <c r="AD28" s="334"/>
      <c r="AE28" s="1132"/>
      <c r="AF28" s="1132"/>
      <c r="AG28" s="1132"/>
      <c r="AH28" s="1132"/>
      <c r="AI28" s="1132"/>
      <c r="AJ28" s="1132"/>
      <c r="AK28" s="321"/>
    </row>
    <row r="29" spans="1:37" ht="21" customHeight="1" thickTop="1" x14ac:dyDescent="0.15">
      <c r="A29" s="321"/>
      <c r="B29" s="1125" t="s">
        <v>393</v>
      </c>
      <c r="C29" s="1125"/>
      <c r="D29" s="1125"/>
      <c r="E29" s="1125"/>
      <c r="F29" s="1125"/>
      <c r="G29" s="1125"/>
      <c r="H29" s="1125"/>
      <c r="I29" s="1125"/>
      <c r="J29" s="1125"/>
      <c r="K29" s="1125"/>
      <c r="L29" s="1125"/>
      <c r="M29" s="1125"/>
      <c r="N29" s="1125"/>
      <c r="O29" s="1125"/>
      <c r="P29" s="1125"/>
      <c r="Q29" s="1125"/>
      <c r="R29" s="1125"/>
      <c r="S29" s="1126"/>
      <c r="T29" s="1126"/>
      <c r="U29" s="1126"/>
      <c r="V29" s="1126"/>
      <c r="W29" s="1126"/>
      <c r="X29" s="1126"/>
      <c r="Y29" s="1126"/>
      <c r="Z29" s="1126"/>
      <c r="AA29" s="1126"/>
      <c r="AB29" s="1126"/>
      <c r="AC29" s="335" t="s">
        <v>114</v>
      </c>
      <c r="AD29" s="336"/>
      <c r="AE29" s="1127" t="s">
        <v>406</v>
      </c>
      <c r="AF29" s="1127"/>
      <c r="AG29" s="1127"/>
      <c r="AH29" s="1127"/>
      <c r="AI29" s="1127"/>
      <c r="AJ29" s="1127"/>
      <c r="AK29" s="321"/>
    </row>
    <row r="30" spans="1:37" ht="21" customHeight="1" x14ac:dyDescent="0.15">
      <c r="A30" s="321"/>
      <c r="B30" s="1128" t="s">
        <v>395</v>
      </c>
      <c r="C30" s="1128"/>
      <c r="D30" s="1128"/>
      <c r="E30" s="1128"/>
      <c r="F30" s="1128"/>
      <c r="G30" s="1128"/>
      <c r="H30" s="1128"/>
      <c r="I30" s="1128"/>
      <c r="J30" s="1128"/>
      <c r="K30" s="1128"/>
      <c r="L30" s="1128"/>
      <c r="M30" s="1128"/>
      <c r="N30" s="1128"/>
      <c r="O30" s="1128"/>
      <c r="P30" s="1128"/>
      <c r="Q30" s="1128"/>
      <c r="R30" s="1128"/>
      <c r="S30" s="1128" t="s">
        <v>396</v>
      </c>
      <c r="T30" s="1128"/>
      <c r="U30" s="1128"/>
      <c r="V30" s="1128"/>
      <c r="W30" s="1128"/>
      <c r="X30" s="1128"/>
      <c r="Y30" s="1128"/>
      <c r="Z30" s="1128"/>
      <c r="AA30" s="1128"/>
      <c r="AB30" s="1128"/>
      <c r="AC30" s="1128"/>
      <c r="AD30" s="1128"/>
      <c r="AE30" s="1128"/>
      <c r="AF30" s="1128"/>
      <c r="AG30" s="1128"/>
      <c r="AH30" s="1128"/>
      <c r="AI30" s="1128"/>
      <c r="AJ30" s="1128"/>
      <c r="AK30" s="321"/>
    </row>
    <row r="31" spans="1:37" ht="21" customHeight="1" x14ac:dyDescent="0.15">
      <c r="A31" s="321"/>
      <c r="B31" s="330">
        <v>1</v>
      </c>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321"/>
    </row>
    <row r="32" spans="1:37" ht="21" customHeight="1" x14ac:dyDescent="0.15">
      <c r="A32" s="321"/>
      <c r="B32" s="330">
        <v>2</v>
      </c>
      <c r="C32" s="1116"/>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321"/>
    </row>
    <row r="33" spans="1:38" ht="21" customHeight="1" x14ac:dyDescent="0.15">
      <c r="A33" s="321"/>
      <c r="B33" s="330">
        <v>3</v>
      </c>
      <c r="C33" s="1116"/>
      <c r="D33" s="1116"/>
      <c r="E33" s="1116"/>
      <c r="F33" s="1116"/>
      <c r="G33" s="1116"/>
      <c r="H33" s="1116"/>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321"/>
    </row>
    <row r="34" spans="1:38" ht="8.25" customHeight="1" x14ac:dyDescent="0.15">
      <c r="A34" s="321"/>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21"/>
    </row>
    <row r="35" spans="1:38" ht="22.5" customHeight="1" x14ac:dyDescent="0.15">
      <c r="A35" s="321"/>
      <c r="B35" s="1122" t="s">
        <v>370</v>
      </c>
      <c r="C35" s="1122"/>
      <c r="D35" s="1122"/>
      <c r="E35" s="1122"/>
      <c r="F35" s="1122"/>
      <c r="G35" s="1122"/>
      <c r="H35" s="1123" t="s">
        <v>397</v>
      </c>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1123"/>
      <c r="AG35" s="1123"/>
      <c r="AH35" s="1123"/>
      <c r="AI35" s="1123"/>
      <c r="AJ35" s="1123"/>
      <c r="AK35" s="321"/>
    </row>
    <row r="36" spans="1:38" ht="8.25" customHeight="1" x14ac:dyDescent="0.15">
      <c r="A36" s="321"/>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21"/>
    </row>
    <row r="37" spans="1:38" ht="18.75" customHeight="1" x14ac:dyDescent="0.15">
      <c r="A37" s="321"/>
      <c r="B37" s="1124" t="s">
        <v>398</v>
      </c>
      <c r="C37" s="1124"/>
      <c r="D37" s="1124"/>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124"/>
      <c r="AB37" s="1124"/>
      <c r="AC37" s="1124"/>
      <c r="AD37" s="1124"/>
      <c r="AE37" s="1124"/>
      <c r="AF37" s="1124"/>
      <c r="AG37" s="1124"/>
      <c r="AH37" s="1124"/>
      <c r="AI37" s="1124"/>
      <c r="AJ37" s="1124"/>
      <c r="AK37" s="1124"/>
      <c r="AL37" s="342"/>
    </row>
    <row r="38" spans="1:38" ht="18.75" customHeight="1" x14ac:dyDescent="0.15">
      <c r="A38" s="321"/>
      <c r="B38" s="1124"/>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342"/>
    </row>
    <row r="39" spans="1:38" ht="18.75" customHeight="1" x14ac:dyDescent="0.15">
      <c r="A39" s="321"/>
      <c r="B39" s="1124"/>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B39" s="1124"/>
      <c r="AC39" s="1124"/>
      <c r="AD39" s="1124"/>
      <c r="AE39" s="1124"/>
      <c r="AF39" s="1124"/>
      <c r="AG39" s="1124"/>
      <c r="AH39" s="1124"/>
      <c r="AI39" s="1124"/>
      <c r="AJ39" s="1124"/>
      <c r="AK39" s="1124"/>
      <c r="AL39" s="342"/>
    </row>
    <row r="40" spans="1:38" ht="18.75" customHeight="1" x14ac:dyDescent="0.15">
      <c r="A40" s="321"/>
      <c r="B40" s="1124"/>
      <c r="C40" s="1124"/>
      <c r="D40" s="1124"/>
      <c r="E40" s="1124"/>
      <c r="F40" s="1124"/>
      <c r="G40" s="1124"/>
      <c r="H40" s="1124"/>
      <c r="I40" s="1124"/>
      <c r="J40" s="1124"/>
      <c r="K40" s="1124"/>
      <c r="L40" s="1124"/>
      <c r="M40" s="1124"/>
      <c r="N40" s="1124"/>
      <c r="O40" s="1124"/>
      <c r="P40" s="1124"/>
      <c r="Q40" s="1124"/>
      <c r="R40" s="1124"/>
      <c r="S40" s="1124"/>
      <c r="T40" s="1124"/>
      <c r="U40" s="1124"/>
      <c r="V40" s="1124"/>
      <c r="W40" s="1124"/>
      <c r="X40" s="1124"/>
      <c r="Y40" s="1124"/>
      <c r="Z40" s="1124"/>
      <c r="AA40" s="1124"/>
      <c r="AB40" s="1124"/>
      <c r="AC40" s="1124"/>
      <c r="AD40" s="1124"/>
      <c r="AE40" s="1124"/>
      <c r="AF40" s="1124"/>
      <c r="AG40" s="1124"/>
      <c r="AH40" s="1124"/>
      <c r="AI40" s="1124"/>
      <c r="AJ40" s="1124"/>
      <c r="AK40" s="1124"/>
      <c r="AL40" s="342"/>
    </row>
    <row r="41" spans="1:38" ht="81.75" customHeight="1" x14ac:dyDescent="0.15">
      <c r="A41" s="321"/>
      <c r="B41" s="1124"/>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4"/>
      <c r="AC41" s="1124"/>
      <c r="AD41" s="1124"/>
      <c r="AE41" s="1124"/>
      <c r="AF41" s="1124"/>
      <c r="AG41" s="1124"/>
      <c r="AH41" s="1124"/>
      <c r="AI41" s="1124"/>
      <c r="AJ41" s="1124"/>
      <c r="AK41" s="1124"/>
      <c r="AL41" s="342"/>
    </row>
    <row r="42" spans="1:38" ht="15" customHeight="1" x14ac:dyDescent="0.15">
      <c r="A42" s="321"/>
      <c r="B42" s="1115" t="s">
        <v>399</v>
      </c>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c r="AG42" s="1115"/>
      <c r="AH42" s="1115"/>
      <c r="AI42" s="1115"/>
      <c r="AJ42" s="1115"/>
      <c r="AK42" s="1115"/>
      <c r="AL42" s="342"/>
    </row>
    <row r="43" spans="1:38" ht="15" customHeight="1" x14ac:dyDescent="0.15">
      <c r="A43" s="321"/>
      <c r="B43" s="1115"/>
      <c r="C43" s="1115"/>
      <c r="D43" s="1115"/>
      <c r="E43" s="1115"/>
      <c r="F43" s="1115"/>
      <c r="G43" s="1115"/>
      <c r="H43" s="1115"/>
      <c r="I43" s="1115"/>
      <c r="J43" s="1115"/>
      <c r="K43" s="1115"/>
      <c r="L43" s="1115"/>
      <c r="M43" s="1115"/>
      <c r="N43" s="1115"/>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5"/>
      <c r="AL43" s="342"/>
    </row>
    <row r="44" spans="1:38" ht="15" customHeight="1" x14ac:dyDescent="0.15">
      <c r="A44" s="321"/>
      <c r="B44" s="1115"/>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342"/>
    </row>
    <row r="45" spans="1:38" ht="15" customHeight="1" x14ac:dyDescent="0.15">
      <c r="A45" s="321"/>
      <c r="B45" s="1115"/>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342"/>
    </row>
    <row r="46" spans="1:38" ht="36" customHeight="1" x14ac:dyDescent="0.15">
      <c r="A46" s="321"/>
      <c r="B46" s="1115"/>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342"/>
    </row>
    <row r="47" spans="1:38" s="343" customFormat="1" ht="32.25" customHeight="1" x14ac:dyDescent="0.15">
      <c r="A47" s="338"/>
      <c r="B47" s="1114" t="s">
        <v>400</v>
      </c>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114"/>
      <c r="Z47" s="1114"/>
      <c r="AA47" s="1114"/>
      <c r="AB47" s="1114"/>
      <c r="AC47" s="1114"/>
      <c r="AD47" s="1114"/>
      <c r="AE47" s="1114"/>
      <c r="AF47" s="1114"/>
      <c r="AG47" s="1114"/>
      <c r="AH47" s="1114"/>
      <c r="AI47" s="1114"/>
      <c r="AJ47" s="1114"/>
      <c r="AK47" s="1114"/>
    </row>
    <row r="48" spans="1:38" s="343" customFormat="1" ht="36" customHeight="1" x14ac:dyDescent="0.15">
      <c r="A48" s="338"/>
      <c r="B48" s="1115" t="s">
        <v>401</v>
      </c>
      <c r="C48" s="1115"/>
      <c r="D48" s="1115"/>
      <c r="E48" s="1115"/>
      <c r="F48" s="1115"/>
      <c r="G48" s="1115"/>
      <c r="H48" s="1115"/>
      <c r="I48" s="1115"/>
      <c r="J48" s="1115"/>
      <c r="K48" s="1115"/>
      <c r="L48" s="1115"/>
      <c r="M48" s="1115"/>
      <c r="N48" s="1115"/>
      <c r="O48" s="1115"/>
      <c r="P48" s="1115"/>
      <c r="Q48" s="1115"/>
      <c r="R48" s="1115"/>
      <c r="S48" s="1115"/>
      <c r="T48" s="1115"/>
      <c r="U48" s="1115"/>
      <c r="V48" s="1115"/>
      <c r="W48" s="1115"/>
      <c r="X48" s="1115"/>
      <c r="Y48" s="1115"/>
      <c r="Z48" s="1115"/>
      <c r="AA48" s="1115"/>
      <c r="AB48" s="1115"/>
      <c r="AC48" s="1115"/>
      <c r="AD48" s="1115"/>
      <c r="AE48" s="1115"/>
      <c r="AF48" s="1115"/>
      <c r="AG48" s="1115"/>
      <c r="AH48" s="1115"/>
      <c r="AI48" s="1115"/>
      <c r="AJ48" s="1115"/>
      <c r="AK48" s="1115"/>
    </row>
    <row r="49" spans="2:37" s="343" customFormat="1" ht="21" customHeight="1" x14ac:dyDescent="0.15">
      <c r="B49" s="343" t="s">
        <v>373</v>
      </c>
      <c r="AK49" s="344"/>
    </row>
    <row r="50" spans="2:37" s="343" customFormat="1" ht="21" customHeight="1" x14ac:dyDescent="0.15">
      <c r="B50" s="343" t="s">
        <v>373</v>
      </c>
      <c r="AK50" s="34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7" right="0.7" top="0.75" bottom="0.75" header="0.3" footer="0.3"/>
  <pageSetup paperSize="9" scale="88" orientation="portrait" verticalDpi="0" r:id="rId1"/>
  <rowBreaks count="1" manualBreakCount="1">
    <brk id="4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3"/>
  <sheetViews>
    <sheetView workbookViewId="0">
      <selection activeCell="B1" sqref="B1"/>
    </sheetView>
  </sheetViews>
  <sheetFormatPr defaultRowHeight="13.5" x14ac:dyDescent="0.15"/>
  <cols>
    <col min="1" max="17" width="4.75" style="7" customWidth="1"/>
    <col min="18" max="16384" width="9" style="7"/>
  </cols>
  <sheetData>
    <row r="1" spans="1:17" x14ac:dyDescent="0.15">
      <c r="A1" s="75"/>
      <c r="B1" s="75"/>
      <c r="C1" s="75"/>
      <c r="D1" s="75"/>
      <c r="E1" s="75"/>
      <c r="F1" s="75"/>
      <c r="G1" s="75"/>
      <c r="H1" s="75"/>
      <c r="I1" s="75"/>
      <c r="J1" s="75"/>
      <c r="K1" s="1146"/>
      <c r="L1" s="1146"/>
      <c r="M1" s="76" t="s">
        <v>149</v>
      </c>
      <c r="N1" s="77"/>
      <c r="O1" s="76" t="s">
        <v>150</v>
      </c>
      <c r="P1" s="77"/>
      <c r="Q1" s="76" t="s">
        <v>151</v>
      </c>
    </row>
    <row r="2" spans="1:17" ht="30.75" customHeight="1" x14ac:dyDescent="0.15">
      <c r="A2" s="1147" t="s">
        <v>152</v>
      </c>
      <c r="B2" s="1147"/>
      <c r="C2" s="1147"/>
      <c r="D2" s="1147"/>
      <c r="E2" s="1147"/>
      <c r="F2" s="1147"/>
      <c r="G2" s="1147"/>
      <c r="H2" s="1147"/>
      <c r="I2" s="1147"/>
      <c r="J2" s="1147"/>
      <c r="K2" s="1147"/>
      <c r="L2" s="1147"/>
      <c r="M2" s="1147"/>
      <c r="N2" s="1147"/>
      <c r="O2" s="1147"/>
      <c r="P2" s="1147"/>
      <c r="Q2" s="1147"/>
    </row>
    <row r="3" spans="1:17" x14ac:dyDescent="0.15">
      <c r="A3" s="75"/>
      <c r="B3" s="75"/>
      <c r="C3" s="75"/>
      <c r="D3" s="75"/>
      <c r="E3" s="75"/>
      <c r="F3" s="75"/>
      <c r="G3" s="75"/>
      <c r="H3" s="75"/>
      <c r="I3" s="75"/>
      <c r="J3" s="75"/>
      <c r="K3" s="75"/>
      <c r="L3" s="75"/>
      <c r="M3" s="78"/>
      <c r="N3" s="78"/>
      <c r="O3" s="78"/>
      <c r="P3" s="78"/>
      <c r="Q3" s="75"/>
    </row>
    <row r="4" spans="1:17" ht="30" customHeight="1" x14ac:dyDescent="0.15">
      <c r="A4" s="1148" t="s">
        <v>153</v>
      </c>
      <c r="B4" s="1148"/>
      <c r="C4" s="1148"/>
      <c r="D4" s="1148"/>
      <c r="E4" s="1148"/>
      <c r="F4" s="1149"/>
      <c r="G4" s="1150"/>
      <c r="H4" s="1150"/>
      <c r="I4" s="1150"/>
      <c r="J4" s="1150"/>
      <c r="K4" s="1150"/>
      <c r="L4" s="1150"/>
      <c r="M4" s="1150"/>
      <c r="N4" s="1150"/>
      <c r="O4" s="1150"/>
      <c r="P4" s="1150"/>
      <c r="Q4" s="1151"/>
    </row>
    <row r="5" spans="1:17" ht="30" customHeight="1" x14ac:dyDescent="0.15">
      <c r="A5" s="1152" t="s">
        <v>19</v>
      </c>
      <c r="B5" s="1153"/>
      <c r="C5" s="1153"/>
      <c r="D5" s="1153"/>
      <c r="E5" s="1154"/>
      <c r="F5" s="1158" t="s">
        <v>20</v>
      </c>
      <c r="G5" s="1159"/>
      <c r="H5" s="1159"/>
      <c r="I5" s="1159"/>
      <c r="J5" s="1159"/>
      <c r="K5" s="1160"/>
      <c r="L5" s="1158" t="s">
        <v>21</v>
      </c>
      <c r="M5" s="1159"/>
      <c r="N5" s="1159"/>
      <c r="O5" s="1159"/>
      <c r="P5" s="1159"/>
      <c r="Q5" s="1160"/>
    </row>
    <row r="6" spans="1:17" ht="30" customHeight="1" x14ac:dyDescent="0.15">
      <c r="A6" s="1155"/>
      <c r="B6" s="1156"/>
      <c r="C6" s="1156"/>
      <c r="D6" s="1156"/>
      <c r="E6" s="1157"/>
      <c r="F6" s="1161" t="e">
        <f>IF(N21&gt;=50,"該当","")</f>
        <v>#DIV/0!</v>
      </c>
      <c r="G6" s="1162"/>
      <c r="H6" s="1162"/>
      <c r="I6" s="1162"/>
      <c r="J6" s="1162"/>
      <c r="K6" s="1163"/>
      <c r="L6" s="1161" t="e">
        <f>IF(N21&lt;50,IF(N21&gt;=25,"該当",""),"")</f>
        <v>#DIV/0!</v>
      </c>
      <c r="M6" s="1162"/>
      <c r="N6" s="1162"/>
      <c r="O6" s="1162"/>
      <c r="P6" s="1162"/>
      <c r="Q6" s="1163"/>
    </row>
    <row r="7" spans="1:17" ht="7.5" customHeight="1" x14ac:dyDescent="0.15">
      <c r="A7" s="78"/>
      <c r="B7" s="78"/>
      <c r="C7" s="78"/>
      <c r="D7" s="78"/>
      <c r="E7" s="78"/>
      <c r="F7" s="78"/>
      <c r="G7" s="78"/>
      <c r="H7" s="78"/>
      <c r="I7" s="78"/>
      <c r="J7" s="78"/>
      <c r="K7" s="78"/>
      <c r="L7" s="78"/>
      <c r="M7" s="78"/>
      <c r="N7" s="78"/>
      <c r="O7" s="78"/>
      <c r="P7" s="78"/>
      <c r="Q7" s="78"/>
    </row>
    <row r="8" spans="1:17" ht="24" customHeight="1" x14ac:dyDescent="0.15">
      <c r="A8" s="1164" t="s">
        <v>154</v>
      </c>
      <c r="B8" s="1164"/>
      <c r="C8" s="1164"/>
      <c r="D8" s="1164"/>
      <c r="E8" s="1164"/>
      <c r="F8" s="1164"/>
      <c r="G8" s="1164"/>
      <c r="H8" s="1164"/>
      <c r="I8" s="1164"/>
      <c r="J8" s="1164"/>
      <c r="K8" s="1164"/>
      <c r="L8" s="1164"/>
      <c r="M8" s="78"/>
      <c r="N8" s="78"/>
      <c r="O8" s="78"/>
      <c r="P8" s="78"/>
      <c r="Q8" s="78"/>
    </row>
    <row r="9" spans="1:17" ht="39" customHeight="1" x14ac:dyDescent="0.15">
      <c r="A9" s="1148"/>
      <c r="B9" s="1148"/>
      <c r="C9" s="1148"/>
      <c r="D9" s="1148"/>
      <c r="E9" s="1165" t="s">
        <v>155</v>
      </c>
      <c r="F9" s="1166"/>
      <c r="G9" s="1166"/>
      <c r="H9" s="1167"/>
      <c r="I9" s="1168" t="s">
        <v>156</v>
      </c>
      <c r="J9" s="1169"/>
      <c r="K9" s="1169"/>
      <c r="L9" s="1170"/>
      <c r="M9" s="78"/>
      <c r="N9" s="78"/>
      <c r="O9" s="78"/>
      <c r="P9" s="78"/>
      <c r="Q9" s="78"/>
    </row>
    <row r="10" spans="1:17" ht="24" customHeight="1" x14ac:dyDescent="0.15">
      <c r="A10" s="79" t="s">
        <v>157</v>
      </c>
      <c r="B10" s="80"/>
      <c r="C10" s="81" t="s">
        <v>149</v>
      </c>
      <c r="D10" s="82" t="s">
        <v>158</v>
      </c>
      <c r="E10" s="1171"/>
      <c r="F10" s="1172"/>
      <c r="G10" s="1173" t="s">
        <v>159</v>
      </c>
      <c r="H10" s="1174"/>
      <c r="I10" s="1171"/>
      <c r="J10" s="1172"/>
      <c r="K10" s="1173" t="s">
        <v>159</v>
      </c>
      <c r="L10" s="1174"/>
      <c r="M10" s="78"/>
      <c r="N10" s="78"/>
      <c r="O10" s="78"/>
      <c r="P10" s="78"/>
      <c r="Q10" s="78"/>
    </row>
    <row r="11" spans="1:17" ht="24" customHeight="1" x14ac:dyDescent="0.15">
      <c r="A11" s="79" t="s">
        <v>157</v>
      </c>
      <c r="B11" s="81" t="str">
        <f>IF(B$10=0,"",B$10)</f>
        <v/>
      </c>
      <c r="C11" s="81" t="s">
        <v>149</v>
      </c>
      <c r="D11" s="82" t="s">
        <v>160</v>
      </c>
      <c r="E11" s="1171"/>
      <c r="F11" s="1172"/>
      <c r="G11" s="1173" t="s">
        <v>159</v>
      </c>
      <c r="H11" s="1174"/>
      <c r="I11" s="1171"/>
      <c r="J11" s="1172"/>
      <c r="K11" s="1173" t="s">
        <v>159</v>
      </c>
      <c r="L11" s="1174"/>
      <c r="M11" s="78"/>
      <c r="N11" s="83"/>
      <c r="O11" s="83"/>
      <c r="P11" s="83"/>
      <c r="Q11" s="78"/>
    </row>
    <row r="12" spans="1:17" ht="24" customHeight="1" x14ac:dyDescent="0.15">
      <c r="A12" s="79" t="s">
        <v>157</v>
      </c>
      <c r="B12" s="81" t="str">
        <f t="shared" ref="B12:B18" si="0">IF(B$10=0,"",B$10)</f>
        <v/>
      </c>
      <c r="C12" s="81" t="s">
        <v>149</v>
      </c>
      <c r="D12" s="82" t="s">
        <v>161</v>
      </c>
      <c r="E12" s="1171"/>
      <c r="F12" s="1172"/>
      <c r="G12" s="1173" t="s">
        <v>159</v>
      </c>
      <c r="H12" s="1174"/>
      <c r="I12" s="1171"/>
      <c r="J12" s="1172"/>
      <c r="K12" s="1173" t="s">
        <v>159</v>
      </c>
      <c r="L12" s="1174"/>
      <c r="M12" s="78"/>
      <c r="N12" s="78"/>
      <c r="O12" s="78"/>
      <c r="P12" s="78"/>
      <c r="Q12" s="78"/>
    </row>
    <row r="13" spans="1:17" ht="24" customHeight="1" x14ac:dyDescent="0.15">
      <c r="A13" s="79" t="s">
        <v>157</v>
      </c>
      <c r="B13" s="81" t="str">
        <f t="shared" si="0"/>
        <v/>
      </c>
      <c r="C13" s="81" t="s">
        <v>149</v>
      </c>
      <c r="D13" s="82" t="s">
        <v>162</v>
      </c>
      <c r="E13" s="1171"/>
      <c r="F13" s="1172"/>
      <c r="G13" s="1173" t="s">
        <v>159</v>
      </c>
      <c r="H13" s="1174"/>
      <c r="I13" s="1171"/>
      <c r="J13" s="1172"/>
      <c r="K13" s="1173" t="s">
        <v>159</v>
      </c>
      <c r="L13" s="1174"/>
      <c r="M13" s="78"/>
      <c r="N13" s="78"/>
      <c r="O13" s="78"/>
      <c r="P13" s="78"/>
      <c r="Q13" s="78"/>
    </row>
    <row r="14" spans="1:17" ht="24" customHeight="1" x14ac:dyDescent="0.15">
      <c r="A14" s="79" t="s">
        <v>157</v>
      </c>
      <c r="B14" s="81" t="str">
        <f t="shared" si="0"/>
        <v/>
      </c>
      <c r="C14" s="81" t="s">
        <v>149</v>
      </c>
      <c r="D14" s="82" t="s">
        <v>163</v>
      </c>
      <c r="E14" s="1171"/>
      <c r="F14" s="1172"/>
      <c r="G14" s="1173" t="s">
        <v>159</v>
      </c>
      <c r="H14" s="1174"/>
      <c r="I14" s="1171"/>
      <c r="J14" s="1172"/>
      <c r="K14" s="1173" t="s">
        <v>159</v>
      </c>
      <c r="L14" s="1174"/>
      <c r="M14" s="78"/>
      <c r="N14" s="78"/>
      <c r="O14" s="78"/>
      <c r="P14" s="78"/>
      <c r="Q14" s="78"/>
    </row>
    <row r="15" spans="1:17" ht="24" customHeight="1" x14ac:dyDescent="0.15">
      <c r="A15" s="79" t="s">
        <v>157</v>
      </c>
      <c r="B15" s="81" t="str">
        <f t="shared" si="0"/>
        <v/>
      </c>
      <c r="C15" s="81" t="s">
        <v>149</v>
      </c>
      <c r="D15" s="82" t="s">
        <v>164</v>
      </c>
      <c r="E15" s="1171"/>
      <c r="F15" s="1172"/>
      <c r="G15" s="1173" t="s">
        <v>159</v>
      </c>
      <c r="H15" s="1174"/>
      <c r="I15" s="1171"/>
      <c r="J15" s="1172"/>
      <c r="K15" s="1173" t="s">
        <v>159</v>
      </c>
      <c r="L15" s="1174"/>
      <c r="M15" s="78"/>
      <c r="N15" s="78"/>
      <c r="O15" s="78"/>
      <c r="P15" s="78"/>
      <c r="Q15" s="78"/>
    </row>
    <row r="16" spans="1:17" ht="24" customHeight="1" x14ac:dyDescent="0.15">
      <c r="A16" s="79" t="s">
        <v>157</v>
      </c>
      <c r="B16" s="81" t="str">
        <f t="shared" si="0"/>
        <v/>
      </c>
      <c r="C16" s="81" t="s">
        <v>149</v>
      </c>
      <c r="D16" s="82" t="s">
        <v>165</v>
      </c>
      <c r="E16" s="1171"/>
      <c r="F16" s="1172"/>
      <c r="G16" s="1173" t="s">
        <v>159</v>
      </c>
      <c r="H16" s="1174"/>
      <c r="I16" s="1171"/>
      <c r="J16" s="1172"/>
      <c r="K16" s="1173" t="s">
        <v>159</v>
      </c>
      <c r="L16" s="1174"/>
      <c r="M16" s="78"/>
      <c r="N16" s="78"/>
      <c r="O16" s="78"/>
      <c r="P16" s="78"/>
      <c r="Q16" s="78"/>
    </row>
    <row r="17" spans="1:17" ht="24" customHeight="1" x14ac:dyDescent="0.15">
      <c r="A17" s="79" t="s">
        <v>157</v>
      </c>
      <c r="B17" s="81" t="str">
        <f t="shared" si="0"/>
        <v/>
      </c>
      <c r="C17" s="81" t="s">
        <v>149</v>
      </c>
      <c r="D17" s="82" t="s">
        <v>166</v>
      </c>
      <c r="E17" s="1171"/>
      <c r="F17" s="1172"/>
      <c r="G17" s="1173" t="s">
        <v>159</v>
      </c>
      <c r="H17" s="1174"/>
      <c r="I17" s="1171"/>
      <c r="J17" s="1172"/>
      <c r="K17" s="1173" t="s">
        <v>159</v>
      </c>
      <c r="L17" s="1174"/>
      <c r="M17" s="78"/>
      <c r="N17" s="78"/>
      <c r="O17" s="78"/>
      <c r="P17" s="78"/>
      <c r="Q17" s="78"/>
    </row>
    <row r="18" spans="1:17" ht="24" customHeight="1" x14ac:dyDescent="0.15">
      <c r="A18" s="79" t="s">
        <v>157</v>
      </c>
      <c r="B18" s="81" t="str">
        <f t="shared" si="0"/>
        <v/>
      </c>
      <c r="C18" s="81" t="s">
        <v>149</v>
      </c>
      <c r="D18" s="82" t="s">
        <v>69</v>
      </c>
      <c r="E18" s="1171"/>
      <c r="F18" s="1172"/>
      <c r="G18" s="1173" t="s">
        <v>159</v>
      </c>
      <c r="H18" s="1174"/>
      <c r="I18" s="1171"/>
      <c r="J18" s="1172"/>
      <c r="K18" s="1173" t="s">
        <v>159</v>
      </c>
      <c r="L18" s="1174"/>
      <c r="M18" s="78"/>
      <c r="N18" s="1175" t="s">
        <v>167</v>
      </c>
      <c r="O18" s="1175"/>
      <c r="P18" s="1175"/>
      <c r="Q18" s="78"/>
    </row>
    <row r="19" spans="1:17" ht="24" customHeight="1" x14ac:dyDescent="0.15">
      <c r="A19" s="79" t="s">
        <v>157</v>
      </c>
      <c r="B19" s="81" t="str">
        <f>IF(B$10=0,"",B$10+1)</f>
        <v/>
      </c>
      <c r="C19" s="81" t="s">
        <v>149</v>
      </c>
      <c r="D19" s="82" t="s">
        <v>168</v>
      </c>
      <c r="E19" s="1171"/>
      <c r="F19" s="1172"/>
      <c r="G19" s="1173" t="s">
        <v>159</v>
      </c>
      <c r="H19" s="1174"/>
      <c r="I19" s="1171"/>
      <c r="J19" s="1172"/>
      <c r="K19" s="1173" t="s">
        <v>159</v>
      </c>
      <c r="L19" s="1174"/>
      <c r="M19" s="78"/>
      <c r="N19" s="1175"/>
      <c r="O19" s="1175"/>
      <c r="P19" s="1175"/>
      <c r="Q19" s="78"/>
    </row>
    <row r="20" spans="1:17" ht="24" customHeight="1" x14ac:dyDescent="0.15">
      <c r="A20" s="79" t="s">
        <v>157</v>
      </c>
      <c r="B20" s="81" t="str">
        <f>IF(B$10=0,"",B$10+1)</f>
        <v/>
      </c>
      <c r="C20" s="81" t="s">
        <v>149</v>
      </c>
      <c r="D20" s="82" t="s">
        <v>169</v>
      </c>
      <c r="E20" s="1171"/>
      <c r="F20" s="1172"/>
      <c r="G20" s="1173" t="s">
        <v>159</v>
      </c>
      <c r="H20" s="1174"/>
      <c r="I20" s="1171"/>
      <c r="J20" s="1172"/>
      <c r="K20" s="1173" t="s">
        <v>159</v>
      </c>
      <c r="L20" s="1174"/>
      <c r="M20" s="78"/>
      <c r="N20" s="1175"/>
      <c r="O20" s="1175"/>
      <c r="P20" s="1175"/>
      <c r="Q20" s="78"/>
    </row>
    <row r="21" spans="1:17" ht="24" customHeight="1" thickBot="1" x14ac:dyDescent="0.2">
      <c r="A21" s="84" t="s">
        <v>157</v>
      </c>
      <c r="B21" s="85" t="str">
        <f>IF(B$10=0,"",B$10+1)</f>
        <v/>
      </c>
      <c r="C21" s="85" t="s">
        <v>149</v>
      </c>
      <c r="D21" s="86" t="s">
        <v>170</v>
      </c>
      <c r="E21" s="1183"/>
      <c r="F21" s="1184"/>
      <c r="G21" s="1185" t="s">
        <v>159</v>
      </c>
      <c r="H21" s="1186"/>
      <c r="I21" s="1183"/>
      <c r="J21" s="1184"/>
      <c r="K21" s="1185" t="s">
        <v>159</v>
      </c>
      <c r="L21" s="1186"/>
      <c r="M21" s="78"/>
      <c r="N21" s="1187" t="e">
        <f>ROUNDDOWN((I22/E22*100),1)</f>
        <v>#DIV/0!</v>
      </c>
      <c r="O21" s="1188"/>
      <c r="P21" s="1176" t="s">
        <v>171</v>
      </c>
      <c r="Q21" s="78"/>
    </row>
    <row r="22" spans="1:17" ht="24" customHeight="1" thickTop="1" x14ac:dyDescent="0.15">
      <c r="A22" s="1178" t="s">
        <v>172</v>
      </c>
      <c r="B22" s="1178"/>
      <c r="C22" s="1178"/>
      <c r="D22" s="1178"/>
      <c r="E22" s="1179">
        <f>SUM(E10:G21)</f>
        <v>0</v>
      </c>
      <c r="F22" s="1180"/>
      <c r="G22" s="1181" t="s">
        <v>173</v>
      </c>
      <c r="H22" s="1182"/>
      <c r="I22" s="1179">
        <f>SUM(I10:K21)</f>
        <v>0</v>
      </c>
      <c r="J22" s="1180"/>
      <c r="K22" s="1181" t="s">
        <v>174</v>
      </c>
      <c r="L22" s="1182"/>
      <c r="M22" s="78"/>
      <c r="N22" s="1189"/>
      <c r="O22" s="1190"/>
      <c r="P22" s="1177"/>
      <c r="Q22" s="78"/>
    </row>
    <row r="23" spans="1:17" x14ac:dyDescent="0.15">
      <c r="A23" s="87" t="s">
        <v>175</v>
      </c>
      <c r="B23" s="88"/>
      <c r="C23" s="88"/>
      <c r="D23" s="88"/>
      <c r="E23" s="89"/>
      <c r="F23" s="89"/>
      <c r="G23" s="90"/>
      <c r="H23" s="90"/>
      <c r="I23" s="89"/>
      <c r="J23" s="89"/>
      <c r="K23" s="90"/>
      <c r="L23" s="90"/>
      <c r="M23" s="78"/>
      <c r="N23" s="91"/>
      <c r="O23" s="91"/>
      <c r="P23" s="91"/>
      <c r="Q23" s="78"/>
    </row>
    <row r="24" spans="1:17" x14ac:dyDescent="0.15">
      <c r="A24" s="78" t="s">
        <v>176</v>
      </c>
      <c r="B24" s="78"/>
      <c r="C24" s="78"/>
      <c r="D24" s="78"/>
      <c r="E24" s="78"/>
      <c r="F24" s="78"/>
      <c r="G24" s="78"/>
      <c r="H24" s="78"/>
      <c r="I24" s="78"/>
      <c r="J24" s="78"/>
      <c r="K24" s="78"/>
      <c r="L24" s="78"/>
      <c r="M24" s="78"/>
      <c r="N24" s="78"/>
      <c r="O24" s="78"/>
      <c r="P24" s="78"/>
      <c r="Q24" s="75"/>
    </row>
    <row r="25" spans="1:17" ht="9" customHeight="1" x14ac:dyDescent="0.15">
      <c r="A25" s="78"/>
      <c r="B25" s="78"/>
      <c r="C25" s="78"/>
      <c r="D25" s="78"/>
      <c r="E25" s="78"/>
      <c r="F25" s="78"/>
      <c r="G25" s="78"/>
      <c r="H25" s="78"/>
      <c r="I25" s="78"/>
      <c r="J25" s="78"/>
      <c r="K25" s="78"/>
      <c r="L25" s="78"/>
      <c r="M25" s="78"/>
      <c r="N25" s="78"/>
      <c r="O25" s="78"/>
      <c r="P25" s="78"/>
      <c r="Q25" s="75"/>
    </row>
    <row r="26" spans="1:17" x14ac:dyDescent="0.15">
      <c r="A26" s="78"/>
      <c r="B26" s="78" t="s">
        <v>177</v>
      </c>
      <c r="C26" s="78"/>
      <c r="D26" s="78"/>
      <c r="E26" s="78"/>
      <c r="F26" s="78"/>
      <c r="G26" s="78"/>
      <c r="H26" s="92" t="s">
        <v>178</v>
      </c>
      <c r="I26" s="93"/>
      <c r="J26" s="92" t="s">
        <v>149</v>
      </c>
      <c r="K26" s="93"/>
      <c r="L26" s="92" t="s">
        <v>179</v>
      </c>
      <c r="M26" s="93"/>
      <c r="N26" s="92" t="s">
        <v>149</v>
      </c>
      <c r="O26" s="93"/>
      <c r="P26" s="92" t="s">
        <v>180</v>
      </c>
      <c r="Q26" s="75"/>
    </row>
    <row r="27" spans="1:17" ht="24" customHeight="1" x14ac:dyDescent="0.15">
      <c r="A27" s="78"/>
      <c r="B27" s="94">
        <v>1</v>
      </c>
      <c r="C27" s="1191"/>
      <c r="D27" s="1166"/>
      <c r="E27" s="1166"/>
      <c r="F27" s="1166"/>
      <c r="G27" s="1166"/>
      <c r="H27" s="1167"/>
      <c r="I27" s="94">
        <v>8</v>
      </c>
      <c r="J27" s="1191"/>
      <c r="K27" s="1166"/>
      <c r="L27" s="1166"/>
      <c r="M27" s="1166"/>
      <c r="N27" s="1166"/>
      <c r="O27" s="1166"/>
      <c r="P27" s="1167"/>
      <c r="Q27" s="91"/>
    </row>
    <row r="28" spans="1:17" ht="24" customHeight="1" x14ac:dyDescent="0.15">
      <c r="A28" s="78"/>
      <c r="B28" s="94">
        <v>2</v>
      </c>
      <c r="C28" s="1191"/>
      <c r="D28" s="1166"/>
      <c r="E28" s="1166"/>
      <c r="F28" s="1166"/>
      <c r="G28" s="1166"/>
      <c r="H28" s="1167"/>
      <c r="I28" s="94">
        <v>9</v>
      </c>
      <c r="J28" s="1191"/>
      <c r="K28" s="1166"/>
      <c r="L28" s="1166"/>
      <c r="M28" s="1166"/>
      <c r="N28" s="1166"/>
      <c r="O28" s="1166"/>
      <c r="P28" s="1167"/>
      <c r="Q28" s="91"/>
    </row>
    <row r="29" spans="1:17" ht="24" customHeight="1" x14ac:dyDescent="0.15">
      <c r="A29" s="78"/>
      <c r="B29" s="94">
        <v>3</v>
      </c>
      <c r="C29" s="1191"/>
      <c r="D29" s="1166"/>
      <c r="E29" s="1166"/>
      <c r="F29" s="1166"/>
      <c r="G29" s="1166"/>
      <c r="H29" s="1167"/>
      <c r="I29" s="94">
        <v>10</v>
      </c>
      <c r="J29" s="1191"/>
      <c r="K29" s="1166"/>
      <c r="L29" s="1166"/>
      <c r="M29" s="1166"/>
      <c r="N29" s="1166"/>
      <c r="O29" s="1166"/>
      <c r="P29" s="1167"/>
      <c r="Q29" s="91"/>
    </row>
    <row r="30" spans="1:17" ht="24" customHeight="1" x14ac:dyDescent="0.15">
      <c r="A30" s="78"/>
      <c r="B30" s="94">
        <v>4</v>
      </c>
      <c r="C30" s="1191"/>
      <c r="D30" s="1166"/>
      <c r="E30" s="1166"/>
      <c r="F30" s="1166"/>
      <c r="G30" s="1166"/>
      <c r="H30" s="1167"/>
      <c r="I30" s="94">
        <v>11</v>
      </c>
      <c r="J30" s="1191"/>
      <c r="K30" s="1166"/>
      <c r="L30" s="1166"/>
      <c r="M30" s="1166"/>
      <c r="N30" s="1166"/>
      <c r="O30" s="1166"/>
      <c r="P30" s="1167"/>
      <c r="Q30" s="91"/>
    </row>
    <row r="31" spans="1:17" ht="24" customHeight="1" x14ac:dyDescent="0.15">
      <c r="A31" s="78"/>
      <c r="B31" s="94">
        <v>5</v>
      </c>
      <c r="C31" s="1191"/>
      <c r="D31" s="1166"/>
      <c r="E31" s="1166"/>
      <c r="F31" s="1166"/>
      <c r="G31" s="1166"/>
      <c r="H31" s="1167"/>
      <c r="I31" s="94">
        <v>12</v>
      </c>
      <c r="J31" s="1191"/>
      <c r="K31" s="1166"/>
      <c r="L31" s="1166"/>
      <c r="M31" s="1166"/>
      <c r="N31" s="1166"/>
      <c r="O31" s="1166"/>
      <c r="P31" s="1167"/>
      <c r="Q31" s="91"/>
    </row>
    <row r="32" spans="1:17" ht="24" customHeight="1" x14ac:dyDescent="0.15">
      <c r="A32" s="78"/>
      <c r="B32" s="94">
        <v>6</v>
      </c>
      <c r="C32" s="1191"/>
      <c r="D32" s="1166"/>
      <c r="E32" s="1166"/>
      <c r="F32" s="1166"/>
      <c r="G32" s="1166"/>
      <c r="H32" s="1167"/>
      <c r="I32" s="94">
        <v>13</v>
      </c>
      <c r="J32" s="1191"/>
      <c r="K32" s="1166"/>
      <c r="L32" s="1166"/>
      <c r="M32" s="1166"/>
      <c r="N32" s="1166"/>
      <c r="O32" s="1166"/>
      <c r="P32" s="1167"/>
      <c r="Q32" s="91"/>
    </row>
    <row r="33" spans="1:17" ht="24" customHeight="1" x14ac:dyDescent="0.15">
      <c r="A33" s="78"/>
      <c r="B33" s="94">
        <v>7</v>
      </c>
      <c r="C33" s="1191"/>
      <c r="D33" s="1166"/>
      <c r="E33" s="1166"/>
      <c r="F33" s="1166"/>
      <c r="G33" s="1166"/>
      <c r="H33" s="1167"/>
      <c r="I33" s="94">
        <v>14</v>
      </c>
      <c r="J33" s="1191"/>
      <c r="K33" s="1166"/>
      <c r="L33" s="1166"/>
      <c r="M33" s="1166"/>
      <c r="N33" s="1166"/>
      <c r="O33" s="1166"/>
      <c r="P33" s="1167"/>
      <c r="Q33" s="91"/>
    </row>
  </sheetData>
  <mergeCells count="83">
    <mergeCell ref="C33:H33"/>
    <mergeCell ref="J33:P33"/>
    <mergeCell ref="C30:H30"/>
    <mergeCell ref="J30:P30"/>
    <mergeCell ref="C31:H31"/>
    <mergeCell ref="J31:P31"/>
    <mergeCell ref="C32:H32"/>
    <mergeCell ref="J32:P32"/>
    <mergeCell ref="C27:H27"/>
    <mergeCell ref="J27:P27"/>
    <mergeCell ref="C28:H28"/>
    <mergeCell ref="J28:P28"/>
    <mergeCell ref="C29:H29"/>
    <mergeCell ref="J29:P29"/>
    <mergeCell ref="P21:P22"/>
    <mergeCell ref="A22:D22"/>
    <mergeCell ref="E22:F22"/>
    <mergeCell ref="G22:H22"/>
    <mergeCell ref="I22:J22"/>
    <mergeCell ref="K22:L22"/>
    <mergeCell ref="E21:F21"/>
    <mergeCell ref="G21:H21"/>
    <mergeCell ref="I21:J21"/>
    <mergeCell ref="K21:L21"/>
    <mergeCell ref="N21:O22"/>
    <mergeCell ref="N18:P20"/>
    <mergeCell ref="E19:F19"/>
    <mergeCell ref="G19:H19"/>
    <mergeCell ref="I19:J19"/>
    <mergeCell ref="K19:L19"/>
    <mergeCell ref="E20:F20"/>
    <mergeCell ref="G20:H20"/>
    <mergeCell ref="I20:J20"/>
    <mergeCell ref="K20:L20"/>
    <mergeCell ref="E17:F17"/>
    <mergeCell ref="G17:H17"/>
    <mergeCell ref="I17:J17"/>
    <mergeCell ref="K17:L17"/>
    <mergeCell ref="E18:F18"/>
    <mergeCell ref="G18:H18"/>
    <mergeCell ref="I18:J18"/>
    <mergeCell ref="K18:L18"/>
    <mergeCell ref="E15:F15"/>
    <mergeCell ref="G15:H15"/>
    <mergeCell ref="I15:J15"/>
    <mergeCell ref="K15:L15"/>
    <mergeCell ref="E16:F16"/>
    <mergeCell ref="G16:H16"/>
    <mergeCell ref="I16:J16"/>
    <mergeCell ref="K16:L16"/>
    <mergeCell ref="E13:F13"/>
    <mergeCell ref="G13:H13"/>
    <mergeCell ref="I13:J13"/>
    <mergeCell ref="K13:L13"/>
    <mergeCell ref="E14:F14"/>
    <mergeCell ref="G14:H14"/>
    <mergeCell ref="I14:J14"/>
    <mergeCell ref="K14:L14"/>
    <mergeCell ref="E11:F11"/>
    <mergeCell ref="G11:H11"/>
    <mergeCell ref="I11:J11"/>
    <mergeCell ref="K11:L11"/>
    <mergeCell ref="E12:F12"/>
    <mergeCell ref="G12:H12"/>
    <mergeCell ref="I12:J12"/>
    <mergeCell ref="K12:L12"/>
    <mergeCell ref="A8:L8"/>
    <mergeCell ref="A9:D9"/>
    <mergeCell ref="E9:H9"/>
    <mergeCell ref="I9:L9"/>
    <mergeCell ref="E10:F10"/>
    <mergeCell ref="G10:H10"/>
    <mergeCell ref="I10:J10"/>
    <mergeCell ref="K10:L10"/>
    <mergeCell ref="K1:L1"/>
    <mergeCell ref="A2:Q2"/>
    <mergeCell ref="A4:E4"/>
    <mergeCell ref="F4:Q4"/>
    <mergeCell ref="A5:E6"/>
    <mergeCell ref="F5:K5"/>
    <mergeCell ref="L5:Q5"/>
    <mergeCell ref="F6:K6"/>
    <mergeCell ref="L6:Q6"/>
  </mergeCells>
  <phoneticPr fontId="2"/>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4"/>
  <sheetViews>
    <sheetView workbookViewId="0">
      <selection activeCell="B1" sqref="B1"/>
    </sheetView>
  </sheetViews>
  <sheetFormatPr defaultRowHeight="13.5" x14ac:dyDescent="0.15"/>
  <cols>
    <col min="1" max="17" width="4.75" style="7" customWidth="1"/>
    <col min="18" max="16384" width="9" style="7"/>
  </cols>
  <sheetData>
    <row r="1" spans="1:17" ht="18" thickBot="1" x14ac:dyDescent="0.2">
      <c r="N1" s="1192" t="s">
        <v>181</v>
      </c>
      <c r="O1" s="1193"/>
      <c r="P1" s="1193"/>
      <c r="Q1" s="1194"/>
    </row>
    <row r="2" spans="1:17" x14ac:dyDescent="0.15">
      <c r="A2" s="75"/>
      <c r="B2" s="75"/>
      <c r="C2" s="75"/>
      <c r="D2" s="75"/>
      <c r="E2" s="75"/>
      <c r="F2" s="75"/>
      <c r="G2" s="75"/>
      <c r="H2" s="75"/>
      <c r="I2" s="75"/>
      <c r="J2" s="75"/>
      <c r="K2" s="1146" t="s">
        <v>182</v>
      </c>
      <c r="L2" s="1146"/>
      <c r="M2" s="76" t="s">
        <v>149</v>
      </c>
      <c r="N2" s="77">
        <v>4</v>
      </c>
      <c r="O2" s="76" t="s">
        <v>150</v>
      </c>
      <c r="P2" s="77">
        <v>15</v>
      </c>
      <c r="Q2" s="76" t="s">
        <v>151</v>
      </c>
    </row>
    <row r="3" spans="1:17" ht="30.75" customHeight="1" x14ac:dyDescent="0.15">
      <c r="A3" s="1147" t="s">
        <v>152</v>
      </c>
      <c r="B3" s="1147"/>
      <c r="C3" s="1147"/>
      <c r="D3" s="1147"/>
      <c r="E3" s="1147"/>
      <c r="F3" s="1147"/>
      <c r="G3" s="1147"/>
      <c r="H3" s="1147"/>
      <c r="I3" s="1147"/>
      <c r="J3" s="1147"/>
      <c r="K3" s="1147"/>
      <c r="L3" s="1147"/>
      <c r="M3" s="1147"/>
      <c r="N3" s="1147"/>
      <c r="O3" s="1147"/>
      <c r="P3" s="1147"/>
      <c r="Q3" s="1147"/>
    </row>
    <row r="4" spans="1:17" x14ac:dyDescent="0.15">
      <c r="A4" s="75"/>
      <c r="B4" s="75"/>
      <c r="C4" s="75"/>
      <c r="D4" s="75"/>
      <c r="E4" s="75"/>
      <c r="F4" s="75"/>
      <c r="G4" s="75"/>
      <c r="H4" s="75"/>
      <c r="I4" s="75"/>
      <c r="J4" s="75"/>
      <c r="K4" s="75"/>
      <c r="L4" s="75"/>
      <c r="M4" s="78"/>
      <c r="N4" s="78"/>
      <c r="O4" s="78"/>
      <c r="P4" s="78"/>
      <c r="Q4" s="75"/>
    </row>
    <row r="5" spans="1:17" ht="30" customHeight="1" x14ac:dyDescent="0.15">
      <c r="A5" s="1148" t="s">
        <v>153</v>
      </c>
      <c r="B5" s="1148"/>
      <c r="C5" s="1148"/>
      <c r="D5" s="1148"/>
      <c r="E5" s="1148"/>
      <c r="F5" s="1195" t="s">
        <v>183</v>
      </c>
      <c r="G5" s="1196"/>
      <c r="H5" s="1196"/>
      <c r="I5" s="1196"/>
      <c r="J5" s="1196"/>
      <c r="K5" s="1196"/>
      <c r="L5" s="1196"/>
      <c r="M5" s="1196"/>
      <c r="N5" s="1196"/>
      <c r="O5" s="1196"/>
      <c r="P5" s="1196"/>
      <c r="Q5" s="1197"/>
    </row>
    <row r="6" spans="1:17" ht="30" customHeight="1" x14ac:dyDescent="0.15">
      <c r="A6" s="1152" t="s">
        <v>19</v>
      </c>
      <c r="B6" s="1153"/>
      <c r="C6" s="1153"/>
      <c r="D6" s="1153"/>
      <c r="E6" s="1154"/>
      <c r="F6" s="1158" t="s">
        <v>20</v>
      </c>
      <c r="G6" s="1159"/>
      <c r="H6" s="1159"/>
      <c r="I6" s="1159"/>
      <c r="J6" s="1159"/>
      <c r="K6" s="1160"/>
      <c r="L6" s="1158" t="s">
        <v>21</v>
      </c>
      <c r="M6" s="1159"/>
      <c r="N6" s="1159"/>
      <c r="O6" s="1159"/>
      <c r="P6" s="1159"/>
      <c r="Q6" s="1160"/>
    </row>
    <row r="7" spans="1:17" ht="30" customHeight="1" x14ac:dyDescent="0.15">
      <c r="A7" s="1155"/>
      <c r="B7" s="1156"/>
      <c r="C7" s="1156"/>
      <c r="D7" s="1156"/>
      <c r="E7" s="1157"/>
      <c r="F7" s="1161" t="str">
        <f>IF(N22&gt;=50,"該当","")</f>
        <v/>
      </c>
      <c r="G7" s="1162"/>
      <c r="H7" s="1162"/>
      <c r="I7" s="1162"/>
      <c r="J7" s="1162"/>
      <c r="K7" s="1163"/>
      <c r="L7" s="1161" t="str">
        <f>IF(N22&lt;50,IF(N22&gt;=25,"該当",""),"")</f>
        <v>該当</v>
      </c>
      <c r="M7" s="1162"/>
      <c r="N7" s="1162"/>
      <c r="O7" s="1162"/>
      <c r="P7" s="1162"/>
      <c r="Q7" s="1163"/>
    </row>
    <row r="8" spans="1:17" ht="7.5" customHeight="1" x14ac:dyDescent="0.15">
      <c r="A8" s="78"/>
      <c r="B8" s="78"/>
      <c r="C8" s="78"/>
      <c r="D8" s="78"/>
      <c r="E8" s="78"/>
      <c r="F8" s="78"/>
      <c r="G8" s="78"/>
      <c r="H8" s="78"/>
      <c r="I8" s="78"/>
      <c r="J8" s="78"/>
      <c r="K8" s="78"/>
      <c r="L8" s="78"/>
      <c r="M8" s="78"/>
      <c r="N8" s="78"/>
      <c r="O8" s="78"/>
      <c r="P8" s="78"/>
      <c r="Q8" s="78"/>
    </row>
    <row r="9" spans="1:17" ht="24.75" customHeight="1" x14ac:dyDescent="0.15">
      <c r="A9" s="1164" t="s">
        <v>154</v>
      </c>
      <c r="B9" s="1164"/>
      <c r="C9" s="1164"/>
      <c r="D9" s="1164"/>
      <c r="E9" s="1164"/>
      <c r="F9" s="1164"/>
      <c r="G9" s="1164"/>
      <c r="H9" s="1164"/>
      <c r="I9" s="1164"/>
      <c r="J9" s="1164"/>
      <c r="K9" s="1164"/>
      <c r="L9" s="1164"/>
      <c r="M9" s="78"/>
      <c r="N9" s="78"/>
      <c r="O9" s="78"/>
      <c r="P9" s="78"/>
      <c r="Q9" s="78"/>
    </row>
    <row r="10" spans="1:17" ht="39" customHeight="1" x14ac:dyDescent="0.15">
      <c r="A10" s="1148"/>
      <c r="B10" s="1148"/>
      <c r="C10" s="1148"/>
      <c r="D10" s="1148"/>
      <c r="E10" s="1165" t="s">
        <v>155</v>
      </c>
      <c r="F10" s="1166"/>
      <c r="G10" s="1166"/>
      <c r="H10" s="1167"/>
      <c r="I10" s="1168" t="s">
        <v>156</v>
      </c>
      <c r="J10" s="1169"/>
      <c r="K10" s="1169"/>
      <c r="L10" s="1170"/>
      <c r="M10" s="78"/>
      <c r="N10" s="78"/>
      <c r="O10" s="78"/>
      <c r="P10" s="78"/>
      <c r="Q10" s="78"/>
    </row>
    <row r="11" spans="1:17" ht="24.75" customHeight="1" x14ac:dyDescent="0.15">
      <c r="A11" s="79" t="s">
        <v>157</v>
      </c>
      <c r="B11" s="80">
        <v>3</v>
      </c>
      <c r="C11" s="81" t="s">
        <v>149</v>
      </c>
      <c r="D11" s="82" t="s">
        <v>158</v>
      </c>
      <c r="E11" s="1171">
        <v>158</v>
      </c>
      <c r="F11" s="1172"/>
      <c r="G11" s="1173" t="s">
        <v>159</v>
      </c>
      <c r="H11" s="1174"/>
      <c r="I11" s="1198">
        <v>48</v>
      </c>
      <c r="J11" s="1199"/>
      <c r="K11" s="1173" t="s">
        <v>159</v>
      </c>
      <c r="L11" s="1174"/>
      <c r="M11" s="78"/>
      <c r="N11" s="78"/>
      <c r="O11" s="78"/>
      <c r="P11" s="78"/>
      <c r="Q11" s="78"/>
    </row>
    <row r="12" spans="1:17" ht="24.75" customHeight="1" x14ac:dyDescent="0.15">
      <c r="A12" s="79" t="s">
        <v>157</v>
      </c>
      <c r="B12" s="81">
        <f>IF(B$11=0,"",B$11)</f>
        <v>3</v>
      </c>
      <c r="C12" s="81" t="s">
        <v>149</v>
      </c>
      <c r="D12" s="82" t="s">
        <v>160</v>
      </c>
      <c r="E12" s="1171">
        <v>148</v>
      </c>
      <c r="F12" s="1172"/>
      <c r="G12" s="1173" t="s">
        <v>159</v>
      </c>
      <c r="H12" s="1174"/>
      <c r="I12" s="1198">
        <v>46</v>
      </c>
      <c r="J12" s="1199"/>
      <c r="K12" s="1173" t="s">
        <v>159</v>
      </c>
      <c r="L12" s="1174"/>
      <c r="M12" s="78"/>
      <c r="N12" s="83"/>
      <c r="O12" s="83"/>
      <c r="P12" s="83"/>
      <c r="Q12" s="78"/>
    </row>
    <row r="13" spans="1:17" ht="24.75" customHeight="1" x14ac:dyDescent="0.15">
      <c r="A13" s="79" t="s">
        <v>157</v>
      </c>
      <c r="B13" s="81">
        <f t="shared" ref="B13:B19" si="0">IF(B$11=0,"",B$11)</f>
        <v>3</v>
      </c>
      <c r="C13" s="81" t="s">
        <v>149</v>
      </c>
      <c r="D13" s="82" t="s">
        <v>161</v>
      </c>
      <c r="E13" s="1171">
        <v>168</v>
      </c>
      <c r="F13" s="1172"/>
      <c r="G13" s="1173" t="s">
        <v>159</v>
      </c>
      <c r="H13" s="1174"/>
      <c r="I13" s="1198">
        <v>51</v>
      </c>
      <c r="J13" s="1199"/>
      <c r="K13" s="1173" t="s">
        <v>159</v>
      </c>
      <c r="L13" s="1174"/>
      <c r="M13" s="78"/>
      <c r="N13" s="78"/>
      <c r="O13" s="78"/>
      <c r="P13" s="78"/>
      <c r="Q13" s="78"/>
    </row>
    <row r="14" spans="1:17" ht="24.75" customHeight="1" x14ac:dyDescent="0.15">
      <c r="A14" s="79" t="s">
        <v>157</v>
      </c>
      <c r="B14" s="81">
        <f t="shared" si="0"/>
        <v>3</v>
      </c>
      <c r="C14" s="81" t="s">
        <v>149</v>
      </c>
      <c r="D14" s="82" t="s">
        <v>162</v>
      </c>
      <c r="E14" s="1171">
        <v>166</v>
      </c>
      <c r="F14" s="1172"/>
      <c r="G14" s="1173" t="s">
        <v>159</v>
      </c>
      <c r="H14" s="1174"/>
      <c r="I14" s="1198">
        <v>50</v>
      </c>
      <c r="J14" s="1199"/>
      <c r="K14" s="1173" t="s">
        <v>159</v>
      </c>
      <c r="L14" s="1174"/>
      <c r="M14" s="78"/>
      <c r="N14" s="78"/>
      <c r="O14" s="78"/>
      <c r="P14" s="78"/>
      <c r="Q14" s="78"/>
    </row>
    <row r="15" spans="1:17" ht="24.75" customHeight="1" x14ac:dyDescent="0.15">
      <c r="A15" s="79" t="s">
        <v>157</v>
      </c>
      <c r="B15" s="81">
        <f t="shared" si="0"/>
        <v>3</v>
      </c>
      <c r="C15" s="81" t="s">
        <v>149</v>
      </c>
      <c r="D15" s="82" t="s">
        <v>163</v>
      </c>
      <c r="E15" s="1171">
        <v>144</v>
      </c>
      <c r="F15" s="1172"/>
      <c r="G15" s="1173" t="s">
        <v>159</v>
      </c>
      <c r="H15" s="1174"/>
      <c r="I15" s="1198">
        <v>44</v>
      </c>
      <c r="J15" s="1199"/>
      <c r="K15" s="1173" t="s">
        <v>159</v>
      </c>
      <c r="L15" s="1174"/>
      <c r="M15" s="78"/>
      <c r="N15" s="78"/>
      <c r="O15" s="78"/>
      <c r="P15" s="78"/>
      <c r="Q15" s="78"/>
    </row>
    <row r="16" spans="1:17" ht="24.75" customHeight="1" x14ac:dyDescent="0.15">
      <c r="A16" s="79" t="s">
        <v>157</v>
      </c>
      <c r="B16" s="81">
        <f t="shared" si="0"/>
        <v>3</v>
      </c>
      <c r="C16" s="81" t="s">
        <v>149</v>
      </c>
      <c r="D16" s="82" t="s">
        <v>164</v>
      </c>
      <c r="E16" s="1171">
        <v>169</v>
      </c>
      <c r="F16" s="1172"/>
      <c r="G16" s="1173" t="s">
        <v>159</v>
      </c>
      <c r="H16" s="1174"/>
      <c r="I16" s="1198">
        <v>52</v>
      </c>
      <c r="J16" s="1199"/>
      <c r="K16" s="1173" t="s">
        <v>159</v>
      </c>
      <c r="L16" s="1174"/>
      <c r="M16" s="78"/>
      <c r="N16" s="78"/>
      <c r="O16" s="78"/>
      <c r="P16" s="78"/>
      <c r="Q16" s="78"/>
    </row>
    <row r="17" spans="1:17" ht="24.75" customHeight="1" x14ac:dyDescent="0.15">
      <c r="A17" s="79" t="s">
        <v>157</v>
      </c>
      <c r="B17" s="81">
        <f t="shared" si="0"/>
        <v>3</v>
      </c>
      <c r="C17" s="81" t="s">
        <v>149</v>
      </c>
      <c r="D17" s="82" t="s">
        <v>165</v>
      </c>
      <c r="E17" s="1171">
        <v>171</v>
      </c>
      <c r="F17" s="1172"/>
      <c r="G17" s="1173" t="s">
        <v>159</v>
      </c>
      <c r="H17" s="1174"/>
      <c r="I17" s="1198">
        <v>55</v>
      </c>
      <c r="J17" s="1199"/>
      <c r="K17" s="1173" t="s">
        <v>159</v>
      </c>
      <c r="L17" s="1174"/>
      <c r="M17" s="78"/>
      <c r="N17" s="78"/>
      <c r="O17" s="78"/>
      <c r="P17" s="78"/>
      <c r="Q17" s="78"/>
    </row>
    <row r="18" spans="1:17" ht="24.75" customHeight="1" x14ac:dyDescent="0.15">
      <c r="A18" s="79" t="s">
        <v>157</v>
      </c>
      <c r="B18" s="81">
        <f t="shared" si="0"/>
        <v>3</v>
      </c>
      <c r="C18" s="81" t="s">
        <v>149</v>
      </c>
      <c r="D18" s="82" t="s">
        <v>166</v>
      </c>
      <c r="E18" s="1171">
        <v>177</v>
      </c>
      <c r="F18" s="1172"/>
      <c r="G18" s="1173" t="s">
        <v>159</v>
      </c>
      <c r="H18" s="1174"/>
      <c r="I18" s="1198">
        <v>54</v>
      </c>
      <c r="J18" s="1199"/>
      <c r="K18" s="1173" t="s">
        <v>159</v>
      </c>
      <c r="L18" s="1174"/>
      <c r="M18" s="78"/>
      <c r="N18" s="78"/>
      <c r="O18" s="78"/>
      <c r="P18" s="78"/>
      <c r="Q18" s="78"/>
    </row>
    <row r="19" spans="1:17" ht="24.75" customHeight="1" x14ac:dyDescent="0.15">
      <c r="A19" s="79" t="s">
        <v>157</v>
      </c>
      <c r="B19" s="81">
        <f t="shared" si="0"/>
        <v>3</v>
      </c>
      <c r="C19" s="81" t="s">
        <v>149</v>
      </c>
      <c r="D19" s="82" t="s">
        <v>69</v>
      </c>
      <c r="E19" s="1171">
        <v>161</v>
      </c>
      <c r="F19" s="1172"/>
      <c r="G19" s="1173" t="s">
        <v>159</v>
      </c>
      <c r="H19" s="1174"/>
      <c r="I19" s="1198">
        <v>48</v>
      </c>
      <c r="J19" s="1199"/>
      <c r="K19" s="1173" t="s">
        <v>159</v>
      </c>
      <c r="L19" s="1174"/>
      <c r="M19" s="78"/>
      <c r="N19" s="1175" t="s">
        <v>167</v>
      </c>
      <c r="O19" s="1175"/>
      <c r="P19" s="1175"/>
      <c r="Q19" s="78"/>
    </row>
    <row r="20" spans="1:17" ht="24.75" customHeight="1" x14ac:dyDescent="0.15">
      <c r="A20" s="79" t="s">
        <v>157</v>
      </c>
      <c r="B20" s="81">
        <f>IF(B$11=0,"",B$11+1)</f>
        <v>4</v>
      </c>
      <c r="C20" s="81" t="s">
        <v>149</v>
      </c>
      <c r="D20" s="82" t="s">
        <v>168</v>
      </c>
      <c r="E20" s="1171">
        <v>158</v>
      </c>
      <c r="F20" s="1172"/>
      <c r="G20" s="1173" t="s">
        <v>159</v>
      </c>
      <c r="H20" s="1174"/>
      <c r="I20" s="1198">
        <v>44</v>
      </c>
      <c r="J20" s="1199"/>
      <c r="K20" s="1173" t="s">
        <v>159</v>
      </c>
      <c r="L20" s="1174"/>
      <c r="M20" s="78"/>
      <c r="N20" s="1175"/>
      <c r="O20" s="1175"/>
      <c r="P20" s="1175"/>
      <c r="Q20" s="78"/>
    </row>
    <row r="21" spans="1:17" ht="24.75" customHeight="1" x14ac:dyDescent="0.15">
      <c r="A21" s="79" t="s">
        <v>157</v>
      </c>
      <c r="B21" s="81">
        <f>IF(B$11=0,"",B$11+1)</f>
        <v>4</v>
      </c>
      <c r="C21" s="81" t="s">
        <v>149</v>
      </c>
      <c r="D21" s="82" t="s">
        <v>169</v>
      </c>
      <c r="E21" s="1171">
        <v>161</v>
      </c>
      <c r="F21" s="1172"/>
      <c r="G21" s="1173" t="s">
        <v>159</v>
      </c>
      <c r="H21" s="1174"/>
      <c r="I21" s="1198">
        <v>43</v>
      </c>
      <c r="J21" s="1199"/>
      <c r="K21" s="1173" t="s">
        <v>159</v>
      </c>
      <c r="L21" s="1174"/>
      <c r="M21" s="78"/>
      <c r="N21" s="1175"/>
      <c r="O21" s="1175"/>
      <c r="P21" s="1175"/>
      <c r="Q21" s="78"/>
    </row>
    <row r="22" spans="1:17" ht="24.75" customHeight="1" thickBot="1" x14ac:dyDescent="0.2">
      <c r="A22" s="84" t="s">
        <v>157</v>
      </c>
      <c r="B22" s="85">
        <f>IF(B$11=0,"",B$11+1)</f>
        <v>4</v>
      </c>
      <c r="C22" s="85" t="s">
        <v>149</v>
      </c>
      <c r="D22" s="86" t="s">
        <v>170</v>
      </c>
      <c r="E22" s="1183">
        <v>168</v>
      </c>
      <c r="F22" s="1184"/>
      <c r="G22" s="1185" t="s">
        <v>159</v>
      </c>
      <c r="H22" s="1186"/>
      <c r="I22" s="1202">
        <v>48</v>
      </c>
      <c r="J22" s="1203"/>
      <c r="K22" s="1185" t="s">
        <v>159</v>
      </c>
      <c r="L22" s="1186"/>
      <c r="M22" s="78"/>
      <c r="N22" s="1187">
        <f>ROUNDDOWN((I23/E23*100),1)</f>
        <v>29.9</v>
      </c>
      <c r="O22" s="1188"/>
      <c r="P22" s="1176" t="s">
        <v>171</v>
      </c>
      <c r="Q22" s="78"/>
    </row>
    <row r="23" spans="1:17" ht="24.75" customHeight="1" thickTop="1" x14ac:dyDescent="0.15">
      <c r="A23" s="1178" t="s">
        <v>172</v>
      </c>
      <c r="B23" s="1178"/>
      <c r="C23" s="1178"/>
      <c r="D23" s="1178"/>
      <c r="E23" s="1179">
        <f>SUM(E11:G22)</f>
        <v>1949</v>
      </c>
      <c r="F23" s="1180"/>
      <c r="G23" s="1181" t="s">
        <v>173</v>
      </c>
      <c r="H23" s="1182"/>
      <c r="I23" s="1200">
        <f>SUM(I11:K22)</f>
        <v>583</v>
      </c>
      <c r="J23" s="1201"/>
      <c r="K23" s="1181" t="s">
        <v>174</v>
      </c>
      <c r="L23" s="1182"/>
      <c r="M23" s="78"/>
      <c r="N23" s="1189"/>
      <c r="O23" s="1190"/>
      <c r="P23" s="1177"/>
      <c r="Q23" s="78"/>
    </row>
    <row r="24" spans="1:17" x14ac:dyDescent="0.15">
      <c r="A24" s="87" t="s">
        <v>175</v>
      </c>
      <c r="B24" s="88"/>
      <c r="C24" s="88"/>
      <c r="D24" s="88"/>
      <c r="E24" s="89"/>
      <c r="F24" s="89"/>
      <c r="G24" s="90"/>
      <c r="H24" s="90"/>
      <c r="I24" s="89"/>
      <c r="J24" s="89"/>
      <c r="K24" s="90"/>
      <c r="L24" s="90"/>
      <c r="M24" s="78"/>
      <c r="N24" s="91"/>
      <c r="O24" s="91"/>
      <c r="P24" s="91"/>
      <c r="Q24" s="78"/>
    </row>
    <row r="25" spans="1:17" x14ac:dyDescent="0.15">
      <c r="A25" s="78" t="s">
        <v>176</v>
      </c>
      <c r="B25" s="78"/>
      <c r="C25" s="78"/>
      <c r="D25" s="78"/>
      <c r="E25" s="78"/>
      <c r="F25" s="78"/>
      <c r="G25" s="78"/>
      <c r="H25" s="78"/>
      <c r="I25" s="78"/>
      <c r="J25" s="78"/>
      <c r="K25" s="78"/>
      <c r="L25" s="78"/>
      <c r="M25" s="78"/>
      <c r="N25" s="78"/>
      <c r="O25" s="78"/>
      <c r="P25" s="78"/>
      <c r="Q25" s="75"/>
    </row>
    <row r="26" spans="1:17" ht="9" customHeight="1" x14ac:dyDescent="0.15">
      <c r="A26" s="78"/>
      <c r="B26" s="78"/>
      <c r="C26" s="78"/>
      <c r="D26" s="78"/>
      <c r="E26" s="78"/>
      <c r="F26" s="78"/>
      <c r="G26" s="78"/>
      <c r="H26" s="78"/>
      <c r="I26" s="78"/>
      <c r="J26" s="78"/>
      <c r="K26" s="78"/>
      <c r="L26" s="78"/>
      <c r="M26" s="78"/>
      <c r="N26" s="78"/>
      <c r="O26" s="78"/>
      <c r="P26" s="78"/>
      <c r="Q26" s="75"/>
    </row>
    <row r="27" spans="1:17" x14ac:dyDescent="0.15">
      <c r="A27" s="78"/>
      <c r="B27" s="78" t="s">
        <v>177</v>
      </c>
      <c r="C27" s="78"/>
      <c r="D27" s="78"/>
      <c r="E27" s="78"/>
      <c r="F27" s="78"/>
      <c r="G27" s="78"/>
      <c r="H27" s="92" t="s">
        <v>178</v>
      </c>
      <c r="I27" s="93">
        <v>3</v>
      </c>
      <c r="J27" s="92" t="s">
        <v>149</v>
      </c>
      <c r="K27" s="93">
        <v>4</v>
      </c>
      <c r="L27" s="92" t="s">
        <v>179</v>
      </c>
      <c r="M27" s="93">
        <v>4</v>
      </c>
      <c r="N27" s="92" t="s">
        <v>149</v>
      </c>
      <c r="O27" s="93">
        <v>3</v>
      </c>
      <c r="P27" s="92" t="s">
        <v>180</v>
      </c>
      <c r="Q27" s="75"/>
    </row>
    <row r="28" spans="1:17" ht="24.75" customHeight="1" x14ac:dyDescent="0.15">
      <c r="A28" s="78"/>
      <c r="B28" s="94">
        <v>1</v>
      </c>
      <c r="C28" s="1191" t="s">
        <v>184</v>
      </c>
      <c r="D28" s="1166"/>
      <c r="E28" s="1166"/>
      <c r="F28" s="1166"/>
      <c r="G28" s="1166"/>
      <c r="H28" s="1167"/>
      <c r="I28" s="94">
        <v>8</v>
      </c>
      <c r="J28" s="1191"/>
      <c r="K28" s="1166"/>
      <c r="L28" s="1166"/>
      <c r="M28" s="1166"/>
      <c r="N28" s="1166"/>
      <c r="O28" s="1166"/>
      <c r="P28" s="1167"/>
      <c r="Q28" s="91"/>
    </row>
    <row r="29" spans="1:17" ht="24.75" customHeight="1" x14ac:dyDescent="0.15">
      <c r="A29" s="78"/>
      <c r="B29" s="94">
        <v>2</v>
      </c>
      <c r="C29" s="1191" t="s">
        <v>185</v>
      </c>
      <c r="D29" s="1166"/>
      <c r="E29" s="1166"/>
      <c r="F29" s="1166"/>
      <c r="G29" s="1166"/>
      <c r="H29" s="1167"/>
      <c r="I29" s="94">
        <v>9</v>
      </c>
      <c r="J29" s="1191"/>
      <c r="K29" s="1166"/>
      <c r="L29" s="1166"/>
      <c r="M29" s="1166"/>
      <c r="N29" s="1166"/>
      <c r="O29" s="1166"/>
      <c r="P29" s="1167"/>
      <c r="Q29" s="91"/>
    </row>
    <row r="30" spans="1:17" ht="24.75" customHeight="1" x14ac:dyDescent="0.15">
      <c r="A30" s="78"/>
      <c r="B30" s="94">
        <v>3</v>
      </c>
      <c r="C30" s="1191" t="s">
        <v>186</v>
      </c>
      <c r="D30" s="1166"/>
      <c r="E30" s="1166"/>
      <c r="F30" s="1166"/>
      <c r="G30" s="1166"/>
      <c r="H30" s="1167"/>
      <c r="I30" s="94">
        <v>10</v>
      </c>
      <c r="J30" s="1191"/>
      <c r="K30" s="1166"/>
      <c r="L30" s="1166"/>
      <c r="M30" s="1166"/>
      <c r="N30" s="1166"/>
      <c r="O30" s="1166"/>
      <c r="P30" s="1167"/>
      <c r="Q30" s="91"/>
    </row>
    <row r="31" spans="1:17" ht="24.75" customHeight="1" x14ac:dyDescent="0.15">
      <c r="A31" s="78"/>
      <c r="B31" s="94">
        <v>4</v>
      </c>
      <c r="C31" s="1191" t="s">
        <v>187</v>
      </c>
      <c r="D31" s="1166"/>
      <c r="E31" s="1166"/>
      <c r="F31" s="1166"/>
      <c r="G31" s="1166"/>
      <c r="H31" s="1167"/>
      <c r="I31" s="94">
        <v>11</v>
      </c>
      <c r="J31" s="1191"/>
      <c r="K31" s="1166"/>
      <c r="L31" s="1166"/>
      <c r="M31" s="1166"/>
      <c r="N31" s="1166"/>
      <c r="O31" s="1166"/>
      <c r="P31" s="1167"/>
      <c r="Q31" s="91"/>
    </row>
    <row r="32" spans="1:17" ht="24.75" customHeight="1" x14ac:dyDescent="0.15">
      <c r="A32" s="78"/>
      <c r="B32" s="94">
        <v>5</v>
      </c>
      <c r="C32" s="1191" t="s">
        <v>188</v>
      </c>
      <c r="D32" s="1166"/>
      <c r="E32" s="1166"/>
      <c r="F32" s="1166"/>
      <c r="G32" s="1166"/>
      <c r="H32" s="1167"/>
      <c r="I32" s="94">
        <v>12</v>
      </c>
      <c r="J32" s="1191"/>
      <c r="K32" s="1166"/>
      <c r="L32" s="1166"/>
      <c r="M32" s="1166"/>
      <c r="N32" s="1166"/>
      <c r="O32" s="1166"/>
      <c r="P32" s="1167"/>
      <c r="Q32" s="91"/>
    </row>
    <row r="33" spans="1:17" ht="24.75" customHeight="1" x14ac:dyDescent="0.15">
      <c r="A33" s="78"/>
      <c r="B33" s="94">
        <v>6</v>
      </c>
      <c r="C33" s="1191"/>
      <c r="D33" s="1166"/>
      <c r="E33" s="1166"/>
      <c r="F33" s="1166"/>
      <c r="G33" s="1166"/>
      <c r="H33" s="1167"/>
      <c r="I33" s="94">
        <v>13</v>
      </c>
      <c r="J33" s="1191"/>
      <c r="K33" s="1166"/>
      <c r="L33" s="1166"/>
      <c r="M33" s="1166"/>
      <c r="N33" s="1166"/>
      <c r="O33" s="1166"/>
      <c r="P33" s="1167"/>
      <c r="Q33" s="91"/>
    </row>
    <row r="34" spans="1:17" ht="24.75" customHeight="1" x14ac:dyDescent="0.15">
      <c r="A34" s="78"/>
      <c r="B34" s="94">
        <v>7</v>
      </c>
      <c r="C34" s="1191"/>
      <c r="D34" s="1166"/>
      <c r="E34" s="1166"/>
      <c r="F34" s="1166"/>
      <c r="G34" s="1166"/>
      <c r="H34" s="1167"/>
      <c r="I34" s="94">
        <v>14</v>
      </c>
      <c r="J34" s="1191"/>
      <c r="K34" s="1166"/>
      <c r="L34" s="1166"/>
      <c r="M34" s="1166"/>
      <c r="N34" s="1166"/>
      <c r="O34" s="1166"/>
      <c r="P34" s="1167"/>
      <c r="Q34" s="91"/>
    </row>
  </sheetData>
  <mergeCells count="84">
    <mergeCell ref="C34:H34"/>
    <mergeCell ref="J34:P34"/>
    <mergeCell ref="C31:H31"/>
    <mergeCell ref="J31:P31"/>
    <mergeCell ref="C32:H32"/>
    <mergeCell ref="J32:P32"/>
    <mergeCell ref="C33:H33"/>
    <mergeCell ref="J33:P33"/>
    <mergeCell ref="C28:H28"/>
    <mergeCell ref="J28:P28"/>
    <mergeCell ref="C29:H29"/>
    <mergeCell ref="J29:P29"/>
    <mergeCell ref="C30:H30"/>
    <mergeCell ref="J30:P30"/>
    <mergeCell ref="P22:P23"/>
    <mergeCell ref="A23:D23"/>
    <mergeCell ref="E23:F23"/>
    <mergeCell ref="G23:H23"/>
    <mergeCell ref="I23:J23"/>
    <mergeCell ref="K23:L23"/>
    <mergeCell ref="E22:F22"/>
    <mergeCell ref="G22:H22"/>
    <mergeCell ref="I22:J22"/>
    <mergeCell ref="K22:L22"/>
    <mergeCell ref="N22:O23"/>
    <mergeCell ref="N19:P21"/>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A9:L9"/>
    <mergeCell ref="A10:D10"/>
    <mergeCell ref="E10:H10"/>
    <mergeCell ref="I10:L10"/>
    <mergeCell ref="E11:F11"/>
    <mergeCell ref="G11:H11"/>
    <mergeCell ref="I11:J11"/>
    <mergeCell ref="K11:L11"/>
    <mergeCell ref="A6:E7"/>
    <mergeCell ref="F6:K6"/>
    <mergeCell ref="L6:Q6"/>
    <mergeCell ref="F7:K7"/>
    <mergeCell ref="L7:Q7"/>
    <mergeCell ref="N1:Q1"/>
    <mergeCell ref="K2:L2"/>
    <mergeCell ref="A3:Q3"/>
    <mergeCell ref="A5:E5"/>
    <mergeCell ref="F5:Q5"/>
  </mergeCells>
  <phoneticPr fontId="2"/>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5"/>
  <sheetViews>
    <sheetView view="pageBreakPreview" zoomScale="85" zoomScaleNormal="100" zoomScaleSheetLayoutView="85" workbookViewId="0">
      <selection activeCell="C9" sqref="C9:G9"/>
    </sheetView>
  </sheetViews>
  <sheetFormatPr defaultRowHeight="13.5" x14ac:dyDescent="0.15"/>
  <cols>
    <col min="1" max="1" width="1.5" style="210" customWidth="1"/>
    <col min="2" max="2" width="26.625" style="210" customWidth="1"/>
    <col min="3" max="3" width="4" style="210" customWidth="1"/>
    <col min="4" max="6" width="20.125" style="210" customWidth="1"/>
    <col min="7" max="7" width="3.125" style="210" customWidth="1"/>
    <col min="8" max="8" width="1.25" style="210" customWidth="1"/>
    <col min="9" max="9" width="2.5" style="210" customWidth="1"/>
    <col min="10" max="256" width="9" style="210"/>
    <col min="257" max="257" width="3.75" style="210" customWidth="1"/>
    <col min="258" max="258" width="24.25" style="210" customWidth="1"/>
    <col min="259" max="259" width="4" style="210" customWidth="1"/>
    <col min="260" max="262" width="20.125" style="210" customWidth="1"/>
    <col min="263" max="263" width="3.125" style="210" customWidth="1"/>
    <col min="264" max="264" width="3.75" style="210" customWidth="1"/>
    <col min="265" max="265" width="2.5" style="210" customWidth="1"/>
    <col min="266" max="512" width="9" style="210"/>
    <col min="513" max="513" width="3.75" style="210" customWidth="1"/>
    <col min="514" max="514" width="24.25" style="210" customWidth="1"/>
    <col min="515" max="515" width="4" style="210" customWidth="1"/>
    <col min="516" max="518" width="20.125" style="210" customWidth="1"/>
    <col min="519" max="519" width="3.125" style="210" customWidth="1"/>
    <col min="520" max="520" width="3.75" style="210" customWidth="1"/>
    <col min="521" max="521" width="2.5" style="210" customWidth="1"/>
    <col min="522" max="768" width="9" style="210"/>
    <col min="769" max="769" width="3.75" style="210" customWidth="1"/>
    <col min="770" max="770" width="24.25" style="210" customWidth="1"/>
    <col min="771" max="771" width="4" style="210" customWidth="1"/>
    <col min="772" max="774" width="20.125" style="210" customWidth="1"/>
    <col min="775" max="775" width="3.125" style="210" customWidth="1"/>
    <col min="776" max="776" width="3.75" style="210" customWidth="1"/>
    <col min="777" max="777" width="2.5" style="210" customWidth="1"/>
    <col min="778" max="1024" width="9" style="210"/>
    <col min="1025" max="1025" width="3.75" style="210" customWidth="1"/>
    <col min="1026" max="1026" width="24.25" style="210" customWidth="1"/>
    <col min="1027" max="1027" width="4" style="210" customWidth="1"/>
    <col min="1028" max="1030" width="20.125" style="210" customWidth="1"/>
    <col min="1031" max="1031" width="3.125" style="210" customWidth="1"/>
    <col min="1032" max="1032" width="3.75" style="210" customWidth="1"/>
    <col min="1033" max="1033" width="2.5" style="210" customWidth="1"/>
    <col min="1034" max="1280" width="9" style="210"/>
    <col min="1281" max="1281" width="3.75" style="210" customWidth="1"/>
    <col min="1282" max="1282" width="24.25" style="210" customWidth="1"/>
    <col min="1283" max="1283" width="4" style="210" customWidth="1"/>
    <col min="1284" max="1286" width="20.125" style="210" customWidth="1"/>
    <col min="1287" max="1287" width="3.125" style="210" customWidth="1"/>
    <col min="1288" max="1288" width="3.75" style="210" customWidth="1"/>
    <col min="1289" max="1289" width="2.5" style="210" customWidth="1"/>
    <col min="1290" max="1536" width="9" style="210"/>
    <col min="1537" max="1537" width="3.75" style="210" customWidth="1"/>
    <col min="1538" max="1538" width="24.25" style="210" customWidth="1"/>
    <col min="1539" max="1539" width="4" style="210" customWidth="1"/>
    <col min="1540" max="1542" width="20.125" style="210" customWidth="1"/>
    <col min="1543" max="1543" width="3.125" style="210" customWidth="1"/>
    <col min="1544" max="1544" width="3.75" style="210" customWidth="1"/>
    <col min="1545" max="1545" width="2.5" style="210" customWidth="1"/>
    <col min="1546" max="1792" width="9" style="210"/>
    <col min="1793" max="1793" width="3.75" style="210" customWidth="1"/>
    <col min="1794" max="1794" width="24.25" style="210" customWidth="1"/>
    <col min="1795" max="1795" width="4" style="210" customWidth="1"/>
    <col min="1796" max="1798" width="20.125" style="210" customWidth="1"/>
    <col min="1799" max="1799" width="3.125" style="210" customWidth="1"/>
    <col min="1800" max="1800" width="3.75" style="210" customWidth="1"/>
    <col min="1801" max="1801" width="2.5" style="210" customWidth="1"/>
    <col min="1802" max="2048" width="9" style="210"/>
    <col min="2049" max="2049" width="3.75" style="210" customWidth="1"/>
    <col min="2050" max="2050" width="24.25" style="210" customWidth="1"/>
    <col min="2051" max="2051" width="4" style="210" customWidth="1"/>
    <col min="2052" max="2054" width="20.125" style="210" customWidth="1"/>
    <col min="2055" max="2055" width="3.125" style="210" customWidth="1"/>
    <col min="2056" max="2056" width="3.75" style="210" customWidth="1"/>
    <col min="2057" max="2057" width="2.5" style="210" customWidth="1"/>
    <col min="2058" max="2304" width="9" style="210"/>
    <col min="2305" max="2305" width="3.75" style="210" customWidth="1"/>
    <col min="2306" max="2306" width="24.25" style="210" customWidth="1"/>
    <col min="2307" max="2307" width="4" style="210" customWidth="1"/>
    <col min="2308" max="2310" width="20.125" style="210" customWidth="1"/>
    <col min="2311" max="2311" width="3.125" style="210" customWidth="1"/>
    <col min="2312" max="2312" width="3.75" style="210" customWidth="1"/>
    <col min="2313" max="2313" width="2.5" style="210" customWidth="1"/>
    <col min="2314" max="2560" width="9" style="210"/>
    <col min="2561" max="2561" width="3.75" style="210" customWidth="1"/>
    <col min="2562" max="2562" width="24.25" style="210" customWidth="1"/>
    <col min="2563" max="2563" width="4" style="210" customWidth="1"/>
    <col min="2564" max="2566" width="20.125" style="210" customWidth="1"/>
    <col min="2567" max="2567" width="3.125" style="210" customWidth="1"/>
    <col min="2568" max="2568" width="3.75" style="210" customWidth="1"/>
    <col min="2569" max="2569" width="2.5" style="210" customWidth="1"/>
    <col min="2570" max="2816" width="9" style="210"/>
    <col min="2817" max="2817" width="3.75" style="210" customWidth="1"/>
    <col min="2818" max="2818" width="24.25" style="210" customWidth="1"/>
    <col min="2819" max="2819" width="4" style="210" customWidth="1"/>
    <col min="2820" max="2822" width="20.125" style="210" customWidth="1"/>
    <col min="2823" max="2823" width="3.125" style="210" customWidth="1"/>
    <col min="2824" max="2824" width="3.75" style="210" customWidth="1"/>
    <col min="2825" max="2825" width="2.5" style="210" customWidth="1"/>
    <col min="2826" max="3072" width="9" style="210"/>
    <col min="3073" max="3073" width="3.75" style="210" customWidth="1"/>
    <col min="3074" max="3074" width="24.25" style="210" customWidth="1"/>
    <col min="3075" max="3075" width="4" style="210" customWidth="1"/>
    <col min="3076" max="3078" width="20.125" style="210" customWidth="1"/>
    <col min="3079" max="3079" width="3.125" style="210" customWidth="1"/>
    <col min="3080" max="3080" width="3.75" style="210" customWidth="1"/>
    <col min="3081" max="3081" width="2.5" style="210" customWidth="1"/>
    <col min="3082" max="3328" width="9" style="210"/>
    <col min="3329" max="3329" width="3.75" style="210" customWidth="1"/>
    <col min="3330" max="3330" width="24.25" style="210" customWidth="1"/>
    <col min="3331" max="3331" width="4" style="210" customWidth="1"/>
    <col min="3332" max="3334" width="20.125" style="210" customWidth="1"/>
    <col min="3335" max="3335" width="3.125" style="210" customWidth="1"/>
    <col min="3336" max="3336" width="3.75" style="210" customWidth="1"/>
    <col min="3337" max="3337" width="2.5" style="210" customWidth="1"/>
    <col min="3338" max="3584" width="9" style="210"/>
    <col min="3585" max="3585" width="3.75" style="210" customWidth="1"/>
    <col min="3586" max="3586" width="24.25" style="210" customWidth="1"/>
    <col min="3587" max="3587" width="4" style="210" customWidth="1"/>
    <col min="3588" max="3590" width="20.125" style="210" customWidth="1"/>
    <col min="3591" max="3591" width="3.125" style="210" customWidth="1"/>
    <col min="3592" max="3592" width="3.75" style="210" customWidth="1"/>
    <col min="3593" max="3593" width="2.5" style="210" customWidth="1"/>
    <col min="3594" max="3840" width="9" style="210"/>
    <col min="3841" max="3841" width="3.75" style="210" customWidth="1"/>
    <col min="3842" max="3842" width="24.25" style="210" customWidth="1"/>
    <col min="3843" max="3843" width="4" style="210" customWidth="1"/>
    <col min="3844" max="3846" width="20.125" style="210" customWidth="1"/>
    <col min="3847" max="3847" width="3.125" style="210" customWidth="1"/>
    <col min="3848" max="3848" width="3.75" style="210" customWidth="1"/>
    <col min="3849" max="3849" width="2.5" style="210" customWidth="1"/>
    <col min="3850" max="4096" width="9" style="210"/>
    <col min="4097" max="4097" width="3.75" style="210" customWidth="1"/>
    <col min="4098" max="4098" width="24.25" style="210" customWidth="1"/>
    <col min="4099" max="4099" width="4" style="210" customWidth="1"/>
    <col min="4100" max="4102" width="20.125" style="210" customWidth="1"/>
    <col min="4103" max="4103" width="3.125" style="210" customWidth="1"/>
    <col min="4104" max="4104" width="3.75" style="210" customWidth="1"/>
    <col min="4105" max="4105" width="2.5" style="210" customWidth="1"/>
    <col min="4106" max="4352" width="9" style="210"/>
    <col min="4353" max="4353" width="3.75" style="210" customWidth="1"/>
    <col min="4354" max="4354" width="24.25" style="210" customWidth="1"/>
    <col min="4355" max="4355" width="4" style="210" customWidth="1"/>
    <col min="4356" max="4358" width="20.125" style="210" customWidth="1"/>
    <col min="4359" max="4359" width="3.125" style="210" customWidth="1"/>
    <col min="4360" max="4360" width="3.75" style="210" customWidth="1"/>
    <col min="4361" max="4361" width="2.5" style="210" customWidth="1"/>
    <col min="4362" max="4608" width="9" style="210"/>
    <col min="4609" max="4609" width="3.75" style="210" customWidth="1"/>
    <col min="4610" max="4610" width="24.25" style="210" customWidth="1"/>
    <col min="4611" max="4611" width="4" style="210" customWidth="1"/>
    <col min="4612" max="4614" width="20.125" style="210" customWidth="1"/>
    <col min="4615" max="4615" width="3.125" style="210" customWidth="1"/>
    <col min="4616" max="4616" width="3.75" style="210" customWidth="1"/>
    <col min="4617" max="4617" width="2.5" style="210" customWidth="1"/>
    <col min="4618" max="4864" width="9" style="210"/>
    <col min="4865" max="4865" width="3.75" style="210" customWidth="1"/>
    <col min="4866" max="4866" width="24.25" style="210" customWidth="1"/>
    <col min="4867" max="4867" width="4" style="210" customWidth="1"/>
    <col min="4868" max="4870" width="20.125" style="210" customWidth="1"/>
    <col min="4871" max="4871" width="3.125" style="210" customWidth="1"/>
    <col min="4872" max="4872" width="3.75" style="210" customWidth="1"/>
    <col min="4873" max="4873" width="2.5" style="210" customWidth="1"/>
    <col min="4874" max="5120" width="9" style="210"/>
    <col min="5121" max="5121" width="3.75" style="210" customWidth="1"/>
    <col min="5122" max="5122" width="24.25" style="210" customWidth="1"/>
    <col min="5123" max="5123" width="4" style="210" customWidth="1"/>
    <col min="5124" max="5126" width="20.125" style="210" customWidth="1"/>
    <col min="5127" max="5127" width="3.125" style="210" customWidth="1"/>
    <col min="5128" max="5128" width="3.75" style="210" customWidth="1"/>
    <col min="5129" max="5129" width="2.5" style="210" customWidth="1"/>
    <col min="5130" max="5376" width="9" style="210"/>
    <col min="5377" max="5377" width="3.75" style="210" customWidth="1"/>
    <col min="5378" max="5378" width="24.25" style="210" customWidth="1"/>
    <col min="5379" max="5379" width="4" style="210" customWidth="1"/>
    <col min="5380" max="5382" width="20.125" style="210" customWidth="1"/>
    <col min="5383" max="5383" width="3.125" style="210" customWidth="1"/>
    <col min="5384" max="5384" width="3.75" style="210" customWidth="1"/>
    <col min="5385" max="5385" width="2.5" style="210" customWidth="1"/>
    <col min="5386" max="5632" width="9" style="210"/>
    <col min="5633" max="5633" width="3.75" style="210" customWidth="1"/>
    <col min="5634" max="5634" width="24.25" style="210" customWidth="1"/>
    <col min="5635" max="5635" width="4" style="210" customWidth="1"/>
    <col min="5636" max="5638" width="20.125" style="210" customWidth="1"/>
    <col min="5639" max="5639" width="3.125" style="210" customWidth="1"/>
    <col min="5640" max="5640" width="3.75" style="210" customWidth="1"/>
    <col min="5641" max="5641" width="2.5" style="210" customWidth="1"/>
    <col min="5642" max="5888" width="9" style="210"/>
    <col min="5889" max="5889" width="3.75" style="210" customWidth="1"/>
    <col min="5890" max="5890" width="24.25" style="210" customWidth="1"/>
    <col min="5891" max="5891" width="4" style="210" customWidth="1"/>
    <col min="5892" max="5894" width="20.125" style="210" customWidth="1"/>
    <col min="5895" max="5895" width="3.125" style="210" customWidth="1"/>
    <col min="5896" max="5896" width="3.75" style="210" customWidth="1"/>
    <col min="5897" max="5897" width="2.5" style="210" customWidth="1"/>
    <col min="5898" max="6144" width="9" style="210"/>
    <col min="6145" max="6145" width="3.75" style="210" customWidth="1"/>
    <col min="6146" max="6146" width="24.25" style="210" customWidth="1"/>
    <col min="6147" max="6147" width="4" style="210" customWidth="1"/>
    <col min="6148" max="6150" width="20.125" style="210" customWidth="1"/>
    <col min="6151" max="6151" width="3.125" style="210" customWidth="1"/>
    <col min="6152" max="6152" width="3.75" style="210" customWidth="1"/>
    <col min="6153" max="6153" width="2.5" style="210" customWidth="1"/>
    <col min="6154" max="6400" width="9" style="210"/>
    <col min="6401" max="6401" width="3.75" style="210" customWidth="1"/>
    <col min="6402" max="6402" width="24.25" style="210" customWidth="1"/>
    <col min="6403" max="6403" width="4" style="210" customWidth="1"/>
    <col min="6404" max="6406" width="20.125" style="210" customWidth="1"/>
    <col min="6407" max="6407" width="3.125" style="210" customWidth="1"/>
    <col min="6408" max="6408" width="3.75" style="210" customWidth="1"/>
    <col min="6409" max="6409" width="2.5" style="210" customWidth="1"/>
    <col min="6410" max="6656" width="9" style="210"/>
    <col min="6657" max="6657" width="3.75" style="210" customWidth="1"/>
    <col min="6658" max="6658" width="24.25" style="210" customWidth="1"/>
    <col min="6659" max="6659" width="4" style="210" customWidth="1"/>
    <col min="6660" max="6662" width="20.125" style="210" customWidth="1"/>
    <col min="6663" max="6663" width="3.125" style="210" customWidth="1"/>
    <col min="6664" max="6664" width="3.75" style="210" customWidth="1"/>
    <col min="6665" max="6665" width="2.5" style="210" customWidth="1"/>
    <col min="6666" max="6912" width="9" style="210"/>
    <col min="6913" max="6913" width="3.75" style="210" customWidth="1"/>
    <col min="6914" max="6914" width="24.25" style="210" customWidth="1"/>
    <col min="6915" max="6915" width="4" style="210" customWidth="1"/>
    <col min="6916" max="6918" width="20.125" style="210" customWidth="1"/>
    <col min="6919" max="6919" width="3.125" style="210" customWidth="1"/>
    <col min="6920" max="6920" width="3.75" style="210" customWidth="1"/>
    <col min="6921" max="6921" width="2.5" style="210" customWidth="1"/>
    <col min="6922" max="7168" width="9" style="210"/>
    <col min="7169" max="7169" width="3.75" style="210" customWidth="1"/>
    <col min="7170" max="7170" width="24.25" style="210" customWidth="1"/>
    <col min="7171" max="7171" width="4" style="210" customWidth="1"/>
    <col min="7172" max="7174" width="20.125" style="210" customWidth="1"/>
    <col min="7175" max="7175" width="3.125" style="210" customWidth="1"/>
    <col min="7176" max="7176" width="3.75" style="210" customWidth="1"/>
    <col min="7177" max="7177" width="2.5" style="210" customWidth="1"/>
    <col min="7178" max="7424" width="9" style="210"/>
    <col min="7425" max="7425" width="3.75" style="210" customWidth="1"/>
    <col min="7426" max="7426" width="24.25" style="210" customWidth="1"/>
    <col min="7427" max="7427" width="4" style="210" customWidth="1"/>
    <col min="7428" max="7430" width="20.125" style="210" customWidth="1"/>
    <col min="7431" max="7431" width="3.125" style="210" customWidth="1"/>
    <col min="7432" max="7432" width="3.75" style="210" customWidth="1"/>
    <col min="7433" max="7433" width="2.5" style="210" customWidth="1"/>
    <col min="7434" max="7680" width="9" style="210"/>
    <col min="7681" max="7681" width="3.75" style="210" customWidth="1"/>
    <col min="7682" max="7682" width="24.25" style="210" customWidth="1"/>
    <col min="7683" max="7683" width="4" style="210" customWidth="1"/>
    <col min="7684" max="7686" width="20.125" style="210" customWidth="1"/>
    <col min="7687" max="7687" width="3.125" style="210" customWidth="1"/>
    <col min="7688" max="7688" width="3.75" style="210" customWidth="1"/>
    <col min="7689" max="7689" width="2.5" style="210" customWidth="1"/>
    <col min="7690" max="7936" width="9" style="210"/>
    <col min="7937" max="7937" width="3.75" style="210" customWidth="1"/>
    <col min="7938" max="7938" width="24.25" style="210" customWidth="1"/>
    <col min="7939" max="7939" width="4" style="210" customWidth="1"/>
    <col min="7940" max="7942" width="20.125" style="210" customWidth="1"/>
    <col min="7943" max="7943" width="3.125" style="210" customWidth="1"/>
    <col min="7944" max="7944" width="3.75" style="210" customWidth="1"/>
    <col min="7945" max="7945" width="2.5" style="210" customWidth="1"/>
    <col min="7946" max="8192" width="9" style="210"/>
    <col min="8193" max="8193" width="3.75" style="210" customWidth="1"/>
    <col min="8194" max="8194" width="24.25" style="210" customWidth="1"/>
    <col min="8195" max="8195" width="4" style="210" customWidth="1"/>
    <col min="8196" max="8198" width="20.125" style="210" customWidth="1"/>
    <col min="8199" max="8199" width="3.125" style="210" customWidth="1"/>
    <col min="8200" max="8200" width="3.75" style="210" customWidth="1"/>
    <col min="8201" max="8201" width="2.5" style="210" customWidth="1"/>
    <col min="8202" max="8448" width="9" style="210"/>
    <col min="8449" max="8449" width="3.75" style="210" customWidth="1"/>
    <col min="8450" max="8450" width="24.25" style="210" customWidth="1"/>
    <col min="8451" max="8451" width="4" style="210" customWidth="1"/>
    <col min="8452" max="8454" width="20.125" style="210" customWidth="1"/>
    <col min="8455" max="8455" width="3.125" style="210" customWidth="1"/>
    <col min="8456" max="8456" width="3.75" style="210" customWidth="1"/>
    <col min="8457" max="8457" width="2.5" style="210" customWidth="1"/>
    <col min="8458" max="8704" width="9" style="210"/>
    <col min="8705" max="8705" width="3.75" style="210" customWidth="1"/>
    <col min="8706" max="8706" width="24.25" style="210" customWidth="1"/>
    <col min="8707" max="8707" width="4" style="210" customWidth="1"/>
    <col min="8708" max="8710" width="20.125" style="210" customWidth="1"/>
    <col min="8711" max="8711" width="3.125" style="210" customWidth="1"/>
    <col min="8712" max="8712" width="3.75" style="210" customWidth="1"/>
    <col min="8713" max="8713" width="2.5" style="210" customWidth="1"/>
    <col min="8714" max="8960" width="9" style="210"/>
    <col min="8961" max="8961" width="3.75" style="210" customWidth="1"/>
    <col min="8962" max="8962" width="24.25" style="210" customWidth="1"/>
    <col min="8963" max="8963" width="4" style="210" customWidth="1"/>
    <col min="8964" max="8966" width="20.125" style="210" customWidth="1"/>
    <col min="8967" max="8967" width="3.125" style="210" customWidth="1"/>
    <col min="8968" max="8968" width="3.75" style="210" customWidth="1"/>
    <col min="8969" max="8969" width="2.5" style="210" customWidth="1"/>
    <col min="8970" max="9216" width="9" style="210"/>
    <col min="9217" max="9217" width="3.75" style="210" customWidth="1"/>
    <col min="9218" max="9218" width="24.25" style="210" customWidth="1"/>
    <col min="9219" max="9219" width="4" style="210" customWidth="1"/>
    <col min="9220" max="9222" width="20.125" style="210" customWidth="1"/>
    <col min="9223" max="9223" width="3.125" style="210" customWidth="1"/>
    <col min="9224" max="9224" width="3.75" style="210" customWidth="1"/>
    <col min="9225" max="9225" width="2.5" style="210" customWidth="1"/>
    <col min="9226" max="9472" width="9" style="210"/>
    <col min="9473" max="9473" width="3.75" style="210" customWidth="1"/>
    <col min="9474" max="9474" width="24.25" style="210" customWidth="1"/>
    <col min="9475" max="9475" width="4" style="210" customWidth="1"/>
    <col min="9476" max="9478" width="20.125" style="210" customWidth="1"/>
    <col min="9479" max="9479" width="3.125" style="210" customWidth="1"/>
    <col min="9480" max="9480" width="3.75" style="210" customWidth="1"/>
    <col min="9481" max="9481" width="2.5" style="210" customWidth="1"/>
    <col min="9482" max="9728" width="9" style="210"/>
    <col min="9729" max="9729" width="3.75" style="210" customWidth="1"/>
    <col min="9730" max="9730" width="24.25" style="210" customWidth="1"/>
    <col min="9731" max="9731" width="4" style="210" customWidth="1"/>
    <col min="9732" max="9734" width="20.125" style="210" customWidth="1"/>
    <col min="9735" max="9735" width="3.125" style="210" customWidth="1"/>
    <col min="9736" max="9736" width="3.75" style="210" customWidth="1"/>
    <col min="9737" max="9737" width="2.5" style="210" customWidth="1"/>
    <col min="9738" max="9984" width="9" style="210"/>
    <col min="9985" max="9985" width="3.75" style="210" customWidth="1"/>
    <col min="9986" max="9986" width="24.25" style="210" customWidth="1"/>
    <col min="9987" max="9987" width="4" style="210" customWidth="1"/>
    <col min="9988" max="9990" width="20.125" style="210" customWidth="1"/>
    <col min="9991" max="9991" width="3.125" style="210" customWidth="1"/>
    <col min="9992" max="9992" width="3.75" style="210" customWidth="1"/>
    <col min="9993" max="9993" width="2.5" style="210" customWidth="1"/>
    <col min="9994" max="10240" width="9" style="210"/>
    <col min="10241" max="10241" width="3.75" style="210" customWidth="1"/>
    <col min="10242" max="10242" width="24.25" style="210" customWidth="1"/>
    <col min="10243" max="10243" width="4" style="210" customWidth="1"/>
    <col min="10244" max="10246" width="20.125" style="210" customWidth="1"/>
    <col min="10247" max="10247" width="3.125" style="210" customWidth="1"/>
    <col min="10248" max="10248" width="3.75" style="210" customWidth="1"/>
    <col min="10249" max="10249" width="2.5" style="210" customWidth="1"/>
    <col min="10250" max="10496" width="9" style="210"/>
    <col min="10497" max="10497" width="3.75" style="210" customWidth="1"/>
    <col min="10498" max="10498" width="24.25" style="210" customWidth="1"/>
    <col min="10499" max="10499" width="4" style="210" customWidth="1"/>
    <col min="10500" max="10502" width="20.125" style="210" customWidth="1"/>
    <col min="10503" max="10503" width="3.125" style="210" customWidth="1"/>
    <col min="10504" max="10504" width="3.75" style="210" customWidth="1"/>
    <col min="10505" max="10505" width="2.5" style="210" customWidth="1"/>
    <col min="10506" max="10752" width="9" style="210"/>
    <col min="10753" max="10753" width="3.75" style="210" customWidth="1"/>
    <col min="10754" max="10754" width="24.25" style="210" customWidth="1"/>
    <col min="10755" max="10755" width="4" style="210" customWidth="1"/>
    <col min="10756" max="10758" width="20.125" style="210" customWidth="1"/>
    <col min="10759" max="10759" width="3.125" style="210" customWidth="1"/>
    <col min="10760" max="10760" width="3.75" style="210" customWidth="1"/>
    <col min="10761" max="10761" width="2.5" style="210" customWidth="1"/>
    <col min="10762" max="11008" width="9" style="210"/>
    <col min="11009" max="11009" width="3.75" style="210" customWidth="1"/>
    <col min="11010" max="11010" width="24.25" style="210" customWidth="1"/>
    <col min="11011" max="11011" width="4" style="210" customWidth="1"/>
    <col min="11012" max="11014" width="20.125" style="210" customWidth="1"/>
    <col min="11015" max="11015" width="3.125" style="210" customWidth="1"/>
    <col min="11016" max="11016" width="3.75" style="210" customWidth="1"/>
    <col min="11017" max="11017" width="2.5" style="210" customWidth="1"/>
    <col min="11018" max="11264" width="9" style="210"/>
    <col min="11265" max="11265" width="3.75" style="210" customWidth="1"/>
    <col min="11266" max="11266" width="24.25" style="210" customWidth="1"/>
    <col min="11267" max="11267" width="4" style="210" customWidth="1"/>
    <col min="11268" max="11270" width="20.125" style="210" customWidth="1"/>
    <col min="11271" max="11271" width="3.125" style="210" customWidth="1"/>
    <col min="11272" max="11272" width="3.75" style="210" customWidth="1"/>
    <col min="11273" max="11273" width="2.5" style="210" customWidth="1"/>
    <col min="11274" max="11520" width="9" style="210"/>
    <col min="11521" max="11521" width="3.75" style="210" customWidth="1"/>
    <col min="11522" max="11522" width="24.25" style="210" customWidth="1"/>
    <col min="11523" max="11523" width="4" style="210" customWidth="1"/>
    <col min="11524" max="11526" width="20.125" style="210" customWidth="1"/>
    <col min="11527" max="11527" width="3.125" style="210" customWidth="1"/>
    <col min="11528" max="11528" width="3.75" style="210" customWidth="1"/>
    <col min="11529" max="11529" width="2.5" style="210" customWidth="1"/>
    <col min="11530" max="11776" width="9" style="210"/>
    <col min="11777" max="11777" width="3.75" style="210" customWidth="1"/>
    <col min="11778" max="11778" width="24.25" style="210" customWidth="1"/>
    <col min="11779" max="11779" width="4" style="210" customWidth="1"/>
    <col min="11780" max="11782" width="20.125" style="210" customWidth="1"/>
    <col min="11783" max="11783" width="3.125" style="210" customWidth="1"/>
    <col min="11784" max="11784" width="3.75" style="210" customWidth="1"/>
    <col min="11785" max="11785" width="2.5" style="210" customWidth="1"/>
    <col min="11786" max="12032" width="9" style="210"/>
    <col min="12033" max="12033" width="3.75" style="210" customWidth="1"/>
    <col min="12034" max="12034" width="24.25" style="210" customWidth="1"/>
    <col min="12035" max="12035" width="4" style="210" customWidth="1"/>
    <col min="12036" max="12038" width="20.125" style="210" customWidth="1"/>
    <col min="12039" max="12039" width="3.125" style="210" customWidth="1"/>
    <col min="12040" max="12040" width="3.75" style="210" customWidth="1"/>
    <col min="12041" max="12041" width="2.5" style="210" customWidth="1"/>
    <col min="12042" max="12288" width="9" style="210"/>
    <col min="12289" max="12289" width="3.75" style="210" customWidth="1"/>
    <col min="12290" max="12290" width="24.25" style="210" customWidth="1"/>
    <col min="12291" max="12291" width="4" style="210" customWidth="1"/>
    <col min="12292" max="12294" width="20.125" style="210" customWidth="1"/>
    <col min="12295" max="12295" width="3.125" style="210" customWidth="1"/>
    <col min="12296" max="12296" width="3.75" style="210" customWidth="1"/>
    <col min="12297" max="12297" width="2.5" style="210" customWidth="1"/>
    <col min="12298" max="12544" width="9" style="210"/>
    <col min="12545" max="12545" width="3.75" style="210" customWidth="1"/>
    <col min="12546" max="12546" width="24.25" style="210" customWidth="1"/>
    <col min="12547" max="12547" width="4" style="210" customWidth="1"/>
    <col min="12548" max="12550" width="20.125" style="210" customWidth="1"/>
    <col min="12551" max="12551" width="3.125" style="210" customWidth="1"/>
    <col min="12552" max="12552" width="3.75" style="210" customWidth="1"/>
    <col min="12553" max="12553" width="2.5" style="210" customWidth="1"/>
    <col min="12554" max="12800" width="9" style="210"/>
    <col min="12801" max="12801" width="3.75" style="210" customWidth="1"/>
    <col min="12802" max="12802" width="24.25" style="210" customWidth="1"/>
    <col min="12803" max="12803" width="4" style="210" customWidth="1"/>
    <col min="12804" max="12806" width="20.125" style="210" customWidth="1"/>
    <col min="12807" max="12807" width="3.125" style="210" customWidth="1"/>
    <col min="12808" max="12808" width="3.75" style="210" customWidth="1"/>
    <col min="12809" max="12809" width="2.5" style="210" customWidth="1"/>
    <col min="12810" max="13056" width="9" style="210"/>
    <col min="13057" max="13057" width="3.75" style="210" customWidth="1"/>
    <col min="13058" max="13058" width="24.25" style="210" customWidth="1"/>
    <col min="13059" max="13059" width="4" style="210" customWidth="1"/>
    <col min="13060" max="13062" width="20.125" style="210" customWidth="1"/>
    <col min="13063" max="13063" width="3.125" style="210" customWidth="1"/>
    <col min="13064" max="13064" width="3.75" style="210" customWidth="1"/>
    <col min="13065" max="13065" width="2.5" style="210" customWidth="1"/>
    <col min="13066" max="13312" width="9" style="210"/>
    <col min="13313" max="13313" width="3.75" style="210" customWidth="1"/>
    <col min="13314" max="13314" width="24.25" style="210" customWidth="1"/>
    <col min="13315" max="13315" width="4" style="210" customWidth="1"/>
    <col min="13316" max="13318" width="20.125" style="210" customWidth="1"/>
    <col min="13319" max="13319" width="3.125" style="210" customWidth="1"/>
    <col min="13320" max="13320" width="3.75" style="210" customWidth="1"/>
    <col min="13321" max="13321" width="2.5" style="210" customWidth="1"/>
    <col min="13322" max="13568" width="9" style="210"/>
    <col min="13569" max="13569" width="3.75" style="210" customWidth="1"/>
    <col min="13570" max="13570" width="24.25" style="210" customWidth="1"/>
    <col min="13571" max="13571" width="4" style="210" customWidth="1"/>
    <col min="13572" max="13574" width="20.125" style="210" customWidth="1"/>
    <col min="13575" max="13575" width="3.125" style="210" customWidth="1"/>
    <col min="13576" max="13576" width="3.75" style="210" customWidth="1"/>
    <col min="13577" max="13577" width="2.5" style="210" customWidth="1"/>
    <col min="13578" max="13824" width="9" style="210"/>
    <col min="13825" max="13825" width="3.75" style="210" customWidth="1"/>
    <col min="13826" max="13826" width="24.25" style="210" customWidth="1"/>
    <col min="13827" max="13827" width="4" style="210" customWidth="1"/>
    <col min="13828" max="13830" width="20.125" style="210" customWidth="1"/>
    <col min="13831" max="13831" width="3.125" style="210" customWidth="1"/>
    <col min="13832" max="13832" width="3.75" style="210" customWidth="1"/>
    <col min="13833" max="13833" width="2.5" style="210" customWidth="1"/>
    <col min="13834" max="14080" width="9" style="210"/>
    <col min="14081" max="14081" width="3.75" style="210" customWidth="1"/>
    <col min="14082" max="14082" width="24.25" style="210" customWidth="1"/>
    <col min="14083" max="14083" width="4" style="210" customWidth="1"/>
    <col min="14084" max="14086" width="20.125" style="210" customWidth="1"/>
    <col min="14087" max="14087" width="3.125" style="210" customWidth="1"/>
    <col min="14088" max="14088" width="3.75" style="210" customWidth="1"/>
    <col min="14089" max="14089" width="2.5" style="210" customWidth="1"/>
    <col min="14090" max="14336" width="9" style="210"/>
    <col min="14337" max="14337" width="3.75" style="210" customWidth="1"/>
    <col min="14338" max="14338" width="24.25" style="210" customWidth="1"/>
    <col min="14339" max="14339" width="4" style="210" customWidth="1"/>
    <col min="14340" max="14342" width="20.125" style="210" customWidth="1"/>
    <col min="14343" max="14343" width="3.125" style="210" customWidth="1"/>
    <col min="14344" max="14344" width="3.75" style="210" customWidth="1"/>
    <col min="14345" max="14345" width="2.5" style="210" customWidth="1"/>
    <col min="14346" max="14592" width="9" style="210"/>
    <col min="14593" max="14593" width="3.75" style="210" customWidth="1"/>
    <col min="14594" max="14594" width="24.25" style="210" customWidth="1"/>
    <col min="14595" max="14595" width="4" style="210" customWidth="1"/>
    <col min="14596" max="14598" width="20.125" style="210" customWidth="1"/>
    <col min="14599" max="14599" width="3.125" style="210" customWidth="1"/>
    <col min="14600" max="14600" width="3.75" style="210" customWidth="1"/>
    <col min="14601" max="14601" width="2.5" style="210" customWidth="1"/>
    <col min="14602" max="14848" width="9" style="210"/>
    <col min="14849" max="14849" width="3.75" style="210" customWidth="1"/>
    <col min="14850" max="14850" width="24.25" style="210" customWidth="1"/>
    <col min="14851" max="14851" width="4" style="210" customWidth="1"/>
    <col min="14852" max="14854" width="20.125" style="210" customWidth="1"/>
    <col min="14855" max="14855" width="3.125" style="210" customWidth="1"/>
    <col min="14856" max="14856" width="3.75" style="210" customWidth="1"/>
    <col min="14857" max="14857" width="2.5" style="210" customWidth="1"/>
    <col min="14858" max="15104" width="9" style="210"/>
    <col min="15105" max="15105" width="3.75" style="210" customWidth="1"/>
    <col min="15106" max="15106" width="24.25" style="210" customWidth="1"/>
    <col min="15107" max="15107" width="4" style="210" customWidth="1"/>
    <col min="15108" max="15110" width="20.125" style="210" customWidth="1"/>
    <col min="15111" max="15111" width="3.125" style="210" customWidth="1"/>
    <col min="15112" max="15112" width="3.75" style="210" customWidth="1"/>
    <col min="15113" max="15113" width="2.5" style="210" customWidth="1"/>
    <col min="15114" max="15360" width="9" style="210"/>
    <col min="15361" max="15361" width="3.75" style="210" customWidth="1"/>
    <col min="15362" max="15362" width="24.25" style="210" customWidth="1"/>
    <col min="15363" max="15363" width="4" style="210" customWidth="1"/>
    <col min="15364" max="15366" width="20.125" style="210" customWidth="1"/>
    <col min="15367" max="15367" width="3.125" style="210" customWidth="1"/>
    <col min="15368" max="15368" width="3.75" style="210" customWidth="1"/>
    <col min="15369" max="15369" width="2.5" style="210" customWidth="1"/>
    <col min="15370" max="15616" width="9" style="210"/>
    <col min="15617" max="15617" width="3.75" style="210" customWidth="1"/>
    <col min="15618" max="15618" width="24.25" style="210" customWidth="1"/>
    <col min="15619" max="15619" width="4" style="210" customWidth="1"/>
    <col min="15620" max="15622" width="20.125" style="210" customWidth="1"/>
    <col min="15623" max="15623" width="3.125" style="210" customWidth="1"/>
    <col min="15624" max="15624" width="3.75" style="210" customWidth="1"/>
    <col min="15625" max="15625" width="2.5" style="210" customWidth="1"/>
    <col min="15626" max="15872" width="9" style="210"/>
    <col min="15873" max="15873" width="3.75" style="210" customWidth="1"/>
    <col min="15874" max="15874" width="24.25" style="210" customWidth="1"/>
    <col min="15875" max="15875" width="4" style="210" customWidth="1"/>
    <col min="15876" max="15878" width="20.125" style="210" customWidth="1"/>
    <col min="15879" max="15879" width="3.125" style="210" customWidth="1"/>
    <col min="15880" max="15880" width="3.75" style="210" customWidth="1"/>
    <col min="15881" max="15881" width="2.5" style="210" customWidth="1"/>
    <col min="15882" max="16128" width="9" style="210"/>
    <col min="16129" max="16129" width="3.75" style="210" customWidth="1"/>
    <col min="16130" max="16130" width="24.25" style="210" customWidth="1"/>
    <col min="16131" max="16131" width="4" style="210" customWidth="1"/>
    <col min="16132" max="16134" width="20.125" style="210" customWidth="1"/>
    <col min="16135" max="16135" width="3.125" style="210" customWidth="1"/>
    <col min="16136" max="16136" width="3.75" style="210" customWidth="1"/>
    <col min="16137" max="16137" width="2.5" style="210" customWidth="1"/>
    <col min="16138" max="16384" width="9" style="210"/>
  </cols>
  <sheetData>
    <row r="1" spans="1:9" ht="20.100000000000001" customHeight="1" x14ac:dyDescent="0.15">
      <c r="A1" s="397"/>
      <c r="B1" s="409"/>
      <c r="C1" s="409"/>
      <c r="D1" s="409"/>
      <c r="E1" s="409"/>
      <c r="F1" s="409"/>
      <c r="G1" s="409"/>
      <c r="H1" s="409"/>
    </row>
    <row r="2" spans="1:9" ht="20.100000000000001" customHeight="1" x14ac:dyDescent="0.15">
      <c r="A2" s="397"/>
      <c r="B2" s="409"/>
      <c r="C2" s="409"/>
      <c r="D2" s="409"/>
      <c r="E2" s="409"/>
      <c r="F2" s="1204" t="s">
        <v>495</v>
      </c>
      <c r="G2" s="1204"/>
      <c r="H2" s="409"/>
    </row>
    <row r="3" spans="1:9" ht="20.100000000000001" customHeight="1" x14ac:dyDescent="0.15">
      <c r="A3" s="397"/>
      <c r="B3" s="409"/>
      <c r="C3" s="409"/>
      <c r="D3" s="409"/>
      <c r="E3" s="409"/>
      <c r="F3" s="410"/>
      <c r="G3" s="410"/>
      <c r="H3" s="409"/>
    </row>
    <row r="4" spans="1:9" ht="20.100000000000001" customHeight="1" x14ac:dyDescent="0.15">
      <c r="A4" s="1205" t="s">
        <v>89</v>
      </c>
      <c r="B4" s="1205"/>
      <c r="C4" s="1205"/>
      <c r="D4" s="1205"/>
      <c r="E4" s="1205"/>
      <c r="F4" s="1205"/>
      <c r="G4" s="1205"/>
      <c r="H4" s="409"/>
    </row>
    <row r="5" spans="1:9" ht="20.100000000000001" customHeight="1" x14ac:dyDescent="0.15">
      <c r="A5" s="398"/>
      <c r="B5" s="398"/>
      <c r="C5" s="398"/>
      <c r="D5" s="398"/>
      <c r="E5" s="398"/>
      <c r="F5" s="398"/>
      <c r="G5" s="398"/>
      <c r="H5" s="409"/>
    </row>
    <row r="6" spans="1:9" ht="39.950000000000003" customHeight="1" x14ac:dyDescent="0.15">
      <c r="A6" s="398"/>
      <c r="B6" s="411" t="s">
        <v>497</v>
      </c>
      <c r="C6" s="1212"/>
      <c r="D6" s="1213"/>
      <c r="E6" s="1213"/>
      <c r="F6" s="1213"/>
      <c r="G6" s="1214"/>
      <c r="H6" s="409"/>
    </row>
    <row r="7" spans="1:9" ht="39.950000000000003" customHeight="1" x14ac:dyDescent="0.15">
      <c r="A7" s="409"/>
      <c r="B7" s="412" t="s">
        <v>275</v>
      </c>
      <c r="C7" s="1215" t="s">
        <v>510</v>
      </c>
      <c r="D7" s="1215"/>
      <c r="E7" s="1215"/>
      <c r="F7" s="1215"/>
      <c r="G7" s="1216"/>
      <c r="H7" s="409"/>
    </row>
    <row r="8" spans="1:9" ht="50.1" customHeight="1" x14ac:dyDescent="0.15">
      <c r="A8" s="409"/>
      <c r="B8" s="413" t="s">
        <v>511</v>
      </c>
      <c r="C8" s="1206"/>
      <c r="D8" s="1207"/>
      <c r="E8" s="1207"/>
      <c r="F8" s="1207"/>
      <c r="G8" s="1208"/>
      <c r="H8" s="409"/>
    </row>
    <row r="9" spans="1:9" ht="50.1" customHeight="1" x14ac:dyDescent="0.15">
      <c r="A9" s="409"/>
      <c r="B9" s="414" t="s">
        <v>512</v>
      </c>
      <c r="C9" s="1209"/>
      <c r="D9" s="1210"/>
      <c r="E9" s="1210"/>
      <c r="F9" s="1210"/>
      <c r="G9" s="1211"/>
      <c r="H9" s="409"/>
    </row>
    <row r="10" spans="1:9" ht="50.1" customHeight="1" x14ac:dyDescent="0.15">
      <c r="A10" s="409"/>
      <c r="B10" s="414" t="s">
        <v>513</v>
      </c>
      <c r="C10" s="1209"/>
      <c r="D10" s="1210"/>
      <c r="E10" s="1210"/>
      <c r="F10" s="1210"/>
      <c r="G10" s="1211"/>
      <c r="H10" s="409"/>
    </row>
    <row r="11" spans="1:9" ht="17.25" customHeight="1" x14ac:dyDescent="0.15">
      <c r="A11" s="409"/>
      <c r="B11" s="409"/>
      <c r="C11" s="409"/>
      <c r="D11" s="409"/>
      <c r="E11" s="409"/>
      <c r="F11" s="409"/>
      <c r="G11" s="409"/>
      <c r="H11" s="408"/>
      <c r="I11" s="44"/>
    </row>
    <row r="12" spans="1:9" x14ac:dyDescent="0.15">
      <c r="A12" s="409"/>
      <c r="B12" s="408" t="s">
        <v>36</v>
      </c>
      <c r="C12" s="408"/>
      <c r="D12" s="408"/>
      <c r="E12" s="408"/>
      <c r="F12" s="408"/>
      <c r="G12" s="408"/>
      <c r="H12" s="408"/>
      <c r="I12" s="44"/>
    </row>
    <row r="13" spans="1:9" x14ac:dyDescent="0.15">
      <c r="A13" s="409"/>
      <c r="B13" s="408" t="s">
        <v>514</v>
      </c>
      <c r="C13" s="408"/>
      <c r="D13" s="408"/>
      <c r="E13" s="408"/>
      <c r="F13" s="408"/>
      <c r="G13" s="408"/>
      <c r="H13" s="409"/>
    </row>
    <row r="14" spans="1:9" x14ac:dyDescent="0.15">
      <c r="A14" s="212"/>
      <c r="B14" s="408" t="s">
        <v>515</v>
      </c>
      <c r="C14" s="415"/>
      <c r="D14" s="415"/>
      <c r="E14" s="415"/>
      <c r="F14" s="415"/>
      <c r="G14" s="415"/>
      <c r="H14" s="409"/>
    </row>
    <row r="15" spans="1:9" x14ac:dyDescent="0.15">
      <c r="A15" s="212"/>
      <c r="B15" s="408" t="s">
        <v>516</v>
      </c>
      <c r="C15" s="415"/>
      <c r="D15" s="415"/>
      <c r="E15" s="415"/>
      <c r="F15" s="415"/>
      <c r="G15" s="415"/>
      <c r="H15" s="408"/>
      <c r="I15" s="44"/>
    </row>
  </sheetData>
  <mergeCells count="7">
    <mergeCell ref="F2:G2"/>
    <mergeCell ref="A4:G4"/>
    <mergeCell ref="C8:G8"/>
    <mergeCell ref="C9:G9"/>
    <mergeCell ref="C10:G10"/>
    <mergeCell ref="C6:G6"/>
    <mergeCell ref="C7:G7"/>
  </mergeCells>
  <phoneticPr fontId="2"/>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Normal="100" zoomScaleSheetLayoutView="100" workbookViewId="0">
      <selection activeCell="A4" sqref="A4:H4"/>
    </sheetView>
  </sheetViews>
  <sheetFormatPr defaultColWidth="9" defaultRowHeight="13.5" x14ac:dyDescent="0.15"/>
  <cols>
    <col min="1" max="1" width="0.875" style="753" customWidth="1"/>
    <col min="2" max="2" width="3.625" style="753" customWidth="1"/>
    <col min="3" max="3" width="23.5" style="753" customWidth="1"/>
    <col min="4" max="4" width="4" style="753" customWidth="1"/>
    <col min="5" max="5" width="20.125" style="753" customWidth="1"/>
    <col min="6" max="6" width="17.125" style="753" customWidth="1"/>
    <col min="7" max="7" width="11.625" style="753" customWidth="1"/>
    <col min="8" max="8" width="3.125" style="753" customWidth="1"/>
    <col min="9" max="9" width="3.75" style="753" customWidth="1"/>
    <col min="10" max="10" width="2.5" style="753" customWidth="1"/>
    <col min="11" max="16384" width="9" style="753"/>
  </cols>
  <sheetData>
    <row r="1" spans="1:10" ht="27.75" customHeight="1" x14ac:dyDescent="0.15">
      <c r="A1" s="751"/>
      <c r="B1" s="752"/>
      <c r="C1" s="752"/>
      <c r="D1" s="752"/>
      <c r="E1" s="752"/>
      <c r="F1" s="752"/>
      <c r="G1" s="752"/>
      <c r="H1" s="752"/>
    </row>
    <row r="2" spans="1:10" ht="27.75" customHeight="1" x14ac:dyDescent="0.15">
      <c r="A2" s="751"/>
      <c r="B2" s="752"/>
      <c r="C2" s="752"/>
      <c r="D2" s="752"/>
      <c r="E2" s="752"/>
      <c r="F2" s="1217" t="s">
        <v>96</v>
      </c>
      <c r="G2" s="1217"/>
      <c r="H2" s="1217"/>
    </row>
    <row r="3" spans="1:10" ht="27.75" customHeight="1" x14ac:dyDescent="0.15">
      <c r="A3" s="751"/>
      <c r="B3" s="752"/>
      <c r="C3" s="752"/>
      <c r="D3" s="752"/>
      <c r="E3" s="752"/>
      <c r="F3" s="752"/>
      <c r="G3" s="754"/>
      <c r="H3" s="754"/>
    </row>
    <row r="4" spans="1:10" ht="36" customHeight="1" x14ac:dyDescent="0.15">
      <c r="A4" s="1218" t="s">
        <v>714</v>
      </c>
      <c r="B4" s="1218"/>
      <c r="C4" s="1218"/>
      <c r="D4" s="1218"/>
      <c r="E4" s="1218"/>
      <c r="F4" s="1218"/>
      <c r="G4" s="1218"/>
      <c r="H4" s="1218"/>
    </row>
    <row r="5" spans="1:10" ht="36" customHeight="1" x14ac:dyDescent="0.15">
      <c r="A5" s="755"/>
      <c r="B5" s="755"/>
      <c r="C5" s="755"/>
      <c r="D5" s="755"/>
      <c r="E5" s="755"/>
      <c r="F5" s="755"/>
      <c r="G5" s="755"/>
      <c r="H5" s="755"/>
    </row>
    <row r="6" spans="1:10" ht="36" customHeight="1" x14ac:dyDescent="0.15">
      <c r="A6" s="755"/>
      <c r="B6" s="1219" t="s">
        <v>29</v>
      </c>
      <c r="C6" s="1220"/>
      <c r="D6" s="1221"/>
      <c r="E6" s="1222"/>
      <c r="F6" s="1222"/>
      <c r="G6" s="1222"/>
      <c r="H6" s="1223"/>
    </row>
    <row r="7" spans="1:10" ht="46.5" customHeight="1" x14ac:dyDescent="0.15">
      <c r="A7" s="752"/>
      <c r="B7" s="1219" t="s">
        <v>28</v>
      </c>
      <c r="C7" s="1220"/>
      <c r="D7" s="1224" t="s">
        <v>31</v>
      </c>
      <c r="E7" s="1224"/>
      <c r="F7" s="1224"/>
      <c r="G7" s="1224"/>
      <c r="H7" s="1225"/>
    </row>
    <row r="8" spans="1:10" ht="52.5" customHeight="1" x14ac:dyDescent="0.15">
      <c r="A8" s="752"/>
      <c r="B8" s="1226" t="s">
        <v>715</v>
      </c>
      <c r="C8" s="1229" t="s">
        <v>716</v>
      </c>
      <c r="D8" s="1230"/>
      <c r="E8" s="1231"/>
      <c r="F8" s="1219" t="s">
        <v>717</v>
      </c>
      <c r="G8" s="1232"/>
      <c r="H8" s="1220"/>
    </row>
    <row r="9" spans="1:10" ht="52.5" customHeight="1" x14ac:dyDescent="0.15">
      <c r="A9" s="752"/>
      <c r="B9" s="1227"/>
      <c r="C9" s="1229" t="s">
        <v>718</v>
      </c>
      <c r="D9" s="1230"/>
      <c r="E9" s="1231"/>
      <c r="F9" s="1219" t="s">
        <v>717</v>
      </c>
      <c r="G9" s="1232"/>
      <c r="H9" s="1220"/>
    </row>
    <row r="10" spans="1:10" ht="52.5" customHeight="1" x14ac:dyDescent="0.15">
      <c r="A10" s="752"/>
      <c r="B10" s="1228"/>
      <c r="C10" s="1233" t="s">
        <v>719</v>
      </c>
      <c r="D10" s="1230"/>
      <c r="E10" s="1231"/>
      <c r="F10" s="1219" t="s">
        <v>717</v>
      </c>
      <c r="G10" s="1232"/>
      <c r="H10" s="1220"/>
    </row>
    <row r="11" spans="1:10" x14ac:dyDescent="0.15">
      <c r="A11" s="752"/>
      <c r="B11" s="752"/>
      <c r="C11" s="752"/>
      <c r="D11" s="752"/>
      <c r="E11" s="752"/>
      <c r="F11" s="752"/>
      <c r="G11" s="752"/>
      <c r="H11" s="752"/>
    </row>
    <row r="12" spans="1:10" x14ac:dyDescent="0.15">
      <c r="A12" s="752"/>
      <c r="B12" s="752"/>
      <c r="C12" s="752"/>
      <c r="D12" s="752"/>
      <c r="E12" s="752"/>
      <c r="F12" s="752"/>
      <c r="G12" s="752"/>
      <c r="H12" s="752"/>
    </row>
    <row r="13" spans="1:10" ht="17.25" customHeight="1" x14ac:dyDescent="0.15">
      <c r="A13" s="752"/>
      <c r="B13" s="756" t="s">
        <v>36</v>
      </c>
      <c r="C13" s="756"/>
      <c r="D13" s="756"/>
      <c r="E13" s="756"/>
      <c r="F13" s="756"/>
      <c r="G13" s="756"/>
      <c r="H13" s="756"/>
      <c r="I13" s="757"/>
      <c r="J13" s="757"/>
    </row>
    <row r="14" spans="1:10" x14ac:dyDescent="0.15">
      <c r="B14" s="758"/>
      <c r="C14" s="758"/>
    </row>
  </sheetData>
  <mergeCells count="13">
    <mergeCell ref="B8:B10"/>
    <mergeCell ref="C8:E8"/>
    <mergeCell ref="F8:H8"/>
    <mergeCell ref="C9:E9"/>
    <mergeCell ref="F9:H9"/>
    <mergeCell ref="C10:E10"/>
    <mergeCell ref="F10:H10"/>
    <mergeCell ref="F2:H2"/>
    <mergeCell ref="A4:H4"/>
    <mergeCell ref="B6:C6"/>
    <mergeCell ref="D6:H6"/>
    <mergeCell ref="B7:C7"/>
    <mergeCell ref="D7:H7"/>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
  <sheetViews>
    <sheetView view="pageBreakPreview" zoomScaleNormal="100" zoomScaleSheetLayoutView="100" workbookViewId="0">
      <selection activeCell="A4" sqref="A4:G4"/>
    </sheetView>
  </sheetViews>
  <sheetFormatPr defaultRowHeight="13.5" x14ac:dyDescent="0.15"/>
  <cols>
    <col min="1" max="1" width="1.125" style="211" customWidth="1"/>
    <col min="2" max="2" width="24.25" style="211" customWidth="1"/>
    <col min="3" max="3" width="4" style="211" customWidth="1"/>
    <col min="4" max="6" width="20.125" style="211" customWidth="1"/>
    <col min="7" max="7" width="3.125" style="211" customWidth="1"/>
    <col min="8" max="8" width="1" style="211" customWidth="1"/>
    <col min="9" max="9" width="2.5" style="211" customWidth="1"/>
    <col min="10" max="256" width="9" style="211"/>
    <col min="257" max="257" width="3.75" style="211" customWidth="1"/>
    <col min="258" max="258" width="24.25" style="211" customWidth="1"/>
    <col min="259" max="259" width="4" style="211" customWidth="1"/>
    <col min="260" max="262" width="20.125" style="211" customWidth="1"/>
    <col min="263" max="263" width="3.125" style="211" customWidth="1"/>
    <col min="264" max="264" width="3.75" style="211" customWidth="1"/>
    <col min="265" max="265" width="2.5" style="211" customWidth="1"/>
    <col min="266" max="512" width="9" style="211"/>
    <col min="513" max="513" width="3.75" style="211" customWidth="1"/>
    <col min="514" max="514" width="24.25" style="211" customWidth="1"/>
    <col min="515" max="515" width="4" style="211" customWidth="1"/>
    <col min="516" max="518" width="20.125" style="211" customWidth="1"/>
    <col min="519" max="519" width="3.125" style="211" customWidth="1"/>
    <col min="520" max="520" width="3.75" style="211" customWidth="1"/>
    <col min="521" max="521" width="2.5" style="211" customWidth="1"/>
    <col min="522" max="768" width="9" style="211"/>
    <col min="769" max="769" width="3.75" style="211" customWidth="1"/>
    <col min="770" max="770" width="24.25" style="211" customWidth="1"/>
    <col min="771" max="771" width="4" style="211" customWidth="1"/>
    <col min="772" max="774" width="20.125" style="211" customWidth="1"/>
    <col min="775" max="775" width="3.125" style="211" customWidth="1"/>
    <col min="776" max="776" width="3.75" style="211" customWidth="1"/>
    <col min="777" max="777" width="2.5" style="211" customWidth="1"/>
    <col min="778" max="1024" width="9" style="211"/>
    <col min="1025" max="1025" width="3.75" style="211" customWidth="1"/>
    <col min="1026" max="1026" width="24.25" style="211" customWidth="1"/>
    <col min="1027" max="1027" width="4" style="211" customWidth="1"/>
    <col min="1028" max="1030" width="20.125" style="211" customWidth="1"/>
    <col min="1031" max="1031" width="3.125" style="211" customWidth="1"/>
    <col min="1032" max="1032" width="3.75" style="211" customWidth="1"/>
    <col min="1033" max="1033" width="2.5" style="211" customWidth="1"/>
    <col min="1034" max="1280" width="9" style="211"/>
    <col min="1281" max="1281" width="3.75" style="211" customWidth="1"/>
    <col min="1282" max="1282" width="24.25" style="211" customWidth="1"/>
    <col min="1283" max="1283" width="4" style="211" customWidth="1"/>
    <col min="1284" max="1286" width="20.125" style="211" customWidth="1"/>
    <col min="1287" max="1287" width="3.125" style="211" customWidth="1"/>
    <col min="1288" max="1288" width="3.75" style="211" customWidth="1"/>
    <col min="1289" max="1289" width="2.5" style="211" customWidth="1"/>
    <col min="1290" max="1536" width="9" style="211"/>
    <col min="1537" max="1537" width="3.75" style="211" customWidth="1"/>
    <col min="1538" max="1538" width="24.25" style="211" customWidth="1"/>
    <col min="1539" max="1539" width="4" style="211" customWidth="1"/>
    <col min="1540" max="1542" width="20.125" style="211" customWidth="1"/>
    <col min="1543" max="1543" width="3.125" style="211" customWidth="1"/>
    <col min="1544" max="1544" width="3.75" style="211" customWidth="1"/>
    <col min="1545" max="1545" width="2.5" style="211" customWidth="1"/>
    <col min="1546" max="1792" width="9" style="211"/>
    <col min="1793" max="1793" width="3.75" style="211" customWidth="1"/>
    <col min="1794" max="1794" width="24.25" style="211" customWidth="1"/>
    <col min="1795" max="1795" width="4" style="211" customWidth="1"/>
    <col min="1796" max="1798" width="20.125" style="211" customWidth="1"/>
    <col min="1799" max="1799" width="3.125" style="211" customWidth="1"/>
    <col min="1800" max="1800" width="3.75" style="211" customWidth="1"/>
    <col min="1801" max="1801" width="2.5" style="211" customWidth="1"/>
    <col min="1802" max="2048" width="9" style="211"/>
    <col min="2049" max="2049" width="3.75" style="211" customWidth="1"/>
    <col min="2050" max="2050" width="24.25" style="211" customWidth="1"/>
    <col min="2051" max="2051" width="4" style="211" customWidth="1"/>
    <col min="2052" max="2054" width="20.125" style="211" customWidth="1"/>
    <col min="2055" max="2055" width="3.125" style="211" customWidth="1"/>
    <col min="2056" max="2056" width="3.75" style="211" customWidth="1"/>
    <col min="2057" max="2057" width="2.5" style="211" customWidth="1"/>
    <col min="2058" max="2304" width="9" style="211"/>
    <col min="2305" max="2305" width="3.75" style="211" customWidth="1"/>
    <col min="2306" max="2306" width="24.25" style="211" customWidth="1"/>
    <col min="2307" max="2307" width="4" style="211" customWidth="1"/>
    <col min="2308" max="2310" width="20.125" style="211" customWidth="1"/>
    <col min="2311" max="2311" width="3.125" style="211" customWidth="1"/>
    <col min="2312" max="2312" width="3.75" style="211" customWidth="1"/>
    <col min="2313" max="2313" width="2.5" style="211" customWidth="1"/>
    <col min="2314" max="2560" width="9" style="211"/>
    <col min="2561" max="2561" width="3.75" style="211" customWidth="1"/>
    <col min="2562" max="2562" width="24.25" style="211" customWidth="1"/>
    <col min="2563" max="2563" width="4" style="211" customWidth="1"/>
    <col min="2564" max="2566" width="20.125" style="211" customWidth="1"/>
    <col min="2567" max="2567" width="3.125" style="211" customWidth="1"/>
    <col min="2568" max="2568" width="3.75" style="211" customWidth="1"/>
    <col min="2569" max="2569" width="2.5" style="211" customWidth="1"/>
    <col min="2570" max="2816" width="9" style="211"/>
    <col min="2817" max="2817" width="3.75" style="211" customWidth="1"/>
    <col min="2818" max="2818" width="24.25" style="211" customWidth="1"/>
    <col min="2819" max="2819" width="4" style="211" customWidth="1"/>
    <col min="2820" max="2822" width="20.125" style="211" customWidth="1"/>
    <col min="2823" max="2823" width="3.125" style="211" customWidth="1"/>
    <col min="2824" max="2824" width="3.75" style="211" customWidth="1"/>
    <col min="2825" max="2825" width="2.5" style="211" customWidth="1"/>
    <col min="2826" max="3072" width="9" style="211"/>
    <col min="3073" max="3073" width="3.75" style="211" customWidth="1"/>
    <col min="3074" max="3074" width="24.25" style="211" customWidth="1"/>
    <col min="3075" max="3075" width="4" style="211" customWidth="1"/>
    <col min="3076" max="3078" width="20.125" style="211" customWidth="1"/>
    <col min="3079" max="3079" width="3.125" style="211" customWidth="1"/>
    <col min="3080" max="3080" width="3.75" style="211" customWidth="1"/>
    <col min="3081" max="3081" width="2.5" style="211" customWidth="1"/>
    <col min="3082" max="3328" width="9" style="211"/>
    <col min="3329" max="3329" width="3.75" style="211" customWidth="1"/>
    <col min="3330" max="3330" width="24.25" style="211" customWidth="1"/>
    <col min="3331" max="3331" width="4" style="211" customWidth="1"/>
    <col min="3332" max="3334" width="20.125" style="211" customWidth="1"/>
    <col min="3335" max="3335" width="3.125" style="211" customWidth="1"/>
    <col min="3336" max="3336" width="3.75" style="211" customWidth="1"/>
    <col min="3337" max="3337" width="2.5" style="211" customWidth="1"/>
    <col min="3338" max="3584" width="9" style="211"/>
    <col min="3585" max="3585" width="3.75" style="211" customWidth="1"/>
    <col min="3586" max="3586" width="24.25" style="211" customWidth="1"/>
    <col min="3587" max="3587" width="4" style="211" customWidth="1"/>
    <col min="3588" max="3590" width="20.125" style="211" customWidth="1"/>
    <col min="3591" max="3591" width="3.125" style="211" customWidth="1"/>
    <col min="3592" max="3592" width="3.75" style="211" customWidth="1"/>
    <col min="3593" max="3593" width="2.5" style="211" customWidth="1"/>
    <col min="3594" max="3840" width="9" style="211"/>
    <col min="3841" max="3841" width="3.75" style="211" customWidth="1"/>
    <col min="3842" max="3842" width="24.25" style="211" customWidth="1"/>
    <col min="3843" max="3843" width="4" style="211" customWidth="1"/>
    <col min="3844" max="3846" width="20.125" style="211" customWidth="1"/>
    <col min="3847" max="3847" width="3.125" style="211" customWidth="1"/>
    <col min="3848" max="3848" width="3.75" style="211" customWidth="1"/>
    <col min="3849" max="3849" width="2.5" style="211" customWidth="1"/>
    <col min="3850" max="4096" width="9" style="211"/>
    <col min="4097" max="4097" width="3.75" style="211" customWidth="1"/>
    <col min="4098" max="4098" width="24.25" style="211" customWidth="1"/>
    <col min="4099" max="4099" width="4" style="211" customWidth="1"/>
    <col min="4100" max="4102" width="20.125" style="211" customWidth="1"/>
    <col min="4103" max="4103" width="3.125" style="211" customWidth="1"/>
    <col min="4104" max="4104" width="3.75" style="211" customWidth="1"/>
    <col min="4105" max="4105" width="2.5" style="211" customWidth="1"/>
    <col min="4106" max="4352" width="9" style="211"/>
    <col min="4353" max="4353" width="3.75" style="211" customWidth="1"/>
    <col min="4354" max="4354" width="24.25" style="211" customWidth="1"/>
    <col min="4355" max="4355" width="4" style="211" customWidth="1"/>
    <col min="4356" max="4358" width="20.125" style="211" customWidth="1"/>
    <col min="4359" max="4359" width="3.125" style="211" customWidth="1"/>
    <col min="4360" max="4360" width="3.75" style="211" customWidth="1"/>
    <col min="4361" max="4361" width="2.5" style="211" customWidth="1"/>
    <col min="4362" max="4608" width="9" style="211"/>
    <col min="4609" max="4609" width="3.75" style="211" customWidth="1"/>
    <col min="4610" max="4610" width="24.25" style="211" customWidth="1"/>
    <col min="4611" max="4611" width="4" style="211" customWidth="1"/>
    <col min="4612" max="4614" width="20.125" style="211" customWidth="1"/>
    <col min="4615" max="4615" width="3.125" style="211" customWidth="1"/>
    <col min="4616" max="4616" width="3.75" style="211" customWidth="1"/>
    <col min="4617" max="4617" width="2.5" style="211" customWidth="1"/>
    <col min="4618" max="4864" width="9" style="211"/>
    <col min="4865" max="4865" width="3.75" style="211" customWidth="1"/>
    <col min="4866" max="4866" width="24.25" style="211" customWidth="1"/>
    <col min="4867" max="4867" width="4" style="211" customWidth="1"/>
    <col min="4868" max="4870" width="20.125" style="211" customWidth="1"/>
    <col min="4871" max="4871" width="3.125" style="211" customWidth="1"/>
    <col min="4872" max="4872" width="3.75" style="211" customWidth="1"/>
    <col min="4873" max="4873" width="2.5" style="211" customWidth="1"/>
    <col min="4874" max="5120" width="9" style="211"/>
    <col min="5121" max="5121" width="3.75" style="211" customWidth="1"/>
    <col min="5122" max="5122" width="24.25" style="211" customWidth="1"/>
    <col min="5123" max="5123" width="4" style="211" customWidth="1"/>
    <col min="5124" max="5126" width="20.125" style="211" customWidth="1"/>
    <col min="5127" max="5127" width="3.125" style="211" customWidth="1"/>
    <col min="5128" max="5128" width="3.75" style="211" customWidth="1"/>
    <col min="5129" max="5129" width="2.5" style="211" customWidth="1"/>
    <col min="5130" max="5376" width="9" style="211"/>
    <col min="5377" max="5377" width="3.75" style="211" customWidth="1"/>
    <col min="5378" max="5378" width="24.25" style="211" customWidth="1"/>
    <col min="5379" max="5379" width="4" style="211" customWidth="1"/>
    <col min="5380" max="5382" width="20.125" style="211" customWidth="1"/>
    <col min="5383" max="5383" width="3.125" style="211" customWidth="1"/>
    <col min="5384" max="5384" width="3.75" style="211" customWidth="1"/>
    <col min="5385" max="5385" width="2.5" style="211" customWidth="1"/>
    <col min="5386" max="5632" width="9" style="211"/>
    <col min="5633" max="5633" width="3.75" style="211" customWidth="1"/>
    <col min="5634" max="5634" width="24.25" style="211" customWidth="1"/>
    <col min="5635" max="5635" width="4" style="211" customWidth="1"/>
    <col min="5636" max="5638" width="20.125" style="211" customWidth="1"/>
    <col min="5639" max="5639" width="3.125" style="211" customWidth="1"/>
    <col min="5640" max="5640" width="3.75" style="211" customWidth="1"/>
    <col min="5641" max="5641" width="2.5" style="211" customWidth="1"/>
    <col min="5642" max="5888" width="9" style="211"/>
    <col min="5889" max="5889" width="3.75" style="211" customWidth="1"/>
    <col min="5890" max="5890" width="24.25" style="211" customWidth="1"/>
    <col min="5891" max="5891" width="4" style="211" customWidth="1"/>
    <col min="5892" max="5894" width="20.125" style="211" customWidth="1"/>
    <col min="5895" max="5895" width="3.125" style="211" customWidth="1"/>
    <col min="5896" max="5896" width="3.75" style="211" customWidth="1"/>
    <col min="5897" max="5897" width="2.5" style="211" customWidth="1"/>
    <col min="5898" max="6144" width="9" style="211"/>
    <col min="6145" max="6145" width="3.75" style="211" customWidth="1"/>
    <col min="6146" max="6146" width="24.25" style="211" customWidth="1"/>
    <col min="6147" max="6147" width="4" style="211" customWidth="1"/>
    <col min="6148" max="6150" width="20.125" style="211" customWidth="1"/>
    <col min="6151" max="6151" width="3.125" style="211" customWidth="1"/>
    <col min="6152" max="6152" width="3.75" style="211" customWidth="1"/>
    <col min="6153" max="6153" width="2.5" style="211" customWidth="1"/>
    <col min="6154" max="6400" width="9" style="211"/>
    <col min="6401" max="6401" width="3.75" style="211" customWidth="1"/>
    <col min="6402" max="6402" width="24.25" style="211" customWidth="1"/>
    <col min="6403" max="6403" width="4" style="211" customWidth="1"/>
    <col min="6404" max="6406" width="20.125" style="211" customWidth="1"/>
    <col min="6407" max="6407" width="3.125" style="211" customWidth="1"/>
    <col min="6408" max="6408" width="3.75" style="211" customWidth="1"/>
    <col min="6409" max="6409" width="2.5" style="211" customWidth="1"/>
    <col min="6410" max="6656" width="9" style="211"/>
    <col min="6657" max="6657" width="3.75" style="211" customWidth="1"/>
    <col min="6658" max="6658" width="24.25" style="211" customWidth="1"/>
    <col min="6659" max="6659" width="4" style="211" customWidth="1"/>
    <col min="6660" max="6662" width="20.125" style="211" customWidth="1"/>
    <col min="6663" max="6663" width="3.125" style="211" customWidth="1"/>
    <col min="6664" max="6664" width="3.75" style="211" customWidth="1"/>
    <col min="6665" max="6665" width="2.5" style="211" customWidth="1"/>
    <col min="6666" max="6912" width="9" style="211"/>
    <col min="6913" max="6913" width="3.75" style="211" customWidth="1"/>
    <col min="6914" max="6914" width="24.25" style="211" customWidth="1"/>
    <col min="6915" max="6915" width="4" style="211" customWidth="1"/>
    <col min="6916" max="6918" width="20.125" style="211" customWidth="1"/>
    <col min="6919" max="6919" width="3.125" style="211" customWidth="1"/>
    <col min="6920" max="6920" width="3.75" style="211" customWidth="1"/>
    <col min="6921" max="6921" width="2.5" style="211" customWidth="1"/>
    <col min="6922" max="7168" width="9" style="211"/>
    <col min="7169" max="7169" width="3.75" style="211" customWidth="1"/>
    <col min="7170" max="7170" width="24.25" style="211" customWidth="1"/>
    <col min="7171" max="7171" width="4" style="211" customWidth="1"/>
    <col min="7172" max="7174" width="20.125" style="211" customWidth="1"/>
    <col min="7175" max="7175" width="3.125" style="211" customWidth="1"/>
    <col min="7176" max="7176" width="3.75" style="211" customWidth="1"/>
    <col min="7177" max="7177" width="2.5" style="211" customWidth="1"/>
    <col min="7178" max="7424" width="9" style="211"/>
    <col min="7425" max="7425" width="3.75" style="211" customWidth="1"/>
    <col min="7426" max="7426" width="24.25" style="211" customWidth="1"/>
    <col min="7427" max="7427" width="4" style="211" customWidth="1"/>
    <col min="7428" max="7430" width="20.125" style="211" customWidth="1"/>
    <col min="7431" max="7431" width="3.125" style="211" customWidth="1"/>
    <col min="7432" max="7432" width="3.75" style="211" customWidth="1"/>
    <col min="7433" max="7433" width="2.5" style="211" customWidth="1"/>
    <col min="7434" max="7680" width="9" style="211"/>
    <col min="7681" max="7681" width="3.75" style="211" customWidth="1"/>
    <col min="7682" max="7682" width="24.25" style="211" customWidth="1"/>
    <col min="7683" max="7683" width="4" style="211" customWidth="1"/>
    <col min="7684" max="7686" width="20.125" style="211" customWidth="1"/>
    <col min="7687" max="7687" width="3.125" style="211" customWidth="1"/>
    <col min="7688" max="7688" width="3.75" style="211" customWidth="1"/>
    <col min="7689" max="7689" width="2.5" style="211" customWidth="1"/>
    <col min="7690" max="7936" width="9" style="211"/>
    <col min="7937" max="7937" width="3.75" style="211" customWidth="1"/>
    <col min="7938" max="7938" width="24.25" style="211" customWidth="1"/>
    <col min="7939" max="7939" width="4" style="211" customWidth="1"/>
    <col min="7940" max="7942" width="20.125" style="211" customWidth="1"/>
    <col min="7943" max="7943" width="3.125" style="211" customWidth="1"/>
    <col min="7944" max="7944" width="3.75" style="211" customWidth="1"/>
    <col min="7945" max="7945" width="2.5" style="211" customWidth="1"/>
    <col min="7946" max="8192" width="9" style="211"/>
    <col min="8193" max="8193" width="3.75" style="211" customWidth="1"/>
    <col min="8194" max="8194" width="24.25" style="211" customWidth="1"/>
    <col min="8195" max="8195" width="4" style="211" customWidth="1"/>
    <col min="8196" max="8198" width="20.125" style="211" customWidth="1"/>
    <col min="8199" max="8199" width="3.125" style="211" customWidth="1"/>
    <col min="8200" max="8200" width="3.75" style="211" customWidth="1"/>
    <col min="8201" max="8201" width="2.5" style="211" customWidth="1"/>
    <col min="8202" max="8448" width="9" style="211"/>
    <col min="8449" max="8449" width="3.75" style="211" customWidth="1"/>
    <col min="8450" max="8450" width="24.25" style="211" customWidth="1"/>
    <col min="8451" max="8451" width="4" style="211" customWidth="1"/>
    <col min="8452" max="8454" width="20.125" style="211" customWidth="1"/>
    <col min="8455" max="8455" width="3.125" style="211" customWidth="1"/>
    <col min="8456" max="8456" width="3.75" style="211" customWidth="1"/>
    <col min="8457" max="8457" width="2.5" style="211" customWidth="1"/>
    <col min="8458" max="8704" width="9" style="211"/>
    <col min="8705" max="8705" width="3.75" style="211" customWidth="1"/>
    <col min="8706" max="8706" width="24.25" style="211" customWidth="1"/>
    <col min="8707" max="8707" width="4" style="211" customWidth="1"/>
    <col min="8708" max="8710" width="20.125" style="211" customWidth="1"/>
    <col min="8711" max="8711" width="3.125" style="211" customWidth="1"/>
    <col min="8712" max="8712" width="3.75" style="211" customWidth="1"/>
    <col min="8713" max="8713" width="2.5" style="211" customWidth="1"/>
    <col min="8714" max="8960" width="9" style="211"/>
    <col min="8961" max="8961" width="3.75" style="211" customWidth="1"/>
    <col min="8962" max="8962" width="24.25" style="211" customWidth="1"/>
    <col min="8963" max="8963" width="4" style="211" customWidth="1"/>
    <col min="8964" max="8966" width="20.125" style="211" customWidth="1"/>
    <col min="8967" max="8967" width="3.125" style="211" customWidth="1"/>
    <col min="8968" max="8968" width="3.75" style="211" customWidth="1"/>
    <col min="8969" max="8969" width="2.5" style="211" customWidth="1"/>
    <col min="8970" max="9216" width="9" style="211"/>
    <col min="9217" max="9217" width="3.75" style="211" customWidth="1"/>
    <col min="9218" max="9218" width="24.25" style="211" customWidth="1"/>
    <col min="9219" max="9219" width="4" style="211" customWidth="1"/>
    <col min="9220" max="9222" width="20.125" style="211" customWidth="1"/>
    <col min="9223" max="9223" width="3.125" style="211" customWidth="1"/>
    <col min="9224" max="9224" width="3.75" style="211" customWidth="1"/>
    <col min="9225" max="9225" width="2.5" style="211" customWidth="1"/>
    <col min="9226" max="9472" width="9" style="211"/>
    <col min="9473" max="9473" width="3.75" style="211" customWidth="1"/>
    <col min="9474" max="9474" width="24.25" style="211" customWidth="1"/>
    <col min="9475" max="9475" width="4" style="211" customWidth="1"/>
    <col min="9476" max="9478" width="20.125" style="211" customWidth="1"/>
    <col min="9479" max="9479" width="3.125" style="211" customWidth="1"/>
    <col min="9480" max="9480" width="3.75" style="211" customWidth="1"/>
    <col min="9481" max="9481" width="2.5" style="211" customWidth="1"/>
    <col min="9482" max="9728" width="9" style="211"/>
    <col min="9729" max="9729" width="3.75" style="211" customWidth="1"/>
    <col min="9730" max="9730" width="24.25" style="211" customWidth="1"/>
    <col min="9731" max="9731" width="4" style="211" customWidth="1"/>
    <col min="9732" max="9734" width="20.125" style="211" customWidth="1"/>
    <col min="9735" max="9735" width="3.125" style="211" customWidth="1"/>
    <col min="9736" max="9736" width="3.75" style="211" customWidth="1"/>
    <col min="9737" max="9737" width="2.5" style="211" customWidth="1"/>
    <col min="9738" max="9984" width="9" style="211"/>
    <col min="9985" max="9985" width="3.75" style="211" customWidth="1"/>
    <col min="9986" max="9986" width="24.25" style="211" customWidth="1"/>
    <col min="9987" max="9987" width="4" style="211" customWidth="1"/>
    <col min="9988" max="9990" width="20.125" style="211" customWidth="1"/>
    <col min="9991" max="9991" width="3.125" style="211" customWidth="1"/>
    <col min="9992" max="9992" width="3.75" style="211" customWidth="1"/>
    <col min="9993" max="9993" width="2.5" style="211" customWidth="1"/>
    <col min="9994" max="10240" width="9" style="211"/>
    <col min="10241" max="10241" width="3.75" style="211" customWidth="1"/>
    <col min="10242" max="10242" width="24.25" style="211" customWidth="1"/>
    <col min="10243" max="10243" width="4" style="211" customWidth="1"/>
    <col min="10244" max="10246" width="20.125" style="211" customWidth="1"/>
    <col min="10247" max="10247" width="3.125" style="211" customWidth="1"/>
    <col min="10248" max="10248" width="3.75" style="211" customWidth="1"/>
    <col min="10249" max="10249" width="2.5" style="211" customWidth="1"/>
    <col min="10250" max="10496" width="9" style="211"/>
    <col min="10497" max="10497" width="3.75" style="211" customWidth="1"/>
    <col min="10498" max="10498" width="24.25" style="211" customWidth="1"/>
    <col min="10499" max="10499" width="4" style="211" customWidth="1"/>
    <col min="10500" max="10502" width="20.125" style="211" customWidth="1"/>
    <col min="10503" max="10503" width="3.125" style="211" customWidth="1"/>
    <col min="10504" max="10504" width="3.75" style="211" customWidth="1"/>
    <col min="10505" max="10505" width="2.5" style="211" customWidth="1"/>
    <col min="10506" max="10752" width="9" style="211"/>
    <col min="10753" max="10753" width="3.75" style="211" customWidth="1"/>
    <col min="10754" max="10754" width="24.25" style="211" customWidth="1"/>
    <col min="10755" max="10755" width="4" style="211" customWidth="1"/>
    <col min="10756" max="10758" width="20.125" style="211" customWidth="1"/>
    <col min="10759" max="10759" width="3.125" style="211" customWidth="1"/>
    <col min="10760" max="10760" width="3.75" style="211" customWidth="1"/>
    <col min="10761" max="10761" width="2.5" style="211" customWidth="1"/>
    <col min="10762" max="11008" width="9" style="211"/>
    <col min="11009" max="11009" width="3.75" style="211" customWidth="1"/>
    <col min="11010" max="11010" width="24.25" style="211" customWidth="1"/>
    <col min="11011" max="11011" width="4" style="211" customWidth="1"/>
    <col min="11012" max="11014" width="20.125" style="211" customWidth="1"/>
    <col min="11015" max="11015" width="3.125" style="211" customWidth="1"/>
    <col min="11016" max="11016" width="3.75" style="211" customWidth="1"/>
    <col min="11017" max="11017" width="2.5" style="211" customWidth="1"/>
    <col min="11018" max="11264" width="9" style="211"/>
    <col min="11265" max="11265" width="3.75" style="211" customWidth="1"/>
    <col min="11266" max="11266" width="24.25" style="211" customWidth="1"/>
    <col min="11267" max="11267" width="4" style="211" customWidth="1"/>
    <col min="11268" max="11270" width="20.125" style="211" customWidth="1"/>
    <col min="11271" max="11271" width="3.125" style="211" customWidth="1"/>
    <col min="11272" max="11272" width="3.75" style="211" customWidth="1"/>
    <col min="11273" max="11273" width="2.5" style="211" customWidth="1"/>
    <col min="11274" max="11520" width="9" style="211"/>
    <col min="11521" max="11521" width="3.75" style="211" customWidth="1"/>
    <col min="11522" max="11522" width="24.25" style="211" customWidth="1"/>
    <col min="11523" max="11523" width="4" style="211" customWidth="1"/>
    <col min="11524" max="11526" width="20.125" style="211" customWidth="1"/>
    <col min="11527" max="11527" width="3.125" style="211" customWidth="1"/>
    <col min="11528" max="11528" width="3.75" style="211" customWidth="1"/>
    <col min="11529" max="11529" width="2.5" style="211" customWidth="1"/>
    <col min="11530" max="11776" width="9" style="211"/>
    <col min="11777" max="11777" width="3.75" style="211" customWidth="1"/>
    <col min="11778" max="11778" width="24.25" style="211" customWidth="1"/>
    <col min="11779" max="11779" width="4" style="211" customWidth="1"/>
    <col min="11780" max="11782" width="20.125" style="211" customWidth="1"/>
    <col min="11783" max="11783" width="3.125" style="211" customWidth="1"/>
    <col min="11784" max="11784" width="3.75" style="211" customWidth="1"/>
    <col min="11785" max="11785" width="2.5" style="211" customWidth="1"/>
    <col min="11786" max="12032" width="9" style="211"/>
    <col min="12033" max="12033" width="3.75" style="211" customWidth="1"/>
    <col min="12034" max="12034" width="24.25" style="211" customWidth="1"/>
    <col min="12035" max="12035" width="4" style="211" customWidth="1"/>
    <col min="12036" max="12038" width="20.125" style="211" customWidth="1"/>
    <col min="12039" max="12039" width="3.125" style="211" customWidth="1"/>
    <col min="12040" max="12040" width="3.75" style="211" customWidth="1"/>
    <col min="12041" max="12041" width="2.5" style="211" customWidth="1"/>
    <col min="12042" max="12288" width="9" style="211"/>
    <col min="12289" max="12289" width="3.75" style="211" customWidth="1"/>
    <col min="12290" max="12290" width="24.25" style="211" customWidth="1"/>
    <col min="12291" max="12291" width="4" style="211" customWidth="1"/>
    <col min="12292" max="12294" width="20.125" style="211" customWidth="1"/>
    <col min="12295" max="12295" width="3.125" style="211" customWidth="1"/>
    <col min="12296" max="12296" width="3.75" style="211" customWidth="1"/>
    <col min="12297" max="12297" width="2.5" style="211" customWidth="1"/>
    <col min="12298" max="12544" width="9" style="211"/>
    <col min="12545" max="12545" width="3.75" style="211" customWidth="1"/>
    <col min="12546" max="12546" width="24.25" style="211" customWidth="1"/>
    <col min="12547" max="12547" width="4" style="211" customWidth="1"/>
    <col min="12548" max="12550" width="20.125" style="211" customWidth="1"/>
    <col min="12551" max="12551" width="3.125" style="211" customWidth="1"/>
    <col min="12552" max="12552" width="3.75" style="211" customWidth="1"/>
    <col min="12553" max="12553" width="2.5" style="211" customWidth="1"/>
    <col min="12554" max="12800" width="9" style="211"/>
    <col min="12801" max="12801" width="3.75" style="211" customWidth="1"/>
    <col min="12802" max="12802" width="24.25" style="211" customWidth="1"/>
    <col min="12803" max="12803" width="4" style="211" customWidth="1"/>
    <col min="12804" max="12806" width="20.125" style="211" customWidth="1"/>
    <col min="12807" max="12807" width="3.125" style="211" customWidth="1"/>
    <col min="12808" max="12808" width="3.75" style="211" customWidth="1"/>
    <col min="12809" max="12809" width="2.5" style="211" customWidth="1"/>
    <col min="12810" max="13056" width="9" style="211"/>
    <col min="13057" max="13057" width="3.75" style="211" customWidth="1"/>
    <col min="13058" max="13058" width="24.25" style="211" customWidth="1"/>
    <col min="13059" max="13059" width="4" style="211" customWidth="1"/>
    <col min="13060" max="13062" width="20.125" style="211" customWidth="1"/>
    <col min="13063" max="13063" width="3.125" style="211" customWidth="1"/>
    <col min="13064" max="13064" width="3.75" style="211" customWidth="1"/>
    <col min="13065" max="13065" width="2.5" style="211" customWidth="1"/>
    <col min="13066" max="13312" width="9" style="211"/>
    <col min="13313" max="13313" width="3.75" style="211" customWidth="1"/>
    <col min="13314" max="13314" width="24.25" style="211" customWidth="1"/>
    <col min="13315" max="13315" width="4" style="211" customWidth="1"/>
    <col min="13316" max="13318" width="20.125" style="211" customWidth="1"/>
    <col min="13319" max="13319" width="3.125" style="211" customWidth="1"/>
    <col min="13320" max="13320" width="3.75" style="211" customWidth="1"/>
    <col min="13321" max="13321" width="2.5" style="211" customWidth="1"/>
    <col min="13322" max="13568" width="9" style="211"/>
    <col min="13569" max="13569" width="3.75" style="211" customWidth="1"/>
    <col min="13570" max="13570" width="24.25" style="211" customWidth="1"/>
    <col min="13571" max="13571" width="4" style="211" customWidth="1"/>
    <col min="13572" max="13574" width="20.125" style="211" customWidth="1"/>
    <col min="13575" max="13575" width="3.125" style="211" customWidth="1"/>
    <col min="13576" max="13576" width="3.75" style="211" customWidth="1"/>
    <col min="13577" max="13577" width="2.5" style="211" customWidth="1"/>
    <col min="13578" max="13824" width="9" style="211"/>
    <col min="13825" max="13825" width="3.75" style="211" customWidth="1"/>
    <col min="13826" max="13826" width="24.25" style="211" customWidth="1"/>
    <col min="13827" max="13827" width="4" style="211" customWidth="1"/>
    <col min="13828" max="13830" width="20.125" style="211" customWidth="1"/>
    <col min="13831" max="13831" width="3.125" style="211" customWidth="1"/>
    <col min="13832" max="13832" width="3.75" style="211" customWidth="1"/>
    <col min="13833" max="13833" width="2.5" style="211" customWidth="1"/>
    <col min="13834" max="14080" width="9" style="211"/>
    <col min="14081" max="14081" width="3.75" style="211" customWidth="1"/>
    <col min="14082" max="14082" width="24.25" style="211" customWidth="1"/>
    <col min="14083" max="14083" width="4" style="211" customWidth="1"/>
    <col min="14084" max="14086" width="20.125" style="211" customWidth="1"/>
    <col min="14087" max="14087" width="3.125" style="211" customWidth="1"/>
    <col min="14088" max="14088" width="3.75" style="211" customWidth="1"/>
    <col min="14089" max="14089" width="2.5" style="211" customWidth="1"/>
    <col min="14090" max="14336" width="9" style="211"/>
    <col min="14337" max="14337" width="3.75" style="211" customWidth="1"/>
    <col min="14338" max="14338" width="24.25" style="211" customWidth="1"/>
    <col min="14339" max="14339" width="4" style="211" customWidth="1"/>
    <col min="14340" max="14342" width="20.125" style="211" customWidth="1"/>
    <col min="14343" max="14343" width="3.125" style="211" customWidth="1"/>
    <col min="14344" max="14344" width="3.75" style="211" customWidth="1"/>
    <col min="14345" max="14345" width="2.5" style="211" customWidth="1"/>
    <col min="14346" max="14592" width="9" style="211"/>
    <col min="14593" max="14593" width="3.75" style="211" customWidth="1"/>
    <col min="14594" max="14594" width="24.25" style="211" customWidth="1"/>
    <col min="14595" max="14595" width="4" style="211" customWidth="1"/>
    <col min="14596" max="14598" width="20.125" style="211" customWidth="1"/>
    <col min="14599" max="14599" width="3.125" style="211" customWidth="1"/>
    <col min="14600" max="14600" width="3.75" style="211" customWidth="1"/>
    <col min="14601" max="14601" width="2.5" style="211" customWidth="1"/>
    <col min="14602" max="14848" width="9" style="211"/>
    <col min="14849" max="14849" width="3.75" style="211" customWidth="1"/>
    <col min="14850" max="14850" width="24.25" style="211" customWidth="1"/>
    <col min="14851" max="14851" width="4" style="211" customWidth="1"/>
    <col min="14852" max="14854" width="20.125" style="211" customWidth="1"/>
    <col min="14855" max="14855" width="3.125" style="211" customWidth="1"/>
    <col min="14856" max="14856" width="3.75" style="211" customWidth="1"/>
    <col min="14857" max="14857" width="2.5" style="211" customWidth="1"/>
    <col min="14858" max="15104" width="9" style="211"/>
    <col min="15105" max="15105" width="3.75" style="211" customWidth="1"/>
    <col min="15106" max="15106" width="24.25" style="211" customWidth="1"/>
    <col min="15107" max="15107" width="4" style="211" customWidth="1"/>
    <col min="15108" max="15110" width="20.125" style="211" customWidth="1"/>
    <col min="15111" max="15111" width="3.125" style="211" customWidth="1"/>
    <col min="15112" max="15112" width="3.75" style="211" customWidth="1"/>
    <col min="15113" max="15113" width="2.5" style="211" customWidth="1"/>
    <col min="15114" max="15360" width="9" style="211"/>
    <col min="15361" max="15361" width="3.75" style="211" customWidth="1"/>
    <col min="15362" max="15362" width="24.25" style="211" customWidth="1"/>
    <col min="15363" max="15363" width="4" style="211" customWidth="1"/>
    <col min="15364" max="15366" width="20.125" style="211" customWidth="1"/>
    <col min="15367" max="15367" width="3.125" style="211" customWidth="1"/>
    <col min="15368" max="15368" width="3.75" style="211" customWidth="1"/>
    <col min="15369" max="15369" width="2.5" style="211" customWidth="1"/>
    <col min="15370" max="15616" width="9" style="211"/>
    <col min="15617" max="15617" width="3.75" style="211" customWidth="1"/>
    <col min="15618" max="15618" width="24.25" style="211" customWidth="1"/>
    <col min="15619" max="15619" width="4" style="211" customWidth="1"/>
    <col min="15620" max="15622" width="20.125" style="211" customWidth="1"/>
    <col min="15623" max="15623" width="3.125" style="211" customWidth="1"/>
    <col min="15624" max="15624" width="3.75" style="211" customWidth="1"/>
    <col min="15625" max="15625" width="2.5" style="211" customWidth="1"/>
    <col min="15626" max="15872" width="9" style="211"/>
    <col min="15873" max="15873" width="3.75" style="211" customWidth="1"/>
    <col min="15874" max="15874" width="24.25" style="211" customWidth="1"/>
    <col min="15875" max="15875" width="4" style="211" customWidth="1"/>
    <col min="15876" max="15878" width="20.125" style="211" customWidth="1"/>
    <col min="15879" max="15879" width="3.125" style="211" customWidth="1"/>
    <col min="15880" max="15880" width="3.75" style="211" customWidth="1"/>
    <col min="15881" max="15881" width="2.5" style="211" customWidth="1"/>
    <col min="15882" max="16128" width="9" style="211"/>
    <col min="16129" max="16129" width="3.75" style="211" customWidth="1"/>
    <col min="16130" max="16130" width="24.25" style="211" customWidth="1"/>
    <col min="16131" max="16131" width="4" style="211" customWidth="1"/>
    <col min="16132" max="16134" width="20.125" style="211" customWidth="1"/>
    <col min="16135" max="16135" width="3.125" style="211" customWidth="1"/>
    <col min="16136" max="16136" width="3.75" style="211" customWidth="1"/>
    <col min="16137" max="16137" width="2.5" style="211" customWidth="1"/>
    <col min="16138" max="16384" width="9" style="211"/>
  </cols>
  <sheetData>
    <row r="1" spans="1:7" ht="20.100000000000001" customHeight="1" x14ac:dyDescent="0.15"/>
    <row r="2" spans="1:7" ht="20.100000000000001" customHeight="1" x14ac:dyDescent="0.15">
      <c r="A2" s="397"/>
      <c r="F2" s="1235" t="s">
        <v>495</v>
      </c>
      <c r="G2" s="1235"/>
    </row>
    <row r="3" spans="1:7" ht="20.100000000000001" customHeight="1" x14ac:dyDescent="0.15">
      <c r="A3" s="397"/>
      <c r="F3" s="213"/>
      <c r="G3" s="213"/>
    </row>
    <row r="4" spans="1:7" ht="20.100000000000001" customHeight="1" x14ac:dyDescent="0.15">
      <c r="A4" s="1205" t="s">
        <v>496</v>
      </c>
      <c r="B4" s="1205"/>
      <c r="C4" s="1205"/>
      <c r="D4" s="1205"/>
      <c r="E4" s="1205"/>
      <c r="F4" s="1205"/>
      <c r="G4" s="1205"/>
    </row>
    <row r="5" spans="1:7" ht="20.100000000000001" customHeight="1" x14ac:dyDescent="0.15">
      <c r="A5" s="398"/>
      <c r="B5" s="398"/>
      <c r="C5" s="398"/>
      <c r="D5" s="398"/>
      <c r="E5" s="398"/>
      <c r="F5" s="398"/>
      <c r="G5" s="398"/>
    </row>
    <row r="6" spans="1:7" ht="39.950000000000003" customHeight="1" x14ac:dyDescent="0.15">
      <c r="A6" s="398"/>
      <c r="B6" s="399" t="s">
        <v>497</v>
      </c>
      <c r="C6" s="1213"/>
      <c r="D6" s="1213"/>
      <c r="E6" s="1213"/>
      <c r="F6" s="1213"/>
      <c r="G6" s="1214"/>
    </row>
    <row r="7" spans="1:7" ht="39.950000000000003" customHeight="1" x14ac:dyDescent="0.15">
      <c r="B7" s="399" t="s">
        <v>269</v>
      </c>
      <c r="C7" s="1236"/>
      <c r="D7" s="1236"/>
      <c r="E7" s="1236"/>
      <c r="F7" s="1236"/>
      <c r="G7" s="1237"/>
    </row>
    <row r="8" spans="1:7" ht="39.950000000000003" customHeight="1" x14ac:dyDescent="0.15">
      <c r="B8" s="399" t="s">
        <v>270</v>
      </c>
      <c r="C8" s="1236" t="s">
        <v>498</v>
      </c>
      <c r="D8" s="1236"/>
      <c r="E8" s="1236"/>
      <c r="F8" s="1236"/>
      <c r="G8" s="1237"/>
    </row>
    <row r="9" spans="1:7" ht="80.099999999999994" customHeight="1" x14ac:dyDescent="0.15">
      <c r="B9" s="400" t="s">
        <v>499</v>
      </c>
      <c r="C9" s="1238" t="s">
        <v>500</v>
      </c>
      <c r="D9" s="1239"/>
      <c r="E9" s="1239"/>
      <c r="F9" s="1239"/>
      <c r="G9" s="1240"/>
    </row>
    <row r="10" spans="1:7" ht="9.75" customHeight="1" x14ac:dyDescent="0.15">
      <c r="B10" s="1241" t="s">
        <v>501</v>
      </c>
      <c r="C10" s="401"/>
      <c r="D10" s="401"/>
      <c r="E10" s="401"/>
      <c r="F10" s="401"/>
      <c r="G10" s="402"/>
    </row>
    <row r="11" spans="1:7" ht="40.5" customHeight="1" x14ac:dyDescent="0.15">
      <c r="B11" s="1242"/>
      <c r="C11" s="403"/>
      <c r="D11" s="404" t="s">
        <v>502</v>
      </c>
      <c r="E11" s="405" t="s">
        <v>503</v>
      </c>
      <c r="F11" s="405" t="s">
        <v>504</v>
      </c>
      <c r="G11" s="406"/>
    </row>
    <row r="12" spans="1:7" ht="44.25" customHeight="1" x14ac:dyDescent="0.15">
      <c r="B12" s="1242"/>
      <c r="D12" s="407" t="s">
        <v>34</v>
      </c>
      <c r="E12" s="407" t="s">
        <v>34</v>
      </c>
      <c r="F12" s="407" t="s">
        <v>53</v>
      </c>
      <c r="G12" s="406"/>
    </row>
    <row r="13" spans="1:7" x14ac:dyDescent="0.15">
      <c r="B13" s="1242"/>
      <c r="C13" s="1244" t="s">
        <v>505</v>
      </c>
      <c r="D13" s="1245"/>
      <c r="E13" s="1245"/>
      <c r="F13" s="1245"/>
      <c r="G13" s="1246"/>
    </row>
    <row r="14" spans="1:7" ht="12.75" customHeight="1" x14ac:dyDescent="0.15">
      <c r="B14" s="1243"/>
      <c r="C14" s="1247"/>
      <c r="D14" s="1248"/>
      <c r="E14" s="1248"/>
      <c r="F14" s="1248"/>
      <c r="G14" s="1249"/>
    </row>
    <row r="15" spans="1:7" ht="12" customHeight="1" x14ac:dyDescent="0.15">
      <c r="B15" s="211" t="s">
        <v>506</v>
      </c>
    </row>
    <row r="16" spans="1:7" ht="17.100000000000001" customHeight="1" x14ac:dyDescent="0.15">
      <c r="B16" s="408" t="s">
        <v>84</v>
      </c>
      <c r="C16" s="408"/>
      <c r="D16" s="408"/>
      <c r="E16" s="408"/>
      <c r="F16" s="408"/>
      <c r="G16" s="408"/>
    </row>
    <row r="17" spans="2:9" ht="17.100000000000001" customHeight="1" x14ac:dyDescent="0.15">
      <c r="B17" s="408" t="s">
        <v>507</v>
      </c>
      <c r="C17" s="408"/>
      <c r="D17" s="408"/>
      <c r="E17" s="408"/>
      <c r="F17" s="408"/>
      <c r="G17" s="408"/>
    </row>
    <row r="18" spans="2:9" ht="17.100000000000001" customHeight="1" x14ac:dyDescent="0.15">
      <c r="B18" s="408" t="s">
        <v>508</v>
      </c>
      <c r="C18" s="408"/>
      <c r="D18" s="408"/>
      <c r="E18" s="408"/>
      <c r="F18" s="408"/>
      <c r="G18" s="408"/>
    </row>
    <row r="19" spans="2:9" ht="33" customHeight="1" x14ac:dyDescent="0.15">
      <c r="B19" s="1234" t="s">
        <v>509</v>
      </c>
      <c r="C19" s="1234"/>
      <c r="D19" s="1234"/>
      <c r="E19" s="1234"/>
      <c r="F19" s="1234"/>
      <c r="G19" s="408"/>
    </row>
    <row r="20" spans="2:9" ht="17.100000000000001" customHeight="1" x14ac:dyDescent="0.15">
      <c r="B20" s="408"/>
      <c r="C20" s="408"/>
      <c r="D20" s="408"/>
      <c r="E20" s="408"/>
      <c r="F20" s="408"/>
      <c r="G20" s="408"/>
      <c r="H20" s="408"/>
      <c r="I20" s="408"/>
    </row>
  </sheetData>
  <mergeCells count="9">
    <mergeCell ref="B19:F19"/>
    <mergeCell ref="F2:G2"/>
    <mergeCell ref="A4:G4"/>
    <mergeCell ref="C7:G7"/>
    <mergeCell ref="C8:G8"/>
    <mergeCell ref="C6:G6"/>
    <mergeCell ref="C9:G9"/>
    <mergeCell ref="B10:B14"/>
    <mergeCell ref="C13:G14"/>
  </mergeCells>
  <phoneticPr fontId="2"/>
  <pageMargins left="0.78740157480314965" right="0.39370078740157483" top="0.74803149606299213" bottom="0.74803149606299213"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H355"/>
  <sheetViews>
    <sheetView view="pageBreakPreview" zoomScale="85" zoomScaleNormal="100" zoomScaleSheetLayoutView="85" workbookViewId="0">
      <selection activeCell="AM15" sqref="AM15"/>
    </sheetView>
  </sheetViews>
  <sheetFormatPr defaultRowHeight="13.5" x14ac:dyDescent="0.15"/>
  <cols>
    <col min="1" max="1" width="1.875" style="162" customWidth="1"/>
    <col min="2" max="62" width="2.625" style="162" customWidth="1"/>
    <col min="63" max="257" width="9" style="162"/>
    <col min="258" max="318" width="2.625" style="162" customWidth="1"/>
    <col min="319" max="513" width="9" style="162"/>
    <col min="514" max="574" width="2.625" style="162" customWidth="1"/>
    <col min="575" max="769" width="9" style="162"/>
    <col min="770" max="830" width="2.625" style="162" customWidth="1"/>
    <col min="831" max="1025" width="9" style="162"/>
    <col min="1026" max="1086" width="2.625" style="162" customWidth="1"/>
    <col min="1087" max="1281" width="9" style="162"/>
    <col min="1282" max="1342" width="2.625" style="162" customWidth="1"/>
    <col min="1343" max="1537" width="9" style="162"/>
    <col min="1538" max="1598" width="2.625" style="162" customWidth="1"/>
    <col min="1599" max="1793" width="9" style="162"/>
    <col min="1794" max="1854" width="2.625" style="162" customWidth="1"/>
    <col min="1855" max="2049" width="9" style="162"/>
    <col min="2050" max="2110" width="2.625" style="162" customWidth="1"/>
    <col min="2111" max="2305" width="9" style="162"/>
    <col min="2306" max="2366" width="2.625" style="162" customWidth="1"/>
    <col min="2367" max="2561" width="9" style="162"/>
    <col min="2562" max="2622" width="2.625" style="162" customWidth="1"/>
    <col min="2623" max="2817" width="9" style="162"/>
    <col min="2818" max="2878" width="2.625" style="162" customWidth="1"/>
    <col min="2879" max="3073" width="9" style="162"/>
    <col min="3074" max="3134" width="2.625" style="162" customWidth="1"/>
    <col min="3135" max="3329" width="9" style="162"/>
    <col min="3330" max="3390" width="2.625" style="162" customWidth="1"/>
    <col min="3391" max="3585" width="9" style="162"/>
    <col min="3586" max="3646" width="2.625" style="162" customWidth="1"/>
    <col min="3647" max="3841" width="9" style="162"/>
    <col min="3842" max="3902" width="2.625" style="162" customWidth="1"/>
    <col min="3903" max="4097" width="9" style="162"/>
    <col min="4098" max="4158" width="2.625" style="162" customWidth="1"/>
    <col min="4159" max="4353" width="9" style="162"/>
    <col min="4354" max="4414" width="2.625" style="162" customWidth="1"/>
    <col min="4415" max="4609" width="9" style="162"/>
    <col min="4610" max="4670" width="2.625" style="162" customWidth="1"/>
    <col min="4671" max="4865" width="9" style="162"/>
    <col min="4866" max="4926" width="2.625" style="162" customWidth="1"/>
    <col min="4927" max="5121" width="9" style="162"/>
    <col min="5122" max="5182" width="2.625" style="162" customWidth="1"/>
    <col min="5183" max="5377" width="9" style="162"/>
    <col min="5378" max="5438" width="2.625" style="162" customWidth="1"/>
    <col min="5439" max="5633" width="9" style="162"/>
    <col min="5634" max="5694" width="2.625" style="162" customWidth="1"/>
    <col min="5695" max="5889" width="9" style="162"/>
    <col min="5890" max="5950" width="2.625" style="162" customWidth="1"/>
    <col min="5951" max="6145" width="9" style="162"/>
    <col min="6146" max="6206" width="2.625" style="162" customWidth="1"/>
    <col min="6207" max="6401" width="9" style="162"/>
    <col min="6402" max="6462" width="2.625" style="162" customWidth="1"/>
    <col min="6463" max="6657" width="9" style="162"/>
    <col min="6658" max="6718" width="2.625" style="162" customWidth="1"/>
    <col min="6719" max="6913" width="9" style="162"/>
    <col min="6914" max="6974" width="2.625" style="162" customWidth="1"/>
    <col min="6975" max="7169" width="9" style="162"/>
    <col min="7170" max="7230" width="2.625" style="162" customWidth="1"/>
    <col min="7231" max="7425" width="9" style="162"/>
    <col min="7426" max="7486" width="2.625" style="162" customWidth="1"/>
    <col min="7487" max="7681" width="9" style="162"/>
    <col min="7682" max="7742" width="2.625" style="162" customWidth="1"/>
    <col min="7743" max="7937" width="9" style="162"/>
    <col min="7938" max="7998" width="2.625" style="162" customWidth="1"/>
    <col min="7999" max="8193" width="9" style="162"/>
    <col min="8194" max="8254" width="2.625" style="162" customWidth="1"/>
    <col min="8255" max="8449" width="9" style="162"/>
    <col min="8450" max="8510" width="2.625" style="162" customWidth="1"/>
    <col min="8511" max="8705" width="9" style="162"/>
    <col min="8706" max="8766" width="2.625" style="162" customWidth="1"/>
    <col min="8767" max="8961" width="9" style="162"/>
    <col min="8962" max="9022" width="2.625" style="162" customWidth="1"/>
    <col min="9023" max="9217" width="9" style="162"/>
    <col min="9218" max="9278" width="2.625" style="162" customWidth="1"/>
    <col min="9279" max="9473" width="9" style="162"/>
    <col min="9474" max="9534" width="2.625" style="162" customWidth="1"/>
    <col min="9535" max="9729" width="9" style="162"/>
    <col min="9730" max="9790" width="2.625" style="162" customWidth="1"/>
    <col min="9791" max="9985" width="9" style="162"/>
    <col min="9986" max="10046" width="2.625" style="162" customWidth="1"/>
    <col min="10047" max="10241" width="9" style="162"/>
    <col min="10242" max="10302" width="2.625" style="162" customWidth="1"/>
    <col min="10303" max="10497" width="9" style="162"/>
    <col min="10498" max="10558" width="2.625" style="162" customWidth="1"/>
    <col min="10559" max="10753" width="9" style="162"/>
    <col min="10754" max="10814" width="2.625" style="162" customWidth="1"/>
    <col min="10815" max="11009" width="9" style="162"/>
    <col min="11010" max="11070" width="2.625" style="162" customWidth="1"/>
    <col min="11071" max="11265" width="9" style="162"/>
    <col min="11266" max="11326" width="2.625" style="162" customWidth="1"/>
    <col min="11327" max="11521" width="9" style="162"/>
    <col min="11522" max="11582" width="2.625" style="162" customWidth="1"/>
    <col min="11583" max="11777" width="9" style="162"/>
    <col min="11778" max="11838" width="2.625" style="162" customWidth="1"/>
    <col min="11839" max="12033" width="9" style="162"/>
    <col min="12034" max="12094" width="2.625" style="162" customWidth="1"/>
    <col min="12095" max="12289" width="9" style="162"/>
    <col min="12290" max="12350" width="2.625" style="162" customWidth="1"/>
    <col min="12351" max="12545" width="9" style="162"/>
    <col min="12546" max="12606" width="2.625" style="162" customWidth="1"/>
    <col min="12607" max="12801" width="9" style="162"/>
    <col min="12802" max="12862" width="2.625" style="162" customWidth="1"/>
    <col min="12863" max="13057" width="9" style="162"/>
    <col min="13058" max="13118" width="2.625" style="162" customWidth="1"/>
    <col min="13119" max="13313" width="9" style="162"/>
    <col min="13314" max="13374" width="2.625" style="162" customWidth="1"/>
    <col min="13375" max="13569" width="9" style="162"/>
    <col min="13570" max="13630" width="2.625" style="162" customWidth="1"/>
    <col min="13631" max="13825" width="9" style="162"/>
    <col min="13826" max="13886" width="2.625" style="162" customWidth="1"/>
    <col min="13887" max="14081" width="9" style="162"/>
    <col min="14082" max="14142" width="2.625" style="162" customWidth="1"/>
    <col min="14143" max="14337" width="9" style="162"/>
    <col min="14338" max="14398" width="2.625" style="162" customWidth="1"/>
    <col min="14399" max="14593" width="9" style="162"/>
    <col min="14594" max="14654" width="2.625" style="162" customWidth="1"/>
    <col min="14655" max="14849" width="9" style="162"/>
    <col min="14850" max="14910" width="2.625" style="162" customWidth="1"/>
    <col min="14911" max="15105" width="9" style="162"/>
    <col min="15106" max="15166" width="2.625" style="162" customWidth="1"/>
    <col min="15167" max="15361" width="9" style="162"/>
    <col min="15362" max="15422" width="2.625" style="162" customWidth="1"/>
    <col min="15423" max="15617" width="9" style="162"/>
    <col min="15618" max="15678" width="2.625" style="162" customWidth="1"/>
    <col min="15679" max="15873" width="9" style="162"/>
    <col min="15874" max="15934" width="2.625" style="162" customWidth="1"/>
    <col min="15935" max="16129" width="9" style="162"/>
    <col min="16130" max="16190" width="2.625" style="162" customWidth="1"/>
    <col min="16191" max="16384" width="9" style="162"/>
  </cols>
  <sheetData>
    <row r="2" spans="1:34" x14ac:dyDescent="0.15">
      <c r="Z2" s="712"/>
      <c r="AA2" s="712"/>
      <c r="AB2" s="712"/>
      <c r="AC2" s="712"/>
      <c r="AD2" s="712"/>
      <c r="AE2" s="712"/>
      <c r="AF2" s="712"/>
      <c r="AG2" s="680" t="s">
        <v>710</v>
      </c>
      <c r="AH2" s="712"/>
    </row>
    <row r="4" spans="1:34" s="161" customFormat="1" ht="21" customHeight="1" x14ac:dyDescent="0.15">
      <c r="A4" s="416"/>
      <c r="B4" s="1279" t="s">
        <v>517</v>
      </c>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416"/>
    </row>
    <row r="5" spans="1:34" s="161" customFormat="1" ht="21" customHeight="1" x14ac:dyDescent="0.15">
      <c r="A5" s="416"/>
      <c r="B5" s="1279" t="s">
        <v>518</v>
      </c>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416"/>
    </row>
    <row r="6" spans="1:34" ht="21" customHeight="1" thickBot="1" x14ac:dyDescent="0.2">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row>
    <row r="7" spans="1:34" ht="21" customHeight="1" x14ac:dyDescent="0.15">
      <c r="A7" s="417"/>
      <c r="B7" s="1280" t="s">
        <v>62</v>
      </c>
      <c r="C7" s="1281"/>
      <c r="D7" s="1281"/>
      <c r="E7" s="1281"/>
      <c r="F7" s="1281"/>
      <c r="G7" s="1281"/>
      <c r="H7" s="1281"/>
      <c r="I7" s="1281"/>
      <c r="J7" s="1281"/>
      <c r="K7" s="1281"/>
      <c r="L7" s="1281"/>
      <c r="M7" s="1281"/>
      <c r="N7" s="1282"/>
      <c r="O7" s="1282"/>
      <c r="P7" s="1282"/>
      <c r="Q7" s="1282"/>
      <c r="R7" s="1282"/>
      <c r="S7" s="1282"/>
      <c r="T7" s="1282"/>
      <c r="U7" s="1282"/>
      <c r="V7" s="1282"/>
      <c r="W7" s="1282"/>
      <c r="X7" s="1282"/>
      <c r="Y7" s="1282"/>
      <c r="Z7" s="1282"/>
      <c r="AA7" s="1282"/>
      <c r="AB7" s="1282"/>
      <c r="AC7" s="1282"/>
      <c r="AD7" s="1282"/>
      <c r="AE7" s="1282"/>
      <c r="AF7" s="1282"/>
      <c r="AG7" s="1283"/>
      <c r="AH7" s="417"/>
    </row>
    <row r="8" spans="1:34" ht="21" customHeight="1" thickBot="1" x14ac:dyDescent="0.2">
      <c r="A8" s="417"/>
      <c r="B8" s="1284" t="s">
        <v>28</v>
      </c>
      <c r="C8" s="1285"/>
      <c r="D8" s="1285"/>
      <c r="E8" s="1285"/>
      <c r="F8" s="1285"/>
      <c r="G8" s="1285"/>
      <c r="H8" s="1285"/>
      <c r="I8" s="1285"/>
      <c r="J8" s="1285"/>
      <c r="K8" s="1285"/>
      <c r="L8" s="1285"/>
      <c r="M8" s="1285"/>
      <c r="N8" s="1286" t="s">
        <v>519</v>
      </c>
      <c r="O8" s="1286"/>
      <c r="P8" s="1286"/>
      <c r="Q8" s="1286"/>
      <c r="R8" s="1286"/>
      <c r="S8" s="1286"/>
      <c r="T8" s="1286"/>
      <c r="U8" s="1286"/>
      <c r="V8" s="1286"/>
      <c r="W8" s="1286"/>
      <c r="X8" s="1286"/>
      <c r="Y8" s="1286"/>
      <c r="Z8" s="1286"/>
      <c r="AA8" s="1286"/>
      <c r="AB8" s="1286"/>
      <c r="AC8" s="1286"/>
      <c r="AD8" s="1286"/>
      <c r="AE8" s="1286"/>
      <c r="AF8" s="1286"/>
      <c r="AG8" s="1287"/>
      <c r="AH8" s="417"/>
    </row>
    <row r="9" spans="1:34" ht="21" customHeight="1" thickTop="1" x14ac:dyDescent="0.15">
      <c r="A9" s="417"/>
      <c r="B9" s="1288" t="s">
        <v>92</v>
      </c>
      <c r="C9" s="1289"/>
      <c r="D9" s="1289"/>
      <c r="E9" s="1289"/>
      <c r="F9" s="1289"/>
      <c r="G9" s="1289"/>
      <c r="H9" s="1289"/>
      <c r="I9" s="1289"/>
      <c r="J9" s="1289"/>
      <c r="K9" s="1289"/>
      <c r="L9" s="1289"/>
      <c r="M9" s="1289"/>
      <c r="N9" s="1289" t="s">
        <v>93</v>
      </c>
      <c r="O9" s="1289"/>
      <c r="P9" s="1289"/>
      <c r="Q9" s="1289"/>
      <c r="R9" s="1289"/>
      <c r="S9" s="1289"/>
      <c r="T9" s="1289"/>
      <c r="U9" s="1289"/>
      <c r="V9" s="1289"/>
      <c r="W9" s="1289"/>
      <c r="X9" s="1289"/>
      <c r="Y9" s="1289"/>
      <c r="Z9" s="1289"/>
      <c r="AA9" s="1289"/>
      <c r="AB9" s="1289"/>
      <c r="AC9" s="1289"/>
      <c r="AD9" s="1289"/>
      <c r="AE9" s="1289"/>
      <c r="AF9" s="1289"/>
      <c r="AG9" s="1290"/>
      <c r="AH9" s="417"/>
    </row>
    <row r="10" spans="1:34" ht="21" customHeight="1" x14ac:dyDescent="0.15">
      <c r="A10" s="417"/>
      <c r="B10" s="1302" t="s">
        <v>59</v>
      </c>
      <c r="C10" s="1303"/>
      <c r="D10" s="1303"/>
      <c r="E10" s="1303"/>
      <c r="F10" s="1303"/>
      <c r="G10" s="1303" t="s">
        <v>3</v>
      </c>
      <c r="H10" s="1303"/>
      <c r="I10" s="1303"/>
      <c r="J10" s="1303"/>
      <c r="K10" s="1303"/>
      <c r="L10" s="1303"/>
      <c r="M10" s="1303"/>
      <c r="N10" s="1304" t="s">
        <v>520</v>
      </c>
      <c r="O10" s="1305"/>
      <c r="P10" s="1305"/>
      <c r="Q10" s="1305"/>
      <c r="R10" s="1306"/>
      <c r="S10" s="1304" t="s">
        <v>521</v>
      </c>
      <c r="T10" s="1305"/>
      <c r="U10" s="1305"/>
      <c r="V10" s="1305"/>
      <c r="W10" s="1306"/>
      <c r="X10" s="1300" t="s">
        <v>522</v>
      </c>
      <c r="Y10" s="1300"/>
      <c r="Z10" s="1300"/>
      <c r="AA10" s="1300"/>
      <c r="AB10" s="1300"/>
      <c r="AC10" s="1300" t="s">
        <v>523</v>
      </c>
      <c r="AD10" s="1300"/>
      <c r="AE10" s="1300"/>
      <c r="AF10" s="1300"/>
      <c r="AG10" s="1301"/>
      <c r="AH10" s="417"/>
    </row>
    <row r="11" spans="1:34" ht="21" customHeight="1" x14ac:dyDescent="0.15">
      <c r="A11" s="417"/>
      <c r="B11" s="1302"/>
      <c r="C11" s="1303"/>
      <c r="D11" s="1303"/>
      <c r="E11" s="1303"/>
      <c r="F11" s="1303"/>
      <c r="G11" s="1303"/>
      <c r="H11" s="1303"/>
      <c r="I11" s="1303"/>
      <c r="J11" s="1303"/>
      <c r="K11" s="1303"/>
      <c r="L11" s="1303"/>
      <c r="M11" s="1303"/>
      <c r="N11" s="1307"/>
      <c r="O11" s="1308"/>
      <c r="P11" s="1308"/>
      <c r="Q11" s="1308"/>
      <c r="R11" s="1309"/>
      <c r="S11" s="1307"/>
      <c r="T11" s="1308"/>
      <c r="U11" s="1308"/>
      <c r="V11" s="1308"/>
      <c r="W11" s="1309"/>
      <c r="X11" s="1300"/>
      <c r="Y11" s="1300"/>
      <c r="Z11" s="1300"/>
      <c r="AA11" s="1300"/>
      <c r="AB11" s="1300"/>
      <c r="AC11" s="1300"/>
      <c r="AD11" s="1300"/>
      <c r="AE11" s="1300"/>
      <c r="AF11" s="1300"/>
      <c r="AG11" s="1301"/>
      <c r="AH11" s="417"/>
    </row>
    <row r="12" spans="1:34" ht="21" customHeight="1" x14ac:dyDescent="0.15">
      <c r="A12" s="417"/>
      <c r="B12" s="1302"/>
      <c r="C12" s="1303"/>
      <c r="D12" s="1303"/>
      <c r="E12" s="1303"/>
      <c r="F12" s="1303"/>
      <c r="G12" s="1303"/>
      <c r="H12" s="1303"/>
      <c r="I12" s="1303"/>
      <c r="J12" s="1303"/>
      <c r="K12" s="1303"/>
      <c r="L12" s="1303"/>
      <c r="M12" s="1303"/>
      <c r="N12" s="1310"/>
      <c r="O12" s="1311"/>
      <c r="P12" s="1311"/>
      <c r="Q12" s="1311"/>
      <c r="R12" s="1312"/>
      <c r="S12" s="1310"/>
      <c r="T12" s="1311"/>
      <c r="U12" s="1311"/>
      <c r="V12" s="1311"/>
      <c r="W12" s="1312"/>
      <c r="X12" s="1300"/>
      <c r="Y12" s="1300"/>
      <c r="Z12" s="1300"/>
      <c r="AA12" s="1300"/>
      <c r="AB12" s="1300"/>
      <c r="AC12" s="1300"/>
      <c r="AD12" s="1300"/>
      <c r="AE12" s="1300"/>
      <c r="AF12" s="1300"/>
      <c r="AG12" s="1301"/>
      <c r="AH12" s="417"/>
    </row>
    <row r="13" spans="1:34" ht="21" customHeight="1" x14ac:dyDescent="0.15">
      <c r="A13" s="417"/>
      <c r="B13" s="1276"/>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8"/>
      <c r="AH13" s="417"/>
    </row>
    <row r="14" spans="1:34" ht="21" customHeight="1" x14ac:dyDescent="0.15">
      <c r="A14" s="417"/>
      <c r="B14" s="1276"/>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8"/>
      <c r="AH14" s="417"/>
    </row>
    <row r="15" spans="1:34" ht="21" customHeight="1" x14ac:dyDescent="0.15">
      <c r="A15" s="417"/>
      <c r="B15" s="1276"/>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8"/>
      <c r="AH15" s="417"/>
    </row>
    <row r="16" spans="1:34" ht="21" customHeight="1" x14ac:dyDescent="0.15">
      <c r="A16" s="417"/>
      <c r="B16" s="1276"/>
      <c r="C16" s="1277"/>
      <c r="D16" s="1277"/>
      <c r="E16" s="1277"/>
      <c r="F16" s="1277"/>
      <c r="G16" s="1277"/>
      <c r="H16" s="1277"/>
      <c r="I16" s="1277"/>
      <c r="J16" s="1277"/>
      <c r="K16" s="1277"/>
      <c r="L16" s="1277"/>
      <c r="M16" s="1277"/>
      <c r="N16" s="1272"/>
      <c r="O16" s="1273"/>
      <c r="P16" s="1273"/>
      <c r="Q16" s="1273"/>
      <c r="R16" s="1274"/>
      <c r="S16" s="1272"/>
      <c r="T16" s="1273"/>
      <c r="U16" s="1273"/>
      <c r="V16" s="1273"/>
      <c r="W16" s="1274"/>
      <c r="X16" s="1272"/>
      <c r="Y16" s="1273"/>
      <c r="Z16" s="1273"/>
      <c r="AA16" s="1273"/>
      <c r="AB16" s="1274"/>
      <c r="AC16" s="1272"/>
      <c r="AD16" s="1273"/>
      <c r="AE16" s="1273"/>
      <c r="AF16" s="1273"/>
      <c r="AG16" s="1275"/>
      <c r="AH16" s="417"/>
    </row>
    <row r="17" spans="1:34" ht="21" customHeight="1" x14ac:dyDescent="0.15">
      <c r="A17" s="417"/>
      <c r="B17" s="1276"/>
      <c r="C17" s="1277"/>
      <c r="D17" s="1277"/>
      <c r="E17" s="1277"/>
      <c r="F17" s="1277"/>
      <c r="G17" s="1277"/>
      <c r="H17" s="1277"/>
      <c r="I17" s="1277"/>
      <c r="J17" s="1277"/>
      <c r="K17" s="1277"/>
      <c r="L17" s="1277"/>
      <c r="M17" s="1277"/>
      <c r="N17" s="1272"/>
      <c r="O17" s="1273"/>
      <c r="P17" s="1273"/>
      <c r="Q17" s="1273"/>
      <c r="R17" s="1274"/>
      <c r="S17" s="1272"/>
      <c r="T17" s="1273"/>
      <c r="U17" s="1273"/>
      <c r="V17" s="1273"/>
      <c r="W17" s="1274"/>
      <c r="X17" s="1272"/>
      <c r="Y17" s="1273"/>
      <c r="Z17" s="1273"/>
      <c r="AA17" s="1273"/>
      <c r="AB17" s="1274"/>
      <c r="AC17" s="1272"/>
      <c r="AD17" s="1273"/>
      <c r="AE17" s="1273"/>
      <c r="AF17" s="1273"/>
      <c r="AG17" s="1275"/>
      <c r="AH17" s="417"/>
    </row>
    <row r="18" spans="1:34" ht="21" customHeight="1" x14ac:dyDescent="0.15">
      <c r="A18" s="417"/>
      <c r="B18" s="1276"/>
      <c r="C18" s="1277"/>
      <c r="D18" s="1277"/>
      <c r="E18" s="1277"/>
      <c r="F18" s="1277"/>
      <c r="G18" s="1277"/>
      <c r="H18" s="1277"/>
      <c r="I18" s="1277"/>
      <c r="J18" s="1277"/>
      <c r="K18" s="1277"/>
      <c r="L18" s="1277"/>
      <c r="M18" s="1277"/>
      <c r="N18" s="1272"/>
      <c r="O18" s="1273"/>
      <c r="P18" s="1273"/>
      <c r="Q18" s="1273"/>
      <c r="R18" s="1274"/>
      <c r="S18" s="1272"/>
      <c r="T18" s="1273"/>
      <c r="U18" s="1273"/>
      <c r="V18" s="1273"/>
      <c r="W18" s="1274"/>
      <c r="X18" s="1272"/>
      <c r="Y18" s="1273"/>
      <c r="Z18" s="1273"/>
      <c r="AA18" s="1273"/>
      <c r="AB18" s="1274"/>
      <c r="AC18" s="1272"/>
      <c r="AD18" s="1273"/>
      <c r="AE18" s="1273"/>
      <c r="AF18" s="1273"/>
      <c r="AG18" s="1275"/>
      <c r="AH18" s="417"/>
    </row>
    <row r="19" spans="1:34" ht="21" customHeight="1" x14ac:dyDescent="0.15">
      <c r="A19" s="417"/>
      <c r="B19" s="1276"/>
      <c r="C19" s="1277"/>
      <c r="D19" s="1277"/>
      <c r="E19" s="1277"/>
      <c r="F19" s="1277"/>
      <c r="G19" s="1277"/>
      <c r="H19" s="1277"/>
      <c r="I19" s="1277"/>
      <c r="J19" s="1277"/>
      <c r="K19" s="1277"/>
      <c r="L19" s="1277"/>
      <c r="M19" s="1277"/>
      <c r="N19" s="1272"/>
      <c r="O19" s="1273"/>
      <c r="P19" s="1273"/>
      <c r="Q19" s="1273"/>
      <c r="R19" s="1274"/>
      <c r="S19" s="1272"/>
      <c r="T19" s="1273"/>
      <c r="U19" s="1273"/>
      <c r="V19" s="1273"/>
      <c r="W19" s="1274"/>
      <c r="X19" s="1272"/>
      <c r="Y19" s="1273"/>
      <c r="Z19" s="1273"/>
      <c r="AA19" s="1273"/>
      <c r="AB19" s="1274"/>
      <c r="AC19" s="1272"/>
      <c r="AD19" s="1273"/>
      <c r="AE19" s="1273"/>
      <c r="AF19" s="1273"/>
      <c r="AG19" s="1275"/>
      <c r="AH19" s="417"/>
    </row>
    <row r="20" spans="1:34" ht="21" customHeight="1" x14ac:dyDescent="0.15">
      <c r="A20" s="417"/>
      <c r="B20" s="1276"/>
      <c r="C20" s="1277"/>
      <c r="D20" s="1277"/>
      <c r="E20" s="1277"/>
      <c r="F20" s="1277"/>
      <c r="G20" s="1277"/>
      <c r="H20" s="1277"/>
      <c r="I20" s="1277"/>
      <c r="J20" s="1277"/>
      <c r="K20" s="1277"/>
      <c r="L20" s="1277"/>
      <c r="M20" s="1277"/>
      <c r="N20" s="1272"/>
      <c r="O20" s="1273"/>
      <c r="P20" s="1273"/>
      <c r="Q20" s="1273"/>
      <c r="R20" s="1274"/>
      <c r="S20" s="1272"/>
      <c r="T20" s="1273"/>
      <c r="U20" s="1273"/>
      <c r="V20" s="1273"/>
      <c r="W20" s="1274"/>
      <c r="X20" s="1272"/>
      <c r="Y20" s="1273"/>
      <c r="Z20" s="1273"/>
      <c r="AA20" s="1273"/>
      <c r="AB20" s="1274"/>
      <c r="AC20" s="1272"/>
      <c r="AD20" s="1273"/>
      <c r="AE20" s="1273"/>
      <c r="AF20" s="1273"/>
      <c r="AG20" s="1275"/>
      <c r="AH20" s="417"/>
    </row>
    <row r="21" spans="1:34" ht="21" customHeight="1" x14ac:dyDescent="0.15">
      <c r="A21" s="417"/>
      <c r="B21" s="1276"/>
      <c r="C21" s="1277"/>
      <c r="D21" s="1277"/>
      <c r="E21" s="1277"/>
      <c r="F21" s="1277"/>
      <c r="G21" s="1277"/>
      <c r="H21" s="1277"/>
      <c r="I21" s="1277"/>
      <c r="J21" s="1277"/>
      <c r="K21" s="1277"/>
      <c r="L21" s="1277"/>
      <c r="M21" s="1277"/>
      <c r="N21" s="1272"/>
      <c r="O21" s="1273"/>
      <c r="P21" s="1273"/>
      <c r="Q21" s="1273"/>
      <c r="R21" s="1274"/>
      <c r="S21" s="1272"/>
      <c r="T21" s="1273"/>
      <c r="U21" s="1273"/>
      <c r="V21" s="1273"/>
      <c r="W21" s="1274"/>
      <c r="X21" s="1272"/>
      <c r="Y21" s="1273"/>
      <c r="Z21" s="1273"/>
      <c r="AA21" s="1273"/>
      <c r="AB21" s="1274"/>
      <c r="AC21" s="1272"/>
      <c r="AD21" s="1273"/>
      <c r="AE21" s="1273"/>
      <c r="AF21" s="1273"/>
      <c r="AG21" s="1275"/>
      <c r="AH21" s="417"/>
    </row>
    <row r="22" spans="1:34" ht="21" customHeight="1" x14ac:dyDescent="0.15">
      <c r="A22" s="417"/>
      <c r="B22" s="1276"/>
      <c r="C22" s="1277"/>
      <c r="D22" s="1277"/>
      <c r="E22" s="1277"/>
      <c r="F22" s="1277"/>
      <c r="G22" s="1277"/>
      <c r="H22" s="1277"/>
      <c r="I22" s="1277"/>
      <c r="J22" s="1277"/>
      <c r="K22" s="1277"/>
      <c r="L22" s="1277"/>
      <c r="M22" s="1277"/>
      <c r="N22" s="1277"/>
      <c r="O22" s="1277"/>
      <c r="P22" s="1277"/>
      <c r="Q22" s="1277"/>
      <c r="R22" s="1277"/>
      <c r="S22" s="1277"/>
      <c r="T22" s="1277"/>
      <c r="U22" s="1277"/>
      <c r="V22" s="1277"/>
      <c r="W22" s="1277"/>
      <c r="X22" s="1277"/>
      <c r="Y22" s="1277"/>
      <c r="Z22" s="1277"/>
      <c r="AA22" s="1277"/>
      <c r="AB22" s="1277"/>
      <c r="AC22" s="1277"/>
      <c r="AD22" s="1277"/>
      <c r="AE22" s="1277"/>
      <c r="AF22" s="1277"/>
      <c r="AG22" s="1278"/>
      <c r="AH22" s="417"/>
    </row>
    <row r="23" spans="1:34" ht="21" customHeight="1" x14ac:dyDescent="0.15">
      <c r="A23" s="417"/>
      <c r="B23" s="1276"/>
      <c r="C23" s="1277"/>
      <c r="D23" s="1277"/>
      <c r="E23" s="1277"/>
      <c r="F23" s="1277"/>
      <c r="G23" s="1277"/>
      <c r="H23" s="1277"/>
      <c r="I23" s="1277"/>
      <c r="J23" s="1277"/>
      <c r="K23" s="1277"/>
      <c r="L23" s="1277"/>
      <c r="M23" s="1277"/>
      <c r="N23" s="1277"/>
      <c r="O23" s="1277"/>
      <c r="P23" s="1277"/>
      <c r="Q23" s="1277"/>
      <c r="R23" s="1277"/>
      <c r="S23" s="1277"/>
      <c r="T23" s="1277"/>
      <c r="U23" s="1277"/>
      <c r="V23" s="1277"/>
      <c r="W23" s="1277"/>
      <c r="X23" s="1277"/>
      <c r="Y23" s="1277"/>
      <c r="Z23" s="1277"/>
      <c r="AA23" s="1277"/>
      <c r="AB23" s="1277"/>
      <c r="AC23" s="1277"/>
      <c r="AD23" s="1277"/>
      <c r="AE23" s="1277"/>
      <c r="AF23" s="1277"/>
      <c r="AG23" s="1278"/>
      <c r="AH23" s="417"/>
    </row>
    <row r="24" spans="1:34" ht="21" customHeight="1" thickBot="1" x14ac:dyDescent="0.2">
      <c r="A24" s="417"/>
      <c r="B24" s="1271"/>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c r="AG24" s="1251"/>
      <c r="AH24" s="417"/>
    </row>
    <row r="25" spans="1:34" ht="15" customHeight="1" thickBot="1" x14ac:dyDescent="0.2">
      <c r="A25" s="417"/>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7"/>
    </row>
    <row r="26" spans="1:34" ht="21" customHeight="1" x14ac:dyDescent="0.15">
      <c r="A26" s="417"/>
      <c r="B26" s="1252" t="s">
        <v>524</v>
      </c>
      <c r="C26" s="1253"/>
      <c r="D26" s="1253"/>
      <c r="E26" s="1253"/>
      <c r="F26" s="1253"/>
      <c r="G26" s="1253"/>
      <c r="H26" s="1253"/>
      <c r="I26" s="1253"/>
      <c r="J26" s="1253"/>
      <c r="K26" s="1253"/>
      <c r="L26" s="1253"/>
      <c r="M26" s="1253"/>
      <c r="N26" s="1253"/>
      <c r="O26" s="1253"/>
      <c r="P26" s="1253"/>
      <c r="Q26" s="1253"/>
      <c r="R26" s="1256" t="s">
        <v>525</v>
      </c>
      <c r="S26" s="1256"/>
      <c r="T26" s="1256"/>
      <c r="U26" s="1256"/>
      <c r="V26" s="1256"/>
      <c r="W26" s="1256"/>
      <c r="X26" s="1256"/>
      <c r="Y26" s="1256"/>
      <c r="Z26" s="1256"/>
      <c r="AA26" s="1256"/>
      <c r="AB26" s="1256"/>
      <c r="AC26" s="1256"/>
      <c r="AD26" s="1256"/>
      <c r="AE26" s="1256"/>
      <c r="AF26" s="1256"/>
      <c r="AG26" s="1257"/>
      <c r="AH26" s="417"/>
    </row>
    <row r="27" spans="1:34" ht="21" customHeight="1" thickBot="1" x14ac:dyDescent="0.2">
      <c r="A27" s="417"/>
      <c r="B27" s="1254"/>
      <c r="C27" s="1255"/>
      <c r="D27" s="1255"/>
      <c r="E27" s="1255"/>
      <c r="F27" s="1255"/>
      <c r="G27" s="1255"/>
      <c r="H27" s="1255"/>
      <c r="I27" s="1255"/>
      <c r="J27" s="1255"/>
      <c r="K27" s="1255"/>
      <c r="L27" s="1255"/>
      <c r="M27" s="1255"/>
      <c r="N27" s="1255"/>
      <c r="O27" s="1255"/>
      <c r="P27" s="1255"/>
      <c r="Q27" s="1255"/>
      <c r="R27" s="1258"/>
      <c r="S27" s="1258"/>
      <c r="T27" s="1258"/>
      <c r="U27" s="1258"/>
      <c r="V27" s="1258"/>
      <c r="W27" s="1258"/>
      <c r="X27" s="1258"/>
      <c r="Y27" s="1258"/>
      <c r="Z27" s="1258"/>
      <c r="AA27" s="1258"/>
      <c r="AB27" s="1258"/>
      <c r="AC27" s="1258"/>
      <c r="AD27" s="1258"/>
      <c r="AE27" s="1258"/>
      <c r="AF27" s="1258"/>
      <c r="AG27" s="1259"/>
      <c r="AH27" s="417"/>
    </row>
    <row r="28" spans="1:34" ht="15" customHeight="1" thickBot="1" x14ac:dyDescent="0.2">
      <c r="A28" s="417"/>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7"/>
    </row>
    <row r="29" spans="1:34" ht="21" customHeight="1" x14ac:dyDescent="0.15">
      <c r="A29" s="417"/>
      <c r="B29" s="1260" t="s">
        <v>526</v>
      </c>
      <c r="C29" s="1261"/>
      <c r="D29" s="1261"/>
      <c r="E29" s="1261"/>
      <c r="F29" s="1261"/>
      <c r="G29" s="1261"/>
      <c r="H29" s="1261"/>
      <c r="I29" s="1262"/>
      <c r="J29" s="1261" t="s">
        <v>94</v>
      </c>
      <c r="K29" s="1261"/>
      <c r="L29" s="1261"/>
      <c r="M29" s="1261"/>
      <c r="N29" s="1261"/>
      <c r="O29" s="1261"/>
      <c r="P29" s="1261"/>
      <c r="Q29" s="1261"/>
      <c r="R29" s="1266"/>
      <c r="S29" s="1266"/>
      <c r="T29" s="1266"/>
      <c r="U29" s="1266"/>
      <c r="V29" s="1266"/>
      <c r="W29" s="1266"/>
      <c r="X29" s="1266"/>
      <c r="Y29" s="1266"/>
      <c r="Z29" s="1266"/>
      <c r="AA29" s="1266"/>
      <c r="AB29" s="1266"/>
      <c r="AC29" s="1266"/>
      <c r="AD29" s="1266"/>
      <c r="AE29" s="1266"/>
      <c r="AF29" s="1266"/>
      <c r="AG29" s="1267"/>
      <c r="AH29" s="417"/>
    </row>
    <row r="30" spans="1:34" ht="42.75" customHeight="1" x14ac:dyDescent="0.15">
      <c r="A30" s="417"/>
      <c r="B30" s="1263"/>
      <c r="C30" s="1264"/>
      <c r="D30" s="1264"/>
      <c r="E30" s="1264"/>
      <c r="F30" s="1264"/>
      <c r="G30" s="1264"/>
      <c r="H30" s="1264"/>
      <c r="I30" s="1265"/>
      <c r="J30" s="1264"/>
      <c r="K30" s="1264"/>
      <c r="L30" s="1264"/>
      <c r="M30" s="1264"/>
      <c r="N30" s="1264"/>
      <c r="O30" s="1264"/>
      <c r="P30" s="1264"/>
      <c r="Q30" s="1265"/>
      <c r="R30" s="1268" t="s">
        <v>527</v>
      </c>
      <c r="S30" s="1269"/>
      <c r="T30" s="1269"/>
      <c r="U30" s="1269"/>
      <c r="V30" s="1269"/>
      <c r="W30" s="1269"/>
      <c r="X30" s="1269"/>
      <c r="Y30" s="1269"/>
      <c r="Z30" s="1269"/>
      <c r="AA30" s="1269"/>
      <c r="AB30" s="1269"/>
      <c r="AC30" s="1269"/>
      <c r="AD30" s="1269"/>
      <c r="AE30" s="1269"/>
      <c r="AF30" s="1269"/>
      <c r="AG30" s="1270"/>
      <c r="AH30" s="417"/>
    </row>
    <row r="31" spans="1:34" ht="24.75" customHeight="1" thickBot="1" x14ac:dyDescent="0.2">
      <c r="A31" s="417"/>
      <c r="B31" s="1292"/>
      <c r="C31" s="1293"/>
      <c r="D31" s="1293"/>
      <c r="E31" s="1293"/>
      <c r="F31" s="1293"/>
      <c r="G31" s="1293"/>
      <c r="H31" s="1293"/>
      <c r="I31" s="1294"/>
      <c r="J31" s="1295"/>
      <c r="K31" s="1295"/>
      <c r="L31" s="1295"/>
      <c r="M31" s="1295"/>
      <c r="N31" s="1295"/>
      <c r="O31" s="1295"/>
      <c r="P31" s="1295"/>
      <c r="Q31" s="1296"/>
      <c r="R31" s="1297"/>
      <c r="S31" s="1295"/>
      <c r="T31" s="1295"/>
      <c r="U31" s="1295"/>
      <c r="V31" s="1295"/>
      <c r="W31" s="1295"/>
      <c r="X31" s="1295"/>
      <c r="Y31" s="1295"/>
      <c r="Z31" s="1295"/>
      <c r="AA31" s="1295"/>
      <c r="AB31" s="1295"/>
      <c r="AC31" s="1295"/>
      <c r="AD31" s="1295"/>
      <c r="AE31" s="1295"/>
      <c r="AF31" s="1295"/>
      <c r="AG31" s="1298"/>
      <c r="AH31" s="417"/>
    </row>
    <row r="32" spans="1:34" ht="17.100000000000001" customHeight="1" x14ac:dyDescent="0.15">
      <c r="A32" s="417"/>
      <c r="B32" s="1299" t="s">
        <v>528</v>
      </c>
      <c r="C32" s="1299"/>
      <c r="D32" s="1299"/>
      <c r="E32" s="1299"/>
      <c r="F32" s="1299"/>
      <c r="G32" s="1299"/>
      <c r="H32" s="1299"/>
      <c r="I32" s="1299"/>
      <c r="J32" s="1299"/>
      <c r="K32" s="1299"/>
      <c r="L32" s="1299"/>
      <c r="M32" s="1299"/>
      <c r="N32" s="1299"/>
      <c r="O32" s="1299"/>
      <c r="P32" s="1299"/>
      <c r="Q32" s="1299"/>
      <c r="R32" s="1299"/>
      <c r="S32" s="1299"/>
      <c r="T32" s="1299"/>
      <c r="U32" s="1299"/>
      <c r="V32" s="1299"/>
      <c r="W32" s="1299"/>
      <c r="X32" s="1299"/>
      <c r="Y32" s="1299"/>
      <c r="Z32" s="1299"/>
      <c r="AA32" s="1299"/>
      <c r="AB32" s="1299"/>
      <c r="AC32" s="1299"/>
      <c r="AD32" s="1299"/>
      <c r="AE32" s="1299"/>
      <c r="AF32" s="1299"/>
      <c r="AG32" s="1299"/>
      <c r="AH32" s="417"/>
    </row>
    <row r="33" spans="1:34" ht="17.100000000000001" customHeight="1" x14ac:dyDescent="0.15">
      <c r="A33" s="417"/>
      <c r="B33" s="1291"/>
      <c r="C33" s="1291"/>
      <c r="D33" s="1291"/>
      <c r="E33" s="1291"/>
      <c r="F33" s="1291"/>
      <c r="G33" s="1291"/>
      <c r="H33" s="1291"/>
      <c r="I33" s="1291"/>
      <c r="J33" s="1291"/>
      <c r="K33" s="1291"/>
      <c r="L33" s="1291"/>
      <c r="M33" s="1291"/>
      <c r="N33" s="1291"/>
      <c r="O33" s="1291"/>
      <c r="P33" s="1291"/>
      <c r="Q33" s="1291"/>
      <c r="R33" s="1291"/>
      <c r="S33" s="1291"/>
      <c r="T33" s="1291"/>
      <c r="U33" s="1291"/>
      <c r="V33" s="1291"/>
      <c r="W33" s="1291"/>
      <c r="X33" s="1291"/>
      <c r="Y33" s="1291"/>
      <c r="Z33" s="1291"/>
      <c r="AA33" s="1291"/>
      <c r="AB33" s="1291"/>
      <c r="AC33" s="1291"/>
      <c r="AD33" s="1291"/>
      <c r="AE33" s="1291"/>
      <c r="AF33" s="1291"/>
      <c r="AG33" s="1291"/>
      <c r="AH33" s="417"/>
    </row>
    <row r="34" spans="1:34" ht="17.100000000000001" customHeight="1" x14ac:dyDescent="0.15">
      <c r="A34" s="417"/>
      <c r="B34" s="1291" t="s">
        <v>529</v>
      </c>
      <c r="C34" s="1291"/>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1291"/>
      <c r="AB34" s="1291"/>
      <c r="AC34" s="1291"/>
      <c r="AD34" s="1291"/>
      <c r="AE34" s="1291"/>
      <c r="AF34" s="1291"/>
      <c r="AG34" s="1291"/>
      <c r="AH34" s="417"/>
    </row>
    <row r="35" spans="1:34" ht="17.100000000000001" customHeight="1" x14ac:dyDescent="0.15">
      <c r="A35" s="417"/>
      <c r="B35" s="1291"/>
      <c r="C35" s="1291"/>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D35" s="1291"/>
      <c r="AE35" s="1291"/>
      <c r="AF35" s="1291"/>
      <c r="AG35" s="1291"/>
      <c r="AH35" s="417"/>
    </row>
    <row r="36" spans="1:34" ht="15" customHeight="1" x14ac:dyDescent="0.15">
      <c r="A36" s="417"/>
      <c r="B36" s="419"/>
      <c r="C36" s="419"/>
      <c r="D36" s="419"/>
      <c r="E36" s="419"/>
      <c r="F36" s="419"/>
      <c r="G36" s="420"/>
      <c r="H36" s="420"/>
      <c r="I36" s="420"/>
      <c r="J36" s="420"/>
      <c r="K36" s="420"/>
      <c r="L36" s="420"/>
      <c r="M36" s="420"/>
      <c r="N36" s="419"/>
      <c r="O36" s="419"/>
      <c r="P36" s="419"/>
      <c r="Q36" s="419"/>
      <c r="R36" s="419"/>
      <c r="S36" s="419"/>
      <c r="T36" s="419"/>
      <c r="U36" s="419"/>
      <c r="V36" s="419"/>
      <c r="W36" s="419"/>
      <c r="X36" s="419"/>
      <c r="Y36" s="419"/>
      <c r="Z36" s="419"/>
      <c r="AA36" s="419"/>
      <c r="AB36" s="419"/>
      <c r="AC36" s="419"/>
      <c r="AD36" s="419"/>
      <c r="AE36" s="419"/>
      <c r="AF36" s="419"/>
      <c r="AG36" s="419"/>
      <c r="AH36" s="417"/>
    </row>
    <row r="37" spans="1:34" ht="21" customHeight="1" x14ac:dyDescent="0.15">
      <c r="A37" s="417"/>
      <c r="B37" s="1291" t="s">
        <v>530</v>
      </c>
      <c r="C37" s="1291"/>
      <c r="D37" s="1291"/>
      <c r="E37" s="1291"/>
      <c r="F37" s="1291"/>
      <c r="G37" s="1291"/>
      <c r="H37" s="1291"/>
      <c r="I37" s="1291"/>
      <c r="J37" s="1291"/>
      <c r="K37" s="1291"/>
      <c r="L37" s="1291"/>
      <c r="M37" s="1291"/>
      <c r="N37" s="1291"/>
      <c r="O37" s="1291"/>
      <c r="P37" s="1291"/>
      <c r="Q37" s="1291"/>
      <c r="R37" s="1291"/>
      <c r="S37" s="1291"/>
      <c r="T37" s="1291"/>
      <c r="U37" s="1291"/>
      <c r="V37" s="1291"/>
      <c r="W37" s="1291"/>
      <c r="X37" s="1291"/>
      <c r="Y37" s="1291"/>
      <c r="Z37" s="1291"/>
      <c r="AA37" s="1291"/>
      <c r="AB37" s="1291"/>
      <c r="AC37" s="1291"/>
      <c r="AD37" s="1291"/>
      <c r="AE37" s="1291"/>
      <c r="AF37" s="1291"/>
      <c r="AG37" s="1291"/>
      <c r="AH37" s="417"/>
    </row>
    <row r="38" spans="1:34" ht="21" customHeight="1" x14ac:dyDescent="0.15">
      <c r="A38" s="417"/>
      <c r="B38" s="1291"/>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1"/>
      <c r="AD38" s="1291"/>
      <c r="AE38" s="1291"/>
      <c r="AF38" s="1291"/>
      <c r="AG38" s="1291"/>
      <c r="AH38" s="417"/>
    </row>
    <row r="39" spans="1:34" ht="21" customHeight="1" x14ac:dyDescent="0.15">
      <c r="A39" s="417"/>
      <c r="B39" s="1291"/>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417"/>
    </row>
    <row r="40" spans="1:34" ht="21" customHeight="1" x14ac:dyDescent="0.15">
      <c r="A40" s="417"/>
      <c r="B40" s="1291"/>
      <c r="C40" s="1291"/>
      <c r="D40" s="1291"/>
      <c r="E40" s="1291"/>
      <c r="F40" s="1291"/>
      <c r="G40" s="1291"/>
      <c r="H40" s="1291"/>
      <c r="I40" s="1291"/>
      <c r="J40" s="1291"/>
      <c r="K40" s="1291"/>
      <c r="L40" s="1291"/>
      <c r="M40" s="1291"/>
      <c r="N40" s="1291"/>
      <c r="O40" s="1291"/>
      <c r="P40" s="1291"/>
      <c r="Q40" s="1291"/>
      <c r="R40" s="1291"/>
      <c r="S40" s="1291"/>
      <c r="T40" s="1291"/>
      <c r="U40" s="1291"/>
      <c r="V40" s="1291"/>
      <c r="W40" s="1291"/>
      <c r="X40" s="1291"/>
      <c r="Y40" s="1291"/>
      <c r="Z40" s="1291"/>
      <c r="AA40" s="1291"/>
      <c r="AB40" s="1291"/>
      <c r="AC40" s="1291"/>
      <c r="AD40" s="1291"/>
      <c r="AE40" s="1291"/>
      <c r="AF40" s="1291"/>
      <c r="AG40" s="1291"/>
      <c r="AH40" s="417"/>
    </row>
    <row r="41" spans="1:34" ht="21" customHeight="1" x14ac:dyDescent="0.15">
      <c r="A41" s="417"/>
      <c r="B41" s="1291"/>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417"/>
    </row>
    <row r="42" spans="1:34" ht="21" customHeight="1" x14ac:dyDescent="0.15">
      <c r="A42" s="417"/>
      <c r="B42" s="1291"/>
      <c r="C42" s="1291"/>
      <c r="D42" s="1291"/>
      <c r="E42" s="1291"/>
      <c r="F42" s="1291"/>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417"/>
    </row>
    <row r="43" spans="1:34" ht="21" customHeight="1" x14ac:dyDescent="0.15">
      <c r="A43" s="417"/>
      <c r="B43" s="1291"/>
      <c r="C43" s="1291"/>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1"/>
      <c r="AA43" s="1291"/>
      <c r="AB43" s="1291"/>
      <c r="AC43" s="1291"/>
      <c r="AD43" s="1291"/>
      <c r="AE43" s="1291"/>
      <c r="AF43" s="1291"/>
      <c r="AG43" s="1291"/>
      <c r="AH43" s="417"/>
    </row>
    <row r="44" spans="1:34" ht="21" customHeight="1" x14ac:dyDescent="0.15">
      <c r="A44" s="417"/>
      <c r="B44" s="1291"/>
      <c r="C44" s="1291"/>
      <c r="D44" s="1291"/>
      <c r="E44" s="1291"/>
      <c r="F44" s="1291"/>
      <c r="G44" s="1291"/>
      <c r="H44" s="1291"/>
      <c r="I44" s="1291"/>
      <c r="J44" s="1291"/>
      <c r="K44" s="1291"/>
      <c r="L44" s="1291"/>
      <c r="M44" s="1291"/>
      <c r="N44" s="1291"/>
      <c r="O44" s="1291"/>
      <c r="P44" s="1291"/>
      <c r="Q44" s="1291"/>
      <c r="R44" s="1291"/>
      <c r="S44" s="1291"/>
      <c r="T44" s="1291"/>
      <c r="U44" s="1291"/>
      <c r="V44" s="1291"/>
      <c r="W44" s="1291"/>
      <c r="X44" s="1291"/>
      <c r="Y44" s="1291"/>
      <c r="Z44" s="1291"/>
      <c r="AA44" s="1291"/>
      <c r="AB44" s="1291"/>
      <c r="AC44" s="1291"/>
      <c r="AD44" s="1291"/>
      <c r="AE44" s="1291"/>
      <c r="AF44" s="1291"/>
      <c r="AG44" s="1291"/>
      <c r="AH44" s="417"/>
    </row>
    <row r="45" spans="1:34" ht="21" customHeight="1" x14ac:dyDescent="0.15">
      <c r="A45" s="417"/>
      <c r="B45" s="1291"/>
      <c r="C45" s="1291"/>
      <c r="D45" s="1291"/>
      <c r="E45" s="1291"/>
      <c r="F45" s="1291"/>
      <c r="G45" s="1291"/>
      <c r="H45" s="1291"/>
      <c r="I45" s="1291"/>
      <c r="J45" s="1291"/>
      <c r="K45" s="1291"/>
      <c r="L45" s="1291"/>
      <c r="M45" s="1291"/>
      <c r="N45" s="1291"/>
      <c r="O45" s="1291"/>
      <c r="P45" s="1291"/>
      <c r="Q45" s="1291"/>
      <c r="R45" s="1291"/>
      <c r="S45" s="1291"/>
      <c r="T45" s="1291"/>
      <c r="U45" s="1291"/>
      <c r="V45" s="1291"/>
      <c r="W45" s="1291"/>
      <c r="X45" s="1291"/>
      <c r="Y45" s="1291"/>
      <c r="Z45" s="1291"/>
      <c r="AA45" s="1291"/>
      <c r="AB45" s="1291"/>
      <c r="AC45" s="1291"/>
      <c r="AD45" s="1291"/>
      <c r="AE45" s="1291"/>
      <c r="AF45" s="1291"/>
      <c r="AG45" s="1291"/>
      <c r="AH45" s="417"/>
    </row>
    <row r="46" spans="1:34" ht="21" customHeight="1" x14ac:dyDescent="0.15">
      <c r="A46" s="417"/>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417"/>
    </row>
    <row r="47" spans="1:34" ht="16.5" customHeight="1" x14ac:dyDescent="0.15">
      <c r="A47" s="417"/>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417"/>
    </row>
    <row r="48" spans="1: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8">
    <mergeCell ref="AC10:AG12"/>
    <mergeCell ref="B13:F13"/>
    <mergeCell ref="G13:M13"/>
    <mergeCell ref="N13:R13"/>
    <mergeCell ref="S13:W13"/>
    <mergeCell ref="X13:AB13"/>
    <mergeCell ref="AC13:AG13"/>
    <mergeCell ref="B10:F12"/>
    <mergeCell ref="G10:M12"/>
    <mergeCell ref="N10:R12"/>
    <mergeCell ref="S10:W12"/>
    <mergeCell ref="X10:AB12"/>
    <mergeCell ref="B16:F16"/>
    <mergeCell ref="G16:M16"/>
    <mergeCell ref="N16:R16"/>
    <mergeCell ref="S16:W16"/>
    <mergeCell ref="X16:AB16"/>
    <mergeCell ref="G17:M17"/>
    <mergeCell ref="N17:R17"/>
    <mergeCell ref="S17:W17"/>
    <mergeCell ref="X17:AB17"/>
    <mergeCell ref="AC17:AG17"/>
    <mergeCell ref="B9:M9"/>
    <mergeCell ref="N9:AG9"/>
    <mergeCell ref="B37:AG47"/>
    <mergeCell ref="B34:AG35"/>
    <mergeCell ref="B31:I31"/>
    <mergeCell ref="J31:Q31"/>
    <mergeCell ref="R31:AG31"/>
    <mergeCell ref="B32:AG33"/>
    <mergeCell ref="B20:F20"/>
    <mergeCell ref="G20:M20"/>
    <mergeCell ref="N20:R20"/>
    <mergeCell ref="S20:W20"/>
    <mergeCell ref="X20:AB20"/>
    <mergeCell ref="AC20:AG20"/>
    <mergeCell ref="AC16:AG16"/>
    <mergeCell ref="B17:F17"/>
    <mergeCell ref="B4:AG4"/>
    <mergeCell ref="B5:AG5"/>
    <mergeCell ref="B7:M7"/>
    <mergeCell ref="N7:AG7"/>
    <mergeCell ref="B8:M8"/>
    <mergeCell ref="N8:AG8"/>
    <mergeCell ref="S14:W14"/>
    <mergeCell ref="X14:AB14"/>
    <mergeCell ref="AC14:AG14"/>
    <mergeCell ref="B15:F15"/>
    <mergeCell ref="G15:M15"/>
    <mergeCell ref="N15:R15"/>
    <mergeCell ref="S15:W15"/>
    <mergeCell ref="X15:AB15"/>
    <mergeCell ref="AC15:AG15"/>
    <mergeCell ref="B14:F14"/>
    <mergeCell ref="G14:M14"/>
    <mergeCell ref="N14:R14"/>
    <mergeCell ref="AC23:AG23"/>
    <mergeCell ref="B18:F18"/>
    <mergeCell ref="G18:M18"/>
    <mergeCell ref="N18:R18"/>
    <mergeCell ref="S18:W18"/>
    <mergeCell ref="X18:AB18"/>
    <mergeCell ref="AC18:AG18"/>
    <mergeCell ref="B19:F19"/>
    <mergeCell ref="G19:M19"/>
    <mergeCell ref="N19:R19"/>
    <mergeCell ref="S19:W19"/>
    <mergeCell ref="X19:AB19"/>
    <mergeCell ref="AC19:AG19"/>
    <mergeCell ref="B21:F21"/>
    <mergeCell ref="G21:M21"/>
    <mergeCell ref="N21:R21"/>
    <mergeCell ref="B23:F23"/>
    <mergeCell ref="G23:M23"/>
    <mergeCell ref="N23:R23"/>
    <mergeCell ref="S23:W23"/>
    <mergeCell ref="X23:AB23"/>
    <mergeCell ref="X21:AB21"/>
    <mergeCell ref="AC21:AG21"/>
    <mergeCell ref="B22:F22"/>
    <mergeCell ref="G22:M22"/>
    <mergeCell ref="N22:R22"/>
    <mergeCell ref="S22:W22"/>
    <mergeCell ref="X22:AB22"/>
    <mergeCell ref="AC22:AG22"/>
    <mergeCell ref="S21:W21"/>
    <mergeCell ref="AC24:AG24"/>
    <mergeCell ref="B26:Q27"/>
    <mergeCell ref="R26:AG27"/>
    <mergeCell ref="B29:I30"/>
    <mergeCell ref="J29:Q30"/>
    <mergeCell ref="R29:AG29"/>
    <mergeCell ref="R30:AG30"/>
    <mergeCell ref="B24:F24"/>
    <mergeCell ref="G24:M24"/>
    <mergeCell ref="N24:R24"/>
    <mergeCell ref="S24:W24"/>
    <mergeCell ref="X24:AB24"/>
  </mergeCells>
  <phoneticPr fontId="2"/>
  <printOptions horizontalCentered="1"/>
  <pageMargins left="0.78740157480314965" right="0.39370078740157483" top="0.59055118110236227" bottom="0.39370078740157483" header="0.31496062992125984" footer="0.31496062992125984"/>
  <pageSetup paperSize="9" scale="89" orientation="portrait" r:id="rId1"/>
  <rowBreaks count="1" manualBreakCount="1">
    <brk id="48" max="3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0"/>
  <sheetViews>
    <sheetView view="pageBreakPreview" zoomScaleNormal="100" zoomScaleSheetLayoutView="100" workbookViewId="0">
      <selection activeCell="I10" sqref="I10:Q10"/>
    </sheetView>
  </sheetViews>
  <sheetFormatPr defaultRowHeight="21" customHeight="1" x14ac:dyDescent="0.15"/>
  <cols>
    <col min="1" max="1" width="3.875" style="1" customWidth="1"/>
    <col min="2" max="36" width="2.625" style="1" customWidth="1"/>
    <col min="37" max="16384" width="9" style="1"/>
  </cols>
  <sheetData>
    <row r="1" spans="1:32" s="5" customFormat="1" ht="21" customHeight="1" x14ac:dyDescent="0.15">
      <c r="AF1" s="50" t="s">
        <v>98</v>
      </c>
    </row>
    <row r="2" spans="1:32" ht="20.100000000000001" customHeight="1" x14ac:dyDescent="0.15">
      <c r="AF2" s="50"/>
    </row>
    <row r="3" spans="1:32" ht="21" customHeight="1" x14ac:dyDescent="0.15">
      <c r="A3" s="1313" t="s">
        <v>119</v>
      </c>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1313"/>
      <c r="AD3" s="1313"/>
      <c r="AE3" s="1313"/>
      <c r="AF3" s="1313"/>
    </row>
    <row r="4" spans="1:32" ht="20.100000000000001" customHeight="1" thickBot="1" x14ac:dyDescent="0.2"/>
    <row r="5" spans="1:32" ht="36.75" customHeight="1" thickBot="1" x14ac:dyDescent="0.2">
      <c r="A5" s="1315" t="s">
        <v>113</v>
      </c>
      <c r="B5" s="1316"/>
      <c r="C5" s="1316"/>
      <c r="D5" s="1316"/>
      <c r="E5" s="1316"/>
      <c r="F5" s="1316"/>
      <c r="G5" s="1316"/>
      <c r="H5" s="1316"/>
      <c r="I5" s="1316"/>
      <c r="J5" s="1316"/>
      <c r="K5" s="1317"/>
      <c r="L5" s="1316"/>
      <c r="M5" s="1316"/>
      <c r="N5" s="1316"/>
      <c r="O5" s="1316"/>
      <c r="P5" s="1316"/>
      <c r="Q5" s="1316"/>
      <c r="R5" s="1316"/>
      <c r="S5" s="1316"/>
      <c r="T5" s="1316"/>
      <c r="U5" s="1316"/>
      <c r="V5" s="1316"/>
      <c r="W5" s="1316"/>
      <c r="X5" s="1316"/>
      <c r="Y5" s="1316"/>
      <c r="Z5" s="1316"/>
      <c r="AA5" s="1316"/>
      <c r="AB5" s="1316"/>
      <c r="AC5" s="1316"/>
      <c r="AD5" s="1316"/>
      <c r="AE5" s="1316"/>
      <c r="AF5" s="1317"/>
    </row>
    <row r="6" spans="1:32" ht="20.100000000000001" customHeight="1" x14ac:dyDescent="0.15">
      <c r="A6" s="61"/>
      <c r="B6" s="61"/>
      <c r="C6" s="61"/>
      <c r="D6" s="61"/>
      <c r="E6" s="61"/>
      <c r="F6" s="61"/>
      <c r="G6" s="61"/>
      <c r="H6" s="61"/>
      <c r="I6" s="61"/>
      <c r="J6" s="61"/>
      <c r="K6" s="61"/>
      <c r="L6" s="61"/>
      <c r="M6" s="61"/>
      <c r="N6" s="61"/>
      <c r="O6" s="61"/>
      <c r="P6" s="61"/>
      <c r="Q6" s="61"/>
      <c r="R6" s="61"/>
      <c r="S6" s="61"/>
      <c r="T6" s="61"/>
      <c r="U6" s="62"/>
      <c r="V6" s="62"/>
      <c r="W6" s="62"/>
      <c r="X6" s="62"/>
      <c r="Y6" s="62"/>
      <c r="Z6" s="62"/>
      <c r="AA6" s="63"/>
      <c r="AB6" s="63"/>
      <c r="AC6" s="63"/>
      <c r="AD6" s="63"/>
      <c r="AE6" s="63"/>
      <c r="AF6" s="63"/>
    </row>
    <row r="7" spans="1:32" ht="27.95" customHeight="1" x14ac:dyDescent="0.15">
      <c r="A7" s="64" t="s">
        <v>124</v>
      </c>
      <c r="B7" s="1319" t="s">
        <v>122</v>
      </c>
      <c r="C7" s="1319"/>
      <c r="D7" s="1319"/>
      <c r="E7" s="1319"/>
      <c r="F7" s="1319"/>
      <c r="G7" s="1319"/>
      <c r="H7" s="1319"/>
      <c r="I7" s="1318" t="s">
        <v>120</v>
      </c>
      <c r="J7" s="1318"/>
      <c r="K7" s="1318"/>
      <c r="L7" s="1318"/>
      <c r="M7" s="1318"/>
      <c r="N7" s="1318"/>
      <c r="O7" s="1318"/>
      <c r="P7" s="1318"/>
      <c r="Q7" s="1318"/>
      <c r="R7" s="1318" t="s">
        <v>121</v>
      </c>
      <c r="S7" s="1318"/>
      <c r="T7" s="1318"/>
      <c r="U7" s="1318"/>
      <c r="V7" s="1318"/>
      <c r="W7" s="1318" t="s">
        <v>123</v>
      </c>
      <c r="X7" s="1318"/>
      <c r="Y7" s="1318"/>
      <c r="Z7" s="1318"/>
      <c r="AA7" s="1318"/>
      <c r="AB7" s="1318"/>
      <c r="AC7" s="1318"/>
      <c r="AD7" s="1318"/>
      <c r="AE7" s="1318"/>
      <c r="AF7" s="1318"/>
    </row>
    <row r="8" spans="1:32" ht="27.95" customHeight="1" x14ac:dyDescent="0.15">
      <c r="A8" s="65">
        <v>1</v>
      </c>
      <c r="B8" s="1314"/>
      <c r="C8" s="1314"/>
      <c r="D8" s="1314"/>
      <c r="E8" s="1314"/>
      <c r="F8" s="1314"/>
      <c r="G8" s="1314"/>
      <c r="H8" s="1314"/>
      <c r="I8" s="1314"/>
      <c r="J8" s="1314"/>
      <c r="K8" s="1314"/>
      <c r="L8" s="1314"/>
      <c r="M8" s="1314"/>
      <c r="N8" s="1314"/>
      <c r="O8" s="1314"/>
      <c r="P8" s="1314"/>
      <c r="Q8" s="1314"/>
      <c r="R8" s="1314"/>
      <c r="S8" s="1314"/>
      <c r="T8" s="1314"/>
      <c r="U8" s="1314"/>
      <c r="V8" s="1314"/>
      <c r="W8" s="1314"/>
      <c r="X8" s="1314"/>
      <c r="Y8" s="1314"/>
      <c r="Z8" s="1314"/>
      <c r="AA8" s="1314"/>
      <c r="AB8" s="1314"/>
      <c r="AC8" s="1314"/>
      <c r="AD8" s="1314"/>
      <c r="AE8" s="1314"/>
      <c r="AF8" s="1314"/>
    </row>
    <row r="9" spans="1:32" ht="27.95" customHeight="1" x14ac:dyDescent="0.15">
      <c r="A9" s="65">
        <v>2</v>
      </c>
      <c r="B9" s="1314"/>
      <c r="C9" s="1314"/>
      <c r="D9" s="1314"/>
      <c r="E9" s="1314"/>
      <c r="F9" s="1314"/>
      <c r="G9" s="1314"/>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1314"/>
      <c r="AF9" s="1314"/>
    </row>
    <row r="10" spans="1:32" ht="27.95" customHeight="1" x14ac:dyDescent="0.15">
      <c r="A10" s="65">
        <v>3</v>
      </c>
      <c r="B10" s="1314"/>
      <c r="C10" s="1314"/>
      <c r="D10" s="1314"/>
      <c r="E10" s="1314"/>
      <c r="F10" s="1314"/>
      <c r="G10" s="1314"/>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row>
    <row r="11" spans="1:32" ht="27.95" customHeight="1" x14ac:dyDescent="0.15">
      <c r="A11" s="65">
        <v>4</v>
      </c>
      <c r="B11" s="1314"/>
      <c r="C11" s="1314"/>
      <c r="D11" s="1314"/>
      <c r="E11" s="1314"/>
      <c r="F11" s="1314"/>
      <c r="G11" s="1314"/>
      <c r="H11" s="1314"/>
      <c r="I11" s="1314"/>
      <c r="J11" s="1314"/>
      <c r="K11" s="1314"/>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row>
    <row r="12" spans="1:32" ht="27.95" customHeight="1" x14ac:dyDescent="0.15">
      <c r="A12" s="65">
        <v>5</v>
      </c>
      <c r="B12" s="1314"/>
      <c r="C12" s="1314"/>
      <c r="D12" s="1314"/>
      <c r="E12" s="1314"/>
      <c r="F12" s="1314"/>
      <c r="G12" s="1314"/>
      <c r="H12" s="1314"/>
      <c r="I12" s="1314"/>
      <c r="J12" s="1314"/>
      <c r="K12" s="1314"/>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row>
    <row r="13" spans="1:32" ht="27.95" customHeight="1" x14ac:dyDescent="0.15">
      <c r="A13" s="65">
        <v>6</v>
      </c>
      <c r="B13" s="1314"/>
      <c r="C13" s="1314"/>
      <c r="D13" s="1314"/>
      <c r="E13" s="1314"/>
      <c r="F13" s="1314"/>
      <c r="G13" s="1314"/>
      <c r="H13" s="1314"/>
      <c r="I13" s="1314"/>
      <c r="J13" s="1314"/>
      <c r="K13" s="1314"/>
      <c r="L13" s="1314"/>
      <c r="M13" s="1314"/>
      <c r="N13" s="1314"/>
      <c r="O13" s="1314"/>
      <c r="P13" s="1314"/>
      <c r="Q13" s="1314"/>
      <c r="R13" s="1314"/>
      <c r="S13" s="1314"/>
      <c r="T13" s="1314"/>
      <c r="U13" s="1314"/>
      <c r="V13" s="1314"/>
      <c r="W13" s="1314"/>
      <c r="X13" s="1314"/>
      <c r="Y13" s="1314"/>
      <c r="Z13" s="1314"/>
      <c r="AA13" s="1314"/>
      <c r="AB13" s="1314"/>
      <c r="AC13" s="1314"/>
      <c r="AD13" s="1314"/>
      <c r="AE13" s="1314"/>
      <c r="AF13" s="1314"/>
    </row>
    <row r="14" spans="1:32" ht="27.95" customHeight="1" x14ac:dyDescent="0.15">
      <c r="A14" s="65">
        <v>7</v>
      </c>
      <c r="B14" s="1314"/>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row>
    <row r="15" spans="1:32" ht="27.95" customHeight="1" x14ac:dyDescent="0.15">
      <c r="A15" s="65">
        <v>8</v>
      </c>
      <c r="B15" s="1314"/>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row>
    <row r="16" spans="1:32" ht="27.95" customHeight="1" x14ac:dyDescent="0.15">
      <c r="A16" s="65">
        <v>9</v>
      </c>
      <c r="B16" s="1314"/>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row>
    <row r="17" spans="1:32" ht="27.95" customHeight="1" x14ac:dyDescent="0.15">
      <c r="A17" s="65">
        <v>10</v>
      </c>
      <c r="B17" s="1314"/>
      <c r="C17" s="1314"/>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row>
    <row r="18" spans="1:32" ht="27.95" customHeight="1" x14ac:dyDescent="0.15">
      <c r="A18" s="65">
        <v>11</v>
      </c>
      <c r="B18" s="1314"/>
      <c r="C18" s="1314"/>
      <c r="D18" s="1314"/>
      <c r="E18" s="1314"/>
      <c r="F18" s="1314"/>
      <c r="G18" s="1314"/>
      <c r="H18" s="1314"/>
      <c r="I18" s="1314"/>
      <c r="J18" s="1314"/>
      <c r="K18" s="1314"/>
      <c r="L18" s="1314"/>
      <c r="M18" s="1314"/>
      <c r="N18" s="1314"/>
      <c r="O18" s="1314"/>
      <c r="P18" s="1314"/>
      <c r="Q18" s="1314"/>
      <c r="R18" s="1314"/>
      <c r="S18" s="1314"/>
      <c r="T18" s="1314"/>
      <c r="U18" s="1314"/>
      <c r="V18" s="1314"/>
      <c r="W18" s="1314"/>
      <c r="X18" s="1314"/>
      <c r="Y18" s="1314"/>
      <c r="Z18" s="1314"/>
      <c r="AA18" s="1314"/>
      <c r="AB18" s="1314"/>
      <c r="AC18" s="1314"/>
      <c r="AD18" s="1314"/>
      <c r="AE18" s="1314"/>
      <c r="AF18" s="1314"/>
    </row>
    <row r="19" spans="1:32" ht="27.95" customHeight="1" x14ac:dyDescent="0.15">
      <c r="A19" s="65">
        <v>12</v>
      </c>
      <c r="B19" s="1314"/>
      <c r="C19" s="1314"/>
      <c r="D19" s="1314"/>
      <c r="E19" s="1314"/>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row>
    <row r="20" spans="1:32" ht="27.95" customHeight="1" x14ac:dyDescent="0.15">
      <c r="A20" s="65">
        <v>13</v>
      </c>
      <c r="B20" s="1314"/>
      <c r="C20" s="1314"/>
      <c r="D20" s="1314"/>
      <c r="E20" s="1314"/>
      <c r="F20" s="1314"/>
      <c r="G20" s="1314"/>
      <c r="H20" s="1314"/>
      <c r="I20" s="1314"/>
      <c r="J20" s="1314"/>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row>
    <row r="21" spans="1:32" ht="27.95" customHeight="1" x14ac:dyDescent="0.15">
      <c r="A21" s="65">
        <v>14</v>
      </c>
      <c r="B21" s="1314"/>
      <c r="C21" s="1314"/>
      <c r="D21" s="1314"/>
      <c r="E21" s="1314"/>
      <c r="F21" s="1314"/>
      <c r="G21" s="1314"/>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4"/>
      <c r="AE21" s="1314"/>
      <c r="AF21" s="1314"/>
    </row>
    <row r="22" spans="1:32" ht="27.95" customHeight="1" x14ac:dyDescent="0.15">
      <c r="A22" s="65">
        <v>15</v>
      </c>
      <c r="B22" s="1314"/>
      <c r="C22" s="1314"/>
      <c r="D22" s="1314"/>
      <c r="E22" s="1314"/>
      <c r="F22" s="1314"/>
      <c r="G22" s="1314"/>
      <c r="H22" s="1314"/>
      <c r="I22" s="1314"/>
      <c r="J22" s="1314"/>
      <c r="K22" s="1314"/>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row>
    <row r="23" spans="1:32" ht="27.95" customHeight="1" x14ac:dyDescent="0.15">
      <c r="A23" s="65">
        <v>16</v>
      </c>
      <c r="B23" s="1314"/>
      <c r="C23" s="1314"/>
      <c r="D23" s="1314"/>
      <c r="E23" s="1314"/>
      <c r="F23" s="1314"/>
      <c r="G23" s="1314"/>
      <c r="H23" s="1314"/>
      <c r="I23" s="1314"/>
      <c r="J23" s="1314"/>
      <c r="K23" s="1314"/>
      <c r="L23" s="1314"/>
      <c r="M23" s="1314"/>
      <c r="N23" s="1314"/>
      <c r="O23" s="1314"/>
      <c r="P23" s="1314"/>
      <c r="Q23" s="1314"/>
      <c r="R23" s="1314"/>
      <c r="S23" s="1314"/>
      <c r="T23" s="1314"/>
      <c r="U23" s="1314"/>
      <c r="V23" s="1314"/>
      <c r="W23" s="1314"/>
      <c r="X23" s="1314"/>
      <c r="Y23" s="1314"/>
      <c r="Z23" s="1314"/>
      <c r="AA23" s="1314"/>
      <c r="AB23" s="1314"/>
      <c r="AC23" s="1314"/>
      <c r="AD23" s="1314"/>
      <c r="AE23" s="1314"/>
      <c r="AF23" s="1314"/>
    </row>
    <row r="24" spans="1:32" ht="27.95" customHeight="1" x14ac:dyDescent="0.15">
      <c r="A24" s="65">
        <v>17</v>
      </c>
      <c r="B24" s="1314"/>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row>
    <row r="25" spans="1:32" ht="27.95" customHeight="1" x14ac:dyDescent="0.15">
      <c r="A25" s="65">
        <v>18</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row>
    <row r="26" spans="1:32" ht="27.95" customHeight="1" x14ac:dyDescent="0.15">
      <c r="A26" s="65">
        <v>19</v>
      </c>
      <c r="B26" s="1314"/>
      <c r="C26" s="1314"/>
      <c r="D26" s="1314"/>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1314"/>
      <c r="AE26" s="1314"/>
      <c r="AF26" s="1314"/>
    </row>
    <row r="27" spans="1:32" ht="27.95" customHeight="1" x14ac:dyDescent="0.15">
      <c r="A27" s="65">
        <v>20</v>
      </c>
      <c r="B27" s="1314"/>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row>
    <row r="28" spans="1:32" ht="30" customHeight="1" x14ac:dyDescent="0.15">
      <c r="A28" s="1321" t="s">
        <v>125</v>
      </c>
      <c r="B28" s="1321"/>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row>
    <row r="29" spans="1:32" ht="21" customHeight="1" x14ac:dyDescent="0.15">
      <c r="A29" s="1320"/>
      <c r="B29" s="1320"/>
      <c r="C29" s="1320"/>
      <c r="D29" s="1320"/>
      <c r="E29" s="1320"/>
      <c r="F29" s="1320"/>
      <c r="G29" s="1320"/>
      <c r="H29" s="1320"/>
      <c r="I29" s="1320"/>
      <c r="J29" s="1320"/>
      <c r="K29" s="1320"/>
      <c r="L29" s="1320"/>
      <c r="M29" s="1320"/>
      <c r="N29" s="1320"/>
      <c r="O29" s="1320"/>
      <c r="P29" s="1320"/>
      <c r="Q29" s="1320"/>
      <c r="R29" s="1320"/>
      <c r="S29" s="1320"/>
      <c r="T29" s="1320"/>
      <c r="U29" s="1320"/>
      <c r="V29" s="1320"/>
      <c r="W29" s="1320"/>
      <c r="X29" s="1320"/>
      <c r="Y29" s="1320"/>
      <c r="Z29" s="1320"/>
      <c r="AA29" s="1320"/>
      <c r="AB29" s="1320"/>
      <c r="AC29" s="1320"/>
      <c r="AD29" s="1320"/>
      <c r="AE29" s="1320"/>
      <c r="AF29" s="1320"/>
    </row>
    <row r="30" spans="1:32" ht="21" customHeight="1" x14ac:dyDescent="0.1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row>
  </sheetData>
  <mergeCells count="89">
    <mergeCell ref="L5:AF5"/>
    <mergeCell ref="A29:AF29"/>
    <mergeCell ref="A28:AF28"/>
    <mergeCell ref="R26:V26"/>
    <mergeCell ref="W26:AF26"/>
    <mergeCell ref="B27:H27"/>
    <mergeCell ref="I27:Q27"/>
    <mergeCell ref="R27:V27"/>
    <mergeCell ref="W27:AF27"/>
    <mergeCell ref="R24:V24"/>
    <mergeCell ref="W24:AF24"/>
    <mergeCell ref="B25:H25"/>
    <mergeCell ref="I25:Q25"/>
    <mergeCell ref="R25:V25"/>
    <mergeCell ref="W25:AF25"/>
    <mergeCell ref="W23:AF23"/>
    <mergeCell ref="R20:V20"/>
    <mergeCell ref="W20:AF20"/>
    <mergeCell ref="B21:H21"/>
    <mergeCell ref="I21:Q21"/>
    <mergeCell ref="R21:V21"/>
    <mergeCell ref="W21:AF21"/>
    <mergeCell ref="I20:Q20"/>
    <mergeCell ref="B20:H20"/>
    <mergeCell ref="R22:V22"/>
    <mergeCell ref="W22:AF22"/>
    <mergeCell ref="B23:H23"/>
    <mergeCell ref="I23:Q23"/>
    <mergeCell ref="R23:V23"/>
    <mergeCell ref="R18:V18"/>
    <mergeCell ref="W18:AF18"/>
    <mergeCell ref="B19:H19"/>
    <mergeCell ref="I19:Q19"/>
    <mergeCell ref="R19:V19"/>
    <mergeCell ref="W19:AF19"/>
    <mergeCell ref="I18:Q18"/>
    <mergeCell ref="B18:H18"/>
    <mergeCell ref="I14:Q14"/>
    <mergeCell ref="R16:V16"/>
    <mergeCell ref="W16:AF16"/>
    <mergeCell ref="B17:H17"/>
    <mergeCell ref="I17:Q17"/>
    <mergeCell ref="R17:V17"/>
    <mergeCell ref="W17:AF17"/>
    <mergeCell ref="B16:H16"/>
    <mergeCell ref="I16:Q16"/>
    <mergeCell ref="R14:V14"/>
    <mergeCell ref="W14:AF14"/>
    <mergeCell ref="B15:H15"/>
    <mergeCell ref="I15:Q15"/>
    <mergeCell ref="R15:V15"/>
    <mergeCell ref="W15:AF15"/>
    <mergeCell ref="B14:H14"/>
    <mergeCell ref="I7:Q7"/>
    <mergeCell ref="R7:V7"/>
    <mergeCell ref="W7:AF7"/>
    <mergeCell ref="B7:H7"/>
    <mergeCell ref="W8:AF8"/>
    <mergeCell ref="R8:V8"/>
    <mergeCell ref="I8:Q8"/>
    <mergeCell ref="B8:H8"/>
    <mergeCell ref="B26:H26"/>
    <mergeCell ref="I26:Q26"/>
    <mergeCell ref="B24:H24"/>
    <mergeCell ref="I24:Q24"/>
    <mergeCell ref="B22:H22"/>
    <mergeCell ref="I22:Q22"/>
    <mergeCell ref="I12:Q12"/>
    <mergeCell ref="B10:H10"/>
    <mergeCell ref="I10:Q10"/>
    <mergeCell ref="I9:Q9"/>
    <mergeCell ref="R9:V9"/>
    <mergeCell ref="B9:H9"/>
    <mergeCell ref="A3:AF3"/>
    <mergeCell ref="R12:V12"/>
    <mergeCell ref="W12:AF12"/>
    <mergeCell ref="B13:H13"/>
    <mergeCell ref="I13:Q13"/>
    <mergeCell ref="R13:V13"/>
    <mergeCell ref="W13:AF13"/>
    <mergeCell ref="A5:K5"/>
    <mergeCell ref="W9:AF9"/>
    <mergeCell ref="R10:V10"/>
    <mergeCell ref="W10:AF10"/>
    <mergeCell ref="B11:H11"/>
    <mergeCell ref="I11:Q11"/>
    <mergeCell ref="R11:V11"/>
    <mergeCell ref="W11:AF11"/>
    <mergeCell ref="B12:H12"/>
  </mergeCells>
  <phoneticPr fontId="2"/>
  <pageMargins left="0.98425196850393704" right="0.59055118110236227"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V42"/>
  <sheetViews>
    <sheetView view="pageBreakPreview" zoomScaleNormal="100" zoomScaleSheetLayoutView="100" workbookViewId="0">
      <selection activeCell="B1" sqref="B1"/>
    </sheetView>
  </sheetViews>
  <sheetFormatPr defaultRowHeight="13.5" x14ac:dyDescent="0.15"/>
  <cols>
    <col min="1" max="1" width="3.125" style="131" customWidth="1"/>
    <col min="2" max="2" width="15.375" style="131" customWidth="1"/>
    <col min="3" max="4" width="8.5" style="131" customWidth="1"/>
    <col min="5" max="6" width="8.625" style="131" customWidth="1"/>
    <col min="7" max="7" width="16.375" style="131" customWidth="1"/>
    <col min="8" max="8" width="16.75" style="131" bestFit="1" customWidth="1"/>
    <col min="9" max="256" width="9" style="131" customWidth="1"/>
  </cols>
  <sheetData>
    <row r="2" spans="1:256" ht="14.25" x14ac:dyDescent="0.15">
      <c r="A2" s="129"/>
      <c r="B2" s="130"/>
      <c r="G2" s="67"/>
      <c r="H2" s="132" t="s">
        <v>203</v>
      </c>
    </row>
    <row r="3" spans="1:256" ht="14.25" x14ac:dyDescent="0.15">
      <c r="A3" s="129"/>
      <c r="B3" s="130"/>
      <c r="G3" s="67"/>
      <c r="H3" s="132"/>
    </row>
    <row r="4" spans="1:256" ht="18.75" x14ac:dyDescent="0.15">
      <c r="A4" s="1332" t="s">
        <v>204</v>
      </c>
      <c r="B4" s="1332"/>
      <c r="C4" s="1332"/>
      <c r="D4" s="1332"/>
      <c r="E4" s="1332"/>
      <c r="F4" s="1332"/>
      <c r="G4" s="1332"/>
      <c r="H4" s="1332"/>
    </row>
    <row r="5" spans="1:256" x14ac:dyDescent="0.15">
      <c r="A5" s="1333"/>
      <c r="B5" s="1333"/>
      <c r="C5" s="1333"/>
      <c r="D5" s="1333"/>
      <c r="G5" s="67"/>
      <c r="H5" s="67"/>
    </row>
    <row r="6" spans="1:256" x14ac:dyDescent="0.15">
      <c r="A6" s="1334"/>
      <c r="B6" s="1334"/>
      <c r="C6" s="1335"/>
      <c r="D6" s="1333"/>
      <c r="E6" s="133"/>
    </row>
    <row r="7" spans="1:256" x14ac:dyDescent="0.15">
      <c r="A7" s="1334"/>
      <c r="B7" s="1334"/>
      <c r="C7" s="1336" t="s">
        <v>205</v>
      </c>
      <c r="D7" s="1336"/>
      <c r="E7" s="1337" t="s">
        <v>206</v>
      </c>
      <c r="F7" s="1338"/>
      <c r="G7" s="1338"/>
      <c r="H7" s="1339"/>
    </row>
    <row r="8" spans="1:256" x14ac:dyDescent="0.15">
      <c r="A8" s="1334"/>
      <c r="B8" s="1334"/>
      <c r="C8" s="1336"/>
      <c r="D8" s="1336"/>
      <c r="E8" s="1340"/>
      <c r="F8" s="1341"/>
      <c r="G8" s="1341"/>
      <c r="H8" s="1342"/>
    </row>
    <row r="9" spans="1:256" x14ac:dyDescent="0.15">
      <c r="A9" s="1334"/>
      <c r="B9" s="1334"/>
      <c r="C9" s="1336"/>
      <c r="D9" s="1336"/>
      <c r="E9" s="1343"/>
      <c r="F9" s="1344"/>
      <c r="G9" s="1344"/>
      <c r="H9" s="1345"/>
    </row>
    <row r="10" spans="1:256" x14ac:dyDescent="0.15">
      <c r="A10" s="134"/>
      <c r="B10" s="134"/>
      <c r="C10" s="135"/>
      <c r="D10" s="135"/>
      <c r="E10" s="136"/>
      <c r="F10" s="136"/>
      <c r="G10" s="136"/>
    </row>
    <row r="11" spans="1:256" ht="14.25" thickBot="1" x14ac:dyDescent="0.2">
      <c r="A11" s="137"/>
      <c r="B11" s="137"/>
      <c r="C11" s="137"/>
      <c r="D11" s="137"/>
      <c r="E11" s="137"/>
      <c r="F11" s="137"/>
      <c r="G11" s="137"/>
      <c r="H11" s="137"/>
    </row>
    <row r="12" spans="1:256" ht="24" x14ac:dyDescent="0.15">
      <c r="A12" s="138"/>
      <c r="B12" s="139" t="s">
        <v>207</v>
      </c>
      <c r="C12" s="1323" t="s">
        <v>208</v>
      </c>
      <c r="D12" s="1323"/>
      <c r="E12" s="1323" t="s">
        <v>209</v>
      </c>
      <c r="F12" s="1324"/>
      <c r="G12" s="140" t="s">
        <v>210</v>
      </c>
      <c r="H12" s="141" t="s">
        <v>211</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7"/>
      <c r="IL12" s="137"/>
      <c r="IM12" s="137"/>
      <c r="IN12" s="137"/>
      <c r="IO12" s="137"/>
      <c r="IP12" s="137"/>
      <c r="IQ12" s="137"/>
      <c r="IR12" s="137"/>
      <c r="IS12" s="137"/>
      <c r="IT12" s="137"/>
      <c r="IU12" s="137"/>
      <c r="IV12" s="137"/>
    </row>
    <row r="13" spans="1:256" ht="20.100000000000001" customHeight="1" x14ac:dyDescent="0.15">
      <c r="A13" s="138">
        <v>1</v>
      </c>
      <c r="B13" s="139"/>
      <c r="C13" s="1328"/>
      <c r="D13" s="1329"/>
      <c r="E13" s="1323"/>
      <c r="F13" s="1324"/>
      <c r="G13" s="142"/>
      <c r="H13" s="143" t="s">
        <v>212</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row>
    <row r="14" spans="1:256" ht="20.100000000000001" customHeight="1" x14ac:dyDescent="0.15">
      <c r="A14" s="138">
        <v>2</v>
      </c>
      <c r="B14" s="139"/>
      <c r="C14" s="1328"/>
      <c r="D14" s="1329"/>
      <c r="E14" s="1323"/>
      <c r="F14" s="1324"/>
      <c r="G14" s="142"/>
      <c r="H14" s="143" t="s">
        <v>212</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row>
    <row r="15" spans="1:256" ht="20.100000000000001" customHeight="1" x14ac:dyDescent="0.15">
      <c r="A15" s="138">
        <v>3</v>
      </c>
      <c r="B15" s="144"/>
      <c r="C15" s="1325"/>
      <c r="D15" s="1330"/>
      <c r="E15" s="1324"/>
      <c r="F15" s="1331"/>
      <c r="G15" s="142"/>
      <c r="H15" s="143" t="s">
        <v>212</v>
      </c>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c r="HR15" s="137"/>
      <c r="HS15" s="137"/>
      <c r="HT15" s="137"/>
      <c r="HU15" s="137"/>
      <c r="HV15" s="137"/>
      <c r="HW15" s="137"/>
      <c r="HX15" s="137"/>
      <c r="HY15" s="137"/>
      <c r="HZ15" s="137"/>
      <c r="IA15" s="137"/>
      <c r="IB15" s="137"/>
      <c r="IC15" s="137"/>
      <c r="ID15" s="137"/>
      <c r="IE15" s="137"/>
      <c r="IF15" s="137"/>
      <c r="IG15" s="137"/>
      <c r="IH15" s="137"/>
      <c r="II15" s="137"/>
      <c r="IJ15" s="137"/>
      <c r="IK15" s="137"/>
      <c r="IL15" s="137"/>
      <c r="IM15" s="137"/>
      <c r="IN15" s="137"/>
      <c r="IO15" s="137"/>
      <c r="IP15" s="137"/>
      <c r="IQ15" s="137"/>
      <c r="IR15" s="137"/>
      <c r="IS15" s="137"/>
      <c r="IT15" s="137"/>
      <c r="IU15" s="137"/>
      <c r="IV15" s="137"/>
    </row>
    <row r="16" spans="1:256" ht="20.100000000000001" customHeight="1" x14ac:dyDescent="0.15">
      <c r="A16" s="138">
        <v>4</v>
      </c>
      <c r="B16" s="144"/>
      <c r="C16" s="1325"/>
      <c r="D16" s="1330"/>
      <c r="E16" s="1324"/>
      <c r="F16" s="1331"/>
      <c r="G16" s="142"/>
      <c r="H16" s="143" t="s">
        <v>212</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c r="HR16" s="137"/>
      <c r="HS16" s="137"/>
      <c r="HT16" s="137"/>
      <c r="HU16" s="137"/>
      <c r="HV16" s="137"/>
      <c r="HW16" s="137"/>
      <c r="HX16" s="137"/>
      <c r="HY16" s="137"/>
      <c r="HZ16" s="137"/>
      <c r="IA16" s="137"/>
      <c r="IB16" s="137"/>
      <c r="IC16" s="137"/>
      <c r="ID16" s="137"/>
      <c r="IE16" s="137"/>
      <c r="IF16" s="137"/>
      <c r="IG16" s="137"/>
      <c r="IH16" s="137"/>
      <c r="II16" s="137"/>
      <c r="IJ16" s="137"/>
      <c r="IK16" s="137"/>
      <c r="IL16" s="137"/>
      <c r="IM16" s="137"/>
      <c r="IN16" s="137"/>
      <c r="IO16" s="137"/>
      <c r="IP16" s="137"/>
      <c r="IQ16" s="137"/>
      <c r="IR16" s="137"/>
      <c r="IS16" s="137"/>
      <c r="IT16" s="137"/>
      <c r="IU16" s="137"/>
      <c r="IV16" s="137"/>
    </row>
    <row r="17" spans="1:256" ht="20.100000000000001" customHeight="1" x14ac:dyDescent="0.15">
      <c r="A17" s="138">
        <v>5</v>
      </c>
      <c r="B17" s="144"/>
      <c r="C17" s="1325"/>
      <c r="D17" s="1330"/>
      <c r="E17" s="1324"/>
      <c r="F17" s="1331"/>
      <c r="G17" s="142"/>
      <c r="H17" s="143" t="s">
        <v>212</v>
      </c>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c r="IR17" s="137"/>
      <c r="IS17" s="137"/>
      <c r="IT17" s="137"/>
      <c r="IU17" s="137"/>
      <c r="IV17" s="137"/>
    </row>
    <row r="18" spans="1:256" ht="20.100000000000001" customHeight="1" x14ac:dyDescent="0.15">
      <c r="A18" s="138">
        <v>6</v>
      </c>
      <c r="B18" s="144"/>
      <c r="C18" s="1325"/>
      <c r="D18" s="1330"/>
      <c r="E18" s="1324"/>
      <c r="F18" s="1331"/>
      <c r="G18" s="142"/>
      <c r="H18" s="143" t="s">
        <v>212</v>
      </c>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7"/>
      <c r="IL18" s="137"/>
      <c r="IM18" s="137"/>
      <c r="IN18" s="137"/>
      <c r="IO18" s="137"/>
      <c r="IP18" s="137"/>
      <c r="IQ18" s="137"/>
      <c r="IR18" s="137"/>
      <c r="IS18" s="137"/>
      <c r="IT18" s="137"/>
      <c r="IU18" s="137"/>
      <c r="IV18" s="137"/>
    </row>
    <row r="19" spans="1:256" ht="20.100000000000001" customHeight="1" x14ac:dyDescent="0.15">
      <c r="A19" s="138">
        <v>7</v>
      </c>
      <c r="B19" s="139"/>
      <c r="C19" s="1323"/>
      <c r="D19" s="1323"/>
      <c r="E19" s="1323"/>
      <c r="F19" s="1324"/>
      <c r="G19" s="145"/>
      <c r="H19" s="143" t="s">
        <v>212</v>
      </c>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c r="IR19" s="137"/>
      <c r="IS19" s="137"/>
      <c r="IT19" s="137"/>
      <c r="IU19" s="137"/>
      <c r="IV19" s="137"/>
    </row>
    <row r="20" spans="1:256" ht="20.100000000000001" customHeight="1" x14ac:dyDescent="0.15">
      <c r="A20" s="138">
        <v>8</v>
      </c>
      <c r="B20" s="139"/>
      <c r="C20" s="1323"/>
      <c r="D20" s="1323"/>
      <c r="E20" s="1323"/>
      <c r="F20" s="1324"/>
      <c r="G20" s="145"/>
      <c r="H20" s="143" t="s">
        <v>212</v>
      </c>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7"/>
      <c r="IP20" s="137"/>
      <c r="IQ20" s="137"/>
      <c r="IR20" s="137"/>
      <c r="IS20" s="137"/>
      <c r="IT20" s="137"/>
      <c r="IU20" s="137"/>
      <c r="IV20" s="137"/>
    </row>
    <row r="21" spans="1:256" ht="20.100000000000001" customHeight="1" x14ac:dyDescent="0.15">
      <c r="A21" s="138">
        <v>9</v>
      </c>
      <c r="B21" s="139"/>
      <c r="C21" s="1323"/>
      <c r="D21" s="1323"/>
      <c r="E21" s="1323"/>
      <c r="F21" s="1324"/>
      <c r="G21" s="145"/>
      <c r="H21" s="143" t="s">
        <v>212</v>
      </c>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c r="HH21" s="137"/>
      <c r="HI21" s="137"/>
      <c r="HJ21" s="137"/>
      <c r="HK21" s="137"/>
      <c r="HL21" s="137"/>
      <c r="HM21" s="137"/>
      <c r="HN21" s="137"/>
      <c r="HO21" s="137"/>
      <c r="HP21" s="137"/>
      <c r="HQ21" s="137"/>
      <c r="HR21" s="137"/>
      <c r="HS21" s="137"/>
      <c r="HT21" s="137"/>
      <c r="HU21" s="137"/>
      <c r="HV21" s="137"/>
      <c r="HW21" s="137"/>
      <c r="HX21" s="137"/>
      <c r="HY21" s="137"/>
      <c r="HZ21" s="137"/>
      <c r="IA21" s="137"/>
      <c r="IB21" s="137"/>
      <c r="IC21" s="137"/>
      <c r="ID21" s="137"/>
      <c r="IE21" s="137"/>
      <c r="IF21" s="137"/>
      <c r="IG21" s="137"/>
      <c r="IH21" s="137"/>
      <c r="II21" s="137"/>
      <c r="IJ21" s="137"/>
      <c r="IK21" s="137"/>
      <c r="IL21" s="137"/>
      <c r="IM21" s="137"/>
      <c r="IN21" s="137"/>
      <c r="IO21" s="137"/>
      <c r="IP21" s="137"/>
      <c r="IQ21" s="137"/>
      <c r="IR21" s="137"/>
      <c r="IS21" s="137"/>
      <c r="IT21" s="137"/>
      <c r="IU21" s="137"/>
      <c r="IV21" s="137"/>
    </row>
    <row r="22" spans="1:256" ht="20.100000000000001" customHeight="1" x14ac:dyDescent="0.15">
      <c r="A22" s="138">
        <v>10</v>
      </c>
      <c r="B22" s="139"/>
      <c r="C22" s="1323"/>
      <c r="D22" s="1323"/>
      <c r="E22" s="1323"/>
      <c r="F22" s="1324"/>
      <c r="G22" s="145"/>
      <c r="H22" s="143" t="s">
        <v>212</v>
      </c>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7"/>
      <c r="IP22" s="137"/>
      <c r="IQ22" s="137"/>
      <c r="IR22" s="137"/>
      <c r="IS22" s="137"/>
      <c r="IT22" s="137"/>
      <c r="IU22" s="137"/>
      <c r="IV22" s="137"/>
    </row>
    <row r="23" spans="1:256" ht="20.100000000000001" customHeight="1" x14ac:dyDescent="0.15">
      <c r="A23" s="138">
        <v>11</v>
      </c>
      <c r="B23" s="144"/>
      <c r="C23" s="1325"/>
      <c r="D23" s="1330"/>
      <c r="E23" s="1323"/>
      <c r="F23" s="1324"/>
      <c r="G23" s="142"/>
      <c r="H23" s="143" t="s">
        <v>212</v>
      </c>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c r="IR23" s="137"/>
      <c r="IS23" s="137"/>
      <c r="IT23" s="137"/>
      <c r="IU23" s="137"/>
      <c r="IV23" s="137"/>
    </row>
    <row r="24" spans="1:256" ht="20.100000000000001" customHeight="1" x14ac:dyDescent="0.15">
      <c r="A24" s="138">
        <v>12</v>
      </c>
      <c r="B24" s="139"/>
      <c r="C24" s="1328"/>
      <c r="D24" s="1329"/>
      <c r="E24" s="1323"/>
      <c r="F24" s="1324"/>
      <c r="G24" s="142"/>
      <c r="H24" s="143" t="s">
        <v>212</v>
      </c>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c r="IR24" s="137"/>
      <c r="IS24" s="137"/>
      <c r="IT24" s="137"/>
      <c r="IU24" s="137"/>
      <c r="IV24" s="137"/>
    </row>
    <row r="25" spans="1:256" ht="20.100000000000001" customHeight="1" x14ac:dyDescent="0.15">
      <c r="A25" s="138">
        <v>13</v>
      </c>
      <c r="B25" s="144"/>
      <c r="C25" s="1325"/>
      <c r="D25" s="1330"/>
      <c r="E25" s="1324"/>
      <c r="F25" s="1331"/>
      <c r="G25" s="142"/>
      <c r="H25" s="143" t="s">
        <v>212</v>
      </c>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c r="IR25" s="137"/>
      <c r="IS25" s="137"/>
      <c r="IT25" s="137"/>
      <c r="IU25" s="137"/>
      <c r="IV25" s="137"/>
    </row>
    <row r="26" spans="1:256" ht="20.100000000000001" customHeight="1" x14ac:dyDescent="0.15">
      <c r="A26" s="138">
        <v>14</v>
      </c>
      <c r="B26" s="139"/>
      <c r="C26" s="1328"/>
      <c r="D26" s="1329"/>
      <c r="E26" s="1323"/>
      <c r="F26" s="1324"/>
      <c r="G26" s="142"/>
      <c r="H26" s="143" t="s">
        <v>212</v>
      </c>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c r="IR26" s="137"/>
      <c r="IS26" s="137"/>
      <c r="IT26" s="137"/>
      <c r="IU26" s="137"/>
      <c r="IV26" s="137"/>
    </row>
    <row r="27" spans="1:256" ht="20.100000000000001" customHeight="1" x14ac:dyDescent="0.15">
      <c r="A27" s="138">
        <v>15</v>
      </c>
      <c r="B27" s="139"/>
      <c r="C27" s="1325"/>
      <c r="D27" s="1326"/>
      <c r="E27" s="1323"/>
      <c r="F27" s="1324"/>
      <c r="G27" s="142"/>
      <c r="H27" s="143" t="s">
        <v>212</v>
      </c>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c r="HI27" s="137"/>
      <c r="HJ27" s="137"/>
      <c r="HK27" s="137"/>
      <c r="HL27" s="137"/>
      <c r="HM27" s="137"/>
      <c r="HN27" s="137"/>
      <c r="HO27" s="137"/>
      <c r="HP27" s="137"/>
      <c r="HQ27" s="137"/>
      <c r="HR27" s="137"/>
      <c r="HS27" s="137"/>
      <c r="HT27" s="137"/>
      <c r="HU27" s="137"/>
      <c r="HV27" s="137"/>
      <c r="HW27" s="137"/>
      <c r="HX27" s="137"/>
      <c r="HY27" s="137"/>
      <c r="HZ27" s="137"/>
      <c r="IA27" s="137"/>
      <c r="IB27" s="137"/>
      <c r="IC27" s="137"/>
      <c r="ID27" s="137"/>
      <c r="IE27" s="137"/>
      <c r="IF27" s="137"/>
      <c r="IG27" s="137"/>
      <c r="IH27" s="137"/>
      <c r="II27" s="137"/>
      <c r="IJ27" s="137"/>
      <c r="IK27" s="137"/>
      <c r="IL27" s="137"/>
      <c r="IM27" s="137"/>
      <c r="IN27" s="137"/>
      <c r="IO27" s="137"/>
      <c r="IP27" s="137"/>
      <c r="IQ27" s="137"/>
      <c r="IR27" s="137"/>
      <c r="IS27" s="137"/>
      <c r="IT27" s="137"/>
      <c r="IU27" s="137"/>
      <c r="IV27" s="137"/>
    </row>
    <row r="28" spans="1:256" ht="20.100000000000001" customHeight="1" x14ac:dyDescent="0.15">
      <c r="A28" s="138">
        <v>16</v>
      </c>
      <c r="B28" s="139"/>
      <c r="C28" s="1327"/>
      <c r="D28" s="1323"/>
      <c r="E28" s="1323"/>
      <c r="F28" s="1324"/>
      <c r="G28" s="142"/>
      <c r="H28" s="143" t="s">
        <v>212</v>
      </c>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c r="HI28" s="137"/>
      <c r="HJ28" s="137"/>
      <c r="HK28" s="137"/>
      <c r="HL28" s="137"/>
      <c r="HM28" s="137"/>
      <c r="HN28" s="137"/>
      <c r="HO28" s="137"/>
      <c r="HP28" s="137"/>
      <c r="HQ28" s="137"/>
      <c r="HR28" s="137"/>
      <c r="HS28" s="137"/>
      <c r="HT28" s="137"/>
      <c r="HU28" s="137"/>
      <c r="HV28" s="137"/>
      <c r="HW28" s="137"/>
      <c r="HX28" s="137"/>
      <c r="HY28" s="137"/>
      <c r="HZ28" s="137"/>
      <c r="IA28" s="137"/>
      <c r="IB28" s="137"/>
      <c r="IC28" s="137"/>
      <c r="ID28" s="137"/>
      <c r="IE28" s="137"/>
      <c r="IF28" s="137"/>
      <c r="IG28" s="137"/>
      <c r="IH28" s="137"/>
      <c r="II28" s="137"/>
      <c r="IJ28" s="137"/>
      <c r="IK28" s="137"/>
      <c r="IL28" s="137"/>
      <c r="IM28" s="137"/>
      <c r="IN28" s="137"/>
      <c r="IO28" s="137"/>
      <c r="IP28" s="137"/>
      <c r="IQ28" s="137"/>
      <c r="IR28" s="137"/>
      <c r="IS28" s="137"/>
      <c r="IT28" s="137"/>
      <c r="IU28" s="137"/>
      <c r="IV28" s="137"/>
    </row>
    <row r="29" spans="1:256" ht="20.100000000000001" customHeight="1" x14ac:dyDescent="0.15">
      <c r="A29" s="138">
        <v>17</v>
      </c>
      <c r="B29" s="139"/>
      <c r="C29" s="1323"/>
      <c r="D29" s="1323"/>
      <c r="E29" s="1323"/>
      <c r="F29" s="1324"/>
      <c r="G29" s="142"/>
      <c r="H29" s="143" t="s">
        <v>212</v>
      </c>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row>
    <row r="30" spans="1:256" ht="20.100000000000001" customHeight="1" x14ac:dyDescent="0.15">
      <c r="A30" s="138">
        <v>18</v>
      </c>
      <c r="B30" s="139"/>
      <c r="C30" s="1323"/>
      <c r="D30" s="1323"/>
      <c r="E30" s="1323"/>
      <c r="F30" s="1324"/>
      <c r="G30" s="142"/>
      <c r="H30" s="143" t="s">
        <v>212</v>
      </c>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c r="HI30" s="137"/>
      <c r="HJ30" s="137"/>
      <c r="HK30" s="137"/>
      <c r="HL30" s="137"/>
      <c r="HM30" s="137"/>
      <c r="HN30" s="137"/>
      <c r="HO30" s="137"/>
      <c r="HP30" s="137"/>
      <c r="HQ30" s="137"/>
      <c r="HR30" s="137"/>
      <c r="HS30" s="137"/>
      <c r="HT30" s="137"/>
      <c r="HU30" s="137"/>
      <c r="HV30" s="137"/>
      <c r="HW30" s="137"/>
      <c r="HX30" s="137"/>
      <c r="HY30" s="137"/>
      <c r="HZ30" s="137"/>
      <c r="IA30" s="137"/>
      <c r="IB30" s="137"/>
      <c r="IC30" s="137"/>
      <c r="ID30" s="137"/>
      <c r="IE30" s="137"/>
      <c r="IF30" s="137"/>
      <c r="IG30" s="137"/>
      <c r="IH30" s="137"/>
      <c r="II30" s="137"/>
      <c r="IJ30" s="137"/>
      <c r="IK30" s="137"/>
      <c r="IL30" s="137"/>
      <c r="IM30" s="137"/>
      <c r="IN30" s="137"/>
      <c r="IO30" s="137"/>
      <c r="IP30" s="137"/>
      <c r="IQ30" s="137"/>
      <c r="IR30" s="137"/>
      <c r="IS30" s="137"/>
      <c r="IT30" s="137"/>
      <c r="IU30" s="137"/>
      <c r="IV30" s="137"/>
    </row>
    <row r="31" spans="1:256" ht="20.100000000000001" customHeight="1" x14ac:dyDescent="0.15">
      <c r="A31" s="138">
        <v>19</v>
      </c>
      <c r="B31" s="139"/>
      <c r="C31" s="1323"/>
      <c r="D31" s="1323"/>
      <c r="E31" s="1323"/>
      <c r="F31" s="1324"/>
      <c r="G31" s="142"/>
      <c r="H31" s="143" t="s">
        <v>212</v>
      </c>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137"/>
      <c r="HA31" s="137"/>
      <c r="HB31" s="137"/>
      <c r="HC31" s="137"/>
      <c r="HD31" s="137"/>
      <c r="HE31" s="137"/>
      <c r="HF31" s="137"/>
      <c r="HG31" s="137"/>
      <c r="HH31" s="137"/>
      <c r="HI31" s="137"/>
      <c r="HJ31" s="137"/>
      <c r="HK31" s="137"/>
      <c r="HL31" s="137"/>
      <c r="HM31" s="137"/>
      <c r="HN31" s="137"/>
      <c r="HO31" s="137"/>
      <c r="HP31" s="137"/>
      <c r="HQ31" s="137"/>
      <c r="HR31" s="137"/>
      <c r="HS31" s="137"/>
      <c r="HT31" s="137"/>
      <c r="HU31" s="137"/>
      <c r="HV31" s="137"/>
      <c r="HW31" s="137"/>
      <c r="HX31" s="137"/>
      <c r="HY31" s="137"/>
      <c r="HZ31" s="137"/>
      <c r="IA31" s="137"/>
      <c r="IB31" s="137"/>
      <c r="IC31" s="137"/>
      <c r="ID31" s="137"/>
      <c r="IE31" s="137"/>
      <c r="IF31" s="137"/>
      <c r="IG31" s="137"/>
      <c r="IH31" s="137"/>
      <c r="II31" s="137"/>
      <c r="IJ31" s="137"/>
      <c r="IK31" s="137"/>
      <c r="IL31" s="137"/>
      <c r="IM31" s="137"/>
      <c r="IN31" s="137"/>
      <c r="IO31" s="137"/>
      <c r="IP31" s="137"/>
      <c r="IQ31" s="137"/>
      <c r="IR31" s="137"/>
      <c r="IS31" s="137"/>
      <c r="IT31" s="137"/>
      <c r="IU31" s="137"/>
      <c r="IV31" s="137"/>
    </row>
    <row r="32" spans="1:256" ht="20.100000000000001" customHeight="1" thickBot="1" x14ac:dyDescent="0.2">
      <c r="A32" s="138">
        <v>20</v>
      </c>
      <c r="B32" s="139"/>
      <c r="C32" s="1323"/>
      <c r="D32" s="1323"/>
      <c r="E32" s="1323"/>
      <c r="F32" s="1324"/>
      <c r="G32" s="146"/>
      <c r="H32" s="143" t="s">
        <v>212</v>
      </c>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137"/>
      <c r="HA32" s="137"/>
      <c r="HB32" s="137"/>
      <c r="HC32" s="137"/>
      <c r="HD32" s="137"/>
      <c r="HE32" s="137"/>
      <c r="HF32" s="137"/>
      <c r="HG32" s="137"/>
      <c r="HH32" s="137"/>
      <c r="HI32" s="137"/>
      <c r="HJ32" s="137"/>
      <c r="HK32" s="137"/>
      <c r="HL32" s="137"/>
      <c r="HM32" s="137"/>
      <c r="HN32" s="137"/>
      <c r="HO32" s="137"/>
      <c r="HP32" s="137"/>
      <c r="HQ32" s="137"/>
      <c r="HR32" s="137"/>
      <c r="HS32" s="137"/>
      <c r="HT32" s="137"/>
      <c r="HU32" s="137"/>
      <c r="HV32" s="137"/>
      <c r="HW32" s="137"/>
      <c r="HX32" s="137"/>
      <c r="HY32" s="137"/>
      <c r="HZ32" s="137"/>
      <c r="IA32" s="137"/>
      <c r="IB32" s="137"/>
      <c r="IC32" s="137"/>
      <c r="ID32" s="137"/>
      <c r="IE32" s="137"/>
      <c r="IF32" s="137"/>
      <c r="IG32" s="137"/>
      <c r="IH32" s="137"/>
      <c r="II32" s="137"/>
      <c r="IJ32" s="137"/>
      <c r="IK32" s="137"/>
      <c r="IL32" s="137"/>
      <c r="IM32" s="137"/>
      <c r="IN32" s="137"/>
      <c r="IO32" s="137"/>
      <c r="IP32" s="137"/>
      <c r="IQ32" s="137"/>
      <c r="IR32" s="137"/>
      <c r="IS32" s="137"/>
      <c r="IT32" s="137"/>
      <c r="IU32" s="137"/>
      <c r="IV32" s="137"/>
    </row>
    <row r="33" spans="1:8" x14ac:dyDescent="0.15">
      <c r="A33" s="1322" t="s">
        <v>213</v>
      </c>
      <c r="B33" s="1322"/>
      <c r="C33" s="1322"/>
      <c r="D33" s="1322"/>
      <c r="E33" s="1322"/>
      <c r="F33" s="1322"/>
      <c r="G33" s="1322"/>
      <c r="H33" s="1322"/>
    </row>
    <row r="34" spans="1:8" x14ac:dyDescent="0.15">
      <c r="A34" s="1322"/>
      <c r="B34" s="1322"/>
      <c r="C34" s="1322"/>
      <c r="D34" s="1322"/>
      <c r="E34" s="1322"/>
      <c r="F34" s="1322"/>
      <c r="G34" s="1322"/>
      <c r="H34" s="1322"/>
    </row>
    <row r="35" spans="1:8" x14ac:dyDescent="0.15">
      <c r="A35" s="1322"/>
      <c r="B35" s="1322"/>
      <c r="C35" s="1322"/>
      <c r="D35" s="1322"/>
      <c r="E35" s="1322"/>
      <c r="F35" s="1322"/>
      <c r="G35" s="1322"/>
      <c r="H35" s="1322"/>
    </row>
    <row r="36" spans="1:8" x14ac:dyDescent="0.15">
      <c r="A36" s="1322"/>
      <c r="B36" s="1322"/>
      <c r="C36" s="1322"/>
      <c r="D36" s="1322"/>
      <c r="E36" s="1322"/>
      <c r="F36" s="1322"/>
      <c r="G36" s="1322"/>
      <c r="H36" s="1322"/>
    </row>
    <row r="37" spans="1:8" x14ac:dyDescent="0.15">
      <c r="A37" s="1322"/>
      <c r="B37" s="1322"/>
      <c r="C37" s="1322"/>
      <c r="D37" s="1322"/>
      <c r="E37" s="1322"/>
      <c r="F37" s="1322"/>
      <c r="G37" s="1322"/>
      <c r="H37" s="1322"/>
    </row>
    <row r="38" spans="1:8" x14ac:dyDescent="0.15">
      <c r="A38" s="1322"/>
      <c r="B38" s="1322"/>
      <c r="C38" s="1322"/>
      <c r="D38" s="1322"/>
      <c r="E38" s="1322"/>
      <c r="F38" s="1322"/>
      <c r="G38" s="1322"/>
      <c r="H38" s="1322"/>
    </row>
    <row r="39" spans="1:8" x14ac:dyDescent="0.15">
      <c r="A39" s="1322"/>
      <c r="B39" s="1322"/>
      <c r="C39" s="1322"/>
      <c r="D39" s="1322"/>
      <c r="E39" s="1322"/>
      <c r="F39" s="1322"/>
      <c r="G39" s="1322"/>
      <c r="H39" s="1322"/>
    </row>
    <row r="40" spans="1:8" x14ac:dyDescent="0.15">
      <c r="A40" s="1322"/>
      <c r="B40" s="1322"/>
      <c r="C40" s="1322"/>
      <c r="D40" s="1322"/>
      <c r="E40" s="1322"/>
      <c r="F40" s="1322"/>
      <c r="G40" s="1322"/>
      <c r="H40" s="1322"/>
    </row>
    <row r="41" spans="1:8" x14ac:dyDescent="0.15">
      <c r="A41" s="1322"/>
      <c r="B41" s="1322"/>
      <c r="C41" s="1322"/>
      <c r="D41" s="1322"/>
      <c r="E41" s="1322"/>
      <c r="F41" s="1322"/>
      <c r="G41" s="1322"/>
      <c r="H41" s="1322"/>
    </row>
    <row r="42" spans="1:8" x14ac:dyDescent="0.15">
      <c r="A42" s="1322"/>
      <c r="B42" s="1322"/>
      <c r="C42" s="1322"/>
      <c r="D42" s="1322"/>
      <c r="E42" s="1322"/>
      <c r="F42" s="1322"/>
      <c r="G42" s="1322"/>
      <c r="H42" s="1322"/>
    </row>
  </sheetData>
  <mergeCells count="53">
    <mergeCell ref="A7:B7"/>
    <mergeCell ref="C7:D9"/>
    <mergeCell ref="E7:H9"/>
    <mergeCell ref="A8:B8"/>
    <mergeCell ref="A9:B9"/>
    <mergeCell ref="A4:H4"/>
    <mergeCell ref="A5:B5"/>
    <mergeCell ref="C5:D5"/>
    <mergeCell ref="A6:B6"/>
    <mergeCell ref="C6:D6"/>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A33:H42"/>
    <mergeCell ref="C30:D30"/>
    <mergeCell ref="E30:F30"/>
    <mergeCell ref="C31:D31"/>
    <mergeCell ref="E31:F31"/>
    <mergeCell ref="C32:D32"/>
    <mergeCell ref="E32:F32"/>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V47"/>
  <sheetViews>
    <sheetView view="pageBreakPreview" topLeftCell="A10" zoomScaleNormal="100" zoomScaleSheetLayoutView="100" workbookViewId="0">
      <selection activeCell="H29" sqref="H29"/>
    </sheetView>
  </sheetViews>
  <sheetFormatPr defaultRowHeight="13.5" x14ac:dyDescent="0.15"/>
  <cols>
    <col min="1" max="1" width="3.125" style="96" customWidth="1"/>
    <col min="2" max="2" width="15.375" style="96" customWidth="1"/>
    <col min="3" max="4" width="8.5" style="96" customWidth="1"/>
    <col min="5" max="6" width="8.625" style="96" customWidth="1"/>
    <col min="7" max="7" width="16.375" style="96" customWidth="1"/>
    <col min="8" max="8" width="16.75" style="96" bestFit="1" customWidth="1"/>
    <col min="9" max="256" width="9" style="96"/>
  </cols>
  <sheetData>
    <row r="2" spans="1:8" ht="14.25" x14ac:dyDescent="0.15">
      <c r="A2" s="95"/>
      <c r="B2" s="95"/>
      <c r="G2" s="97"/>
      <c r="H2" s="98" t="s">
        <v>189</v>
      </c>
    </row>
    <row r="3" spans="1:8" ht="18.75" x14ac:dyDescent="0.15">
      <c r="A3" s="1356" t="s">
        <v>214</v>
      </c>
      <c r="B3" s="1356"/>
      <c r="C3" s="1356"/>
      <c r="D3" s="1356"/>
      <c r="E3" s="1356"/>
      <c r="F3" s="1356"/>
      <c r="G3" s="1356"/>
      <c r="H3" s="1356"/>
    </row>
    <row r="4" spans="1:8" x14ac:dyDescent="0.15">
      <c r="A4" s="1357"/>
      <c r="B4" s="1357"/>
      <c r="C4" s="1357"/>
      <c r="D4" s="1357"/>
      <c r="E4" s="147"/>
      <c r="G4" s="97"/>
      <c r="H4" s="97"/>
    </row>
    <row r="5" spans="1:8" x14ac:dyDescent="0.15">
      <c r="A5" s="1358"/>
      <c r="B5" s="1358"/>
      <c r="C5" s="1359"/>
      <c r="D5" s="1357"/>
      <c r="E5" s="99"/>
    </row>
    <row r="6" spans="1:8" x14ac:dyDescent="0.15">
      <c r="A6" s="1358"/>
      <c r="B6" s="1358"/>
      <c r="C6" s="1368" t="s">
        <v>191</v>
      </c>
      <c r="D6" s="1368"/>
      <c r="E6" s="1369" t="s">
        <v>23</v>
      </c>
      <c r="F6" s="1370"/>
      <c r="G6" s="1370"/>
      <c r="H6" s="1371"/>
    </row>
    <row r="7" spans="1:8" x14ac:dyDescent="0.15">
      <c r="A7" s="1358"/>
      <c r="B7" s="1358"/>
      <c r="C7" s="1368"/>
      <c r="D7" s="1368"/>
      <c r="E7" s="1372"/>
      <c r="F7" s="1373"/>
      <c r="G7" s="1373"/>
      <c r="H7" s="1374"/>
    </row>
    <row r="8" spans="1:8" x14ac:dyDescent="0.15">
      <c r="A8" s="1358"/>
      <c r="B8" s="1358"/>
      <c r="C8" s="1368"/>
      <c r="D8" s="1368"/>
      <c r="E8" s="1375"/>
      <c r="F8" s="1376"/>
      <c r="G8" s="1376"/>
      <c r="H8" s="1377"/>
    </row>
    <row r="9" spans="1:8" x14ac:dyDescent="0.15">
      <c r="A9" s="100"/>
      <c r="B9" s="100"/>
      <c r="C9" s="101"/>
      <c r="D9" s="101"/>
      <c r="E9" s="102"/>
      <c r="F9" s="102"/>
      <c r="G9" s="102"/>
    </row>
    <row r="10" spans="1:8" ht="9.9499999999999993" customHeight="1" x14ac:dyDescent="0.15">
      <c r="A10" s="100"/>
      <c r="B10" s="100"/>
      <c r="C10" s="1360" t="s">
        <v>192</v>
      </c>
      <c r="D10" s="1361"/>
      <c r="E10" s="125"/>
      <c r="F10" s="103"/>
      <c r="G10" s="103"/>
      <c r="H10" s="148"/>
    </row>
    <row r="11" spans="1:8" x14ac:dyDescent="0.15">
      <c r="A11" s="100"/>
      <c r="B11" s="100"/>
      <c r="C11" s="1362"/>
      <c r="D11" s="1363"/>
      <c r="E11" s="149">
        <v>1</v>
      </c>
      <c r="F11" s="150" t="s">
        <v>215</v>
      </c>
      <c r="G11" s="147"/>
      <c r="H11" s="151"/>
    </row>
    <row r="12" spans="1:8" x14ac:dyDescent="0.15">
      <c r="A12" s="100"/>
      <c r="B12" s="100"/>
      <c r="C12" s="1362"/>
      <c r="D12" s="1363"/>
      <c r="E12" s="149">
        <v>2</v>
      </c>
      <c r="F12" s="150" t="s">
        <v>216</v>
      </c>
      <c r="G12" s="147"/>
      <c r="H12" s="151"/>
    </row>
    <row r="13" spans="1:8" x14ac:dyDescent="0.15">
      <c r="A13" s="100"/>
      <c r="B13" s="100"/>
      <c r="C13" s="1362"/>
      <c r="D13" s="1363"/>
      <c r="E13" s="149">
        <v>3</v>
      </c>
      <c r="F13" s="150" t="s">
        <v>217</v>
      </c>
      <c r="G13" s="147"/>
      <c r="H13" s="151"/>
    </row>
    <row r="14" spans="1:8" x14ac:dyDescent="0.15">
      <c r="A14" s="100"/>
      <c r="B14" s="100"/>
      <c r="C14" s="1362"/>
      <c r="D14" s="1363"/>
      <c r="E14" s="152">
        <v>4</v>
      </c>
      <c r="F14" s="150" t="s">
        <v>218</v>
      </c>
      <c r="G14" s="147"/>
      <c r="H14" s="151"/>
    </row>
    <row r="15" spans="1:8" x14ac:dyDescent="0.15">
      <c r="A15" s="100"/>
      <c r="B15" s="100"/>
      <c r="C15" s="1362"/>
      <c r="D15" s="1363"/>
      <c r="E15" s="152">
        <v>5</v>
      </c>
      <c r="F15" s="150" t="s">
        <v>219</v>
      </c>
      <c r="G15" s="147"/>
      <c r="H15" s="151"/>
    </row>
    <row r="16" spans="1:8" x14ac:dyDescent="0.15">
      <c r="A16" s="100"/>
      <c r="B16" s="100"/>
      <c r="C16" s="1362"/>
      <c r="D16" s="1363"/>
      <c r="E16" s="152">
        <v>6</v>
      </c>
      <c r="F16" s="150" t="s">
        <v>220</v>
      </c>
      <c r="G16" s="147"/>
      <c r="H16" s="151"/>
    </row>
    <row r="17" spans="1:256" x14ac:dyDescent="0.15">
      <c r="A17" s="100"/>
      <c r="B17" s="100"/>
      <c r="C17" s="1362"/>
      <c r="D17" s="1363"/>
      <c r="E17" s="152">
        <v>7</v>
      </c>
      <c r="F17" s="150" t="s">
        <v>221</v>
      </c>
      <c r="G17" s="147"/>
      <c r="H17" s="151"/>
    </row>
    <row r="18" spans="1:256" ht="9.9499999999999993" customHeight="1" x14ac:dyDescent="0.15">
      <c r="A18" s="100"/>
      <c r="B18" s="100"/>
      <c r="C18" s="1364"/>
      <c r="D18" s="1365"/>
      <c r="E18" s="126"/>
      <c r="F18" s="109"/>
      <c r="G18" s="109"/>
      <c r="H18" s="153"/>
    </row>
    <row r="20" spans="1:256" ht="14.25" thickBot="1" x14ac:dyDescent="0.2">
      <c r="A20" s="111"/>
      <c r="B20" s="111"/>
      <c r="C20" s="111"/>
      <c r="D20" s="111"/>
      <c r="E20" s="111"/>
      <c r="F20" s="111"/>
      <c r="G20" s="111"/>
      <c r="H20" s="111"/>
    </row>
    <row r="21" spans="1:256" ht="24" x14ac:dyDescent="0.15">
      <c r="A21" s="112"/>
      <c r="B21" s="113" t="s">
        <v>3</v>
      </c>
      <c r="C21" s="1366" t="s">
        <v>201</v>
      </c>
      <c r="D21" s="1366"/>
      <c r="E21" s="1366" t="s">
        <v>66</v>
      </c>
      <c r="F21" s="1367"/>
      <c r="G21" s="114" t="s">
        <v>202</v>
      </c>
      <c r="H21" s="115" t="s">
        <v>90</v>
      </c>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row>
    <row r="22" spans="1:256" ht="20.100000000000001" customHeight="1" x14ac:dyDescent="0.15">
      <c r="A22" s="112">
        <v>1</v>
      </c>
      <c r="B22" s="116"/>
      <c r="C22" s="1349"/>
      <c r="D22" s="1350"/>
      <c r="E22" s="1346"/>
      <c r="F22" s="1347"/>
      <c r="G22" s="117"/>
      <c r="H22" s="118"/>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row>
    <row r="23" spans="1:256" ht="20.100000000000001" customHeight="1" x14ac:dyDescent="0.15">
      <c r="A23" s="112">
        <v>2</v>
      </c>
      <c r="B23" s="116"/>
      <c r="C23" s="1349"/>
      <c r="D23" s="1350"/>
      <c r="E23" s="1346"/>
      <c r="F23" s="1347"/>
      <c r="G23" s="117"/>
      <c r="H23" s="118"/>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row>
    <row r="24" spans="1:256" ht="20.100000000000001" customHeight="1" x14ac:dyDescent="0.15">
      <c r="A24" s="112">
        <v>3</v>
      </c>
      <c r="B24" s="119"/>
      <c r="C24" s="1351"/>
      <c r="D24" s="1354"/>
      <c r="E24" s="1347"/>
      <c r="F24" s="1355"/>
      <c r="G24" s="117"/>
      <c r="H24" s="118"/>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row>
    <row r="25" spans="1:256" ht="20.100000000000001" customHeight="1" x14ac:dyDescent="0.15">
      <c r="A25" s="112">
        <v>4</v>
      </c>
      <c r="B25" s="119"/>
      <c r="C25" s="1351"/>
      <c r="D25" s="1354"/>
      <c r="E25" s="1347"/>
      <c r="F25" s="1355"/>
      <c r="G25" s="117"/>
      <c r="H25" s="118"/>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row>
    <row r="26" spans="1:256" ht="20.100000000000001" customHeight="1" x14ac:dyDescent="0.15">
      <c r="A26" s="112">
        <v>5</v>
      </c>
      <c r="B26" s="119"/>
      <c r="C26" s="1351"/>
      <c r="D26" s="1354"/>
      <c r="E26" s="1347"/>
      <c r="F26" s="1355"/>
      <c r="G26" s="117"/>
      <c r="H26" s="118"/>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row>
    <row r="27" spans="1:256" ht="20.100000000000001" customHeight="1" x14ac:dyDescent="0.15">
      <c r="A27" s="112">
        <v>6</v>
      </c>
      <c r="B27" s="119"/>
      <c r="C27" s="1351"/>
      <c r="D27" s="1354"/>
      <c r="E27" s="1347"/>
      <c r="F27" s="1355"/>
      <c r="G27" s="117"/>
      <c r="H27" s="12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row>
    <row r="28" spans="1:256" ht="20.100000000000001" customHeight="1" x14ac:dyDescent="0.15">
      <c r="A28" s="112">
        <v>7</v>
      </c>
      <c r="B28" s="116"/>
      <c r="C28" s="1346"/>
      <c r="D28" s="1346"/>
      <c r="E28" s="1346"/>
      <c r="F28" s="1347"/>
      <c r="G28" s="121"/>
      <c r="H28" s="122"/>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row>
    <row r="29" spans="1:256" ht="20.100000000000001" customHeight="1" x14ac:dyDescent="0.15">
      <c r="A29" s="112">
        <v>8</v>
      </c>
      <c r="B29" s="116"/>
      <c r="C29" s="1346"/>
      <c r="D29" s="1346"/>
      <c r="E29" s="1346"/>
      <c r="F29" s="1347"/>
      <c r="G29" s="121"/>
      <c r="H29" s="120"/>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row>
    <row r="30" spans="1:256" ht="20.100000000000001" customHeight="1" x14ac:dyDescent="0.15">
      <c r="A30" s="112">
        <v>9</v>
      </c>
      <c r="B30" s="116"/>
      <c r="C30" s="1346"/>
      <c r="D30" s="1346"/>
      <c r="E30" s="1346"/>
      <c r="F30" s="1347"/>
      <c r="G30" s="121"/>
      <c r="H30" s="120"/>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row>
    <row r="31" spans="1:256" ht="20.100000000000001" customHeight="1" x14ac:dyDescent="0.15">
      <c r="A31" s="112">
        <v>10</v>
      </c>
      <c r="B31" s="116"/>
      <c r="C31" s="1346"/>
      <c r="D31" s="1346"/>
      <c r="E31" s="1346"/>
      <c r="F31" s="1347"/>
      <c r="G31" s="121"/>
      <c r="H31" s="120"/>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20.100000000000001" customHeight="1" x14ac:dyDescent="0.15">
      <c r="A32" s="112">
        <v>11</v>
      </c>
      <c r="B32" s="119"/>
      <c r="C32" s="1351"/>
      <c r="D32" s="1354"/>
      <c r="E32" s="1346"/>
      <c r="F32" s="1347"/>
      <c r="G32" s="117"/>
      <c r="H32" s="118"/>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row>
    <row r="33" spans="1:256" ht="20.100000000000001" customHeight="1" x14ac:dyDescent="0.15">
      <c r="A33" s="112">
        <v>12</v>
      </c>
      <c r="B33" s="116"/>
      <c r="C33" s="1349"/>
      <c r="D33" s="1350"/>
      <c r="E33" s="1346"/>
      <c r="F33" s="1347"/>
      <c r="G33" s="117"/>
      <c r="H33" s="118"/>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1"/>
    </row>
    <row r="34" spans="1:256" ht="20.100000000000001" customHeight="1" x14ac:dyDescent="0.15">
      <c r="A34" s="112">
        <v>13</v>
      </c>
      <c r="B34" s="119"/>
      <c r="C34" s="1351"/>
      <c r="D34" s="1354"/>
      <c r="E34" s="1347"/>
      <c r="F34" s="1355"/>
      <c r="G34" s="117"/>
      <c r="H34" s="118"/>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row>
    <row r="35" spans="1:256" ht="20.100000000000001" customHeight="1" x14ac:dyDescent="0.15">
      <c r="A35" s="112">
        <v>14</v>
      </c>
      <c r="B35" s="116"/>
      <c r="C35" s="1349"/>
      <c r="D35" s="1350"/>
      <c r="E35" s="1346"/>
      <c r="F35" s="1347"/>
      <c r="G35" s="117"/>
      <c r="H35" s="118"/>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row>
    <row r="36" spans="1:256" ht="20.100000000000001" customHeight="1" x14ac:dyDescent="0.15">
      <c r="A36" s="112">
        <v>15</v>
      </c>
      <c r="B36" s="116"/>
      <c r="C36" s="1351"/>
      <c r="D36" s="1352"/>
      <c r="E36" s="1346"/>
      <c r="F36" s="1347"/>
      <c r="G36" s="117"/>
      <c r="H36" s="12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row>
    <row r="37" spans="1:256" ht="20.100000000000001" customHeight="1" x14ac:dyDescent="0.15">
      <c r="A37" s="112">
        <v>16</v>
      </c>
      <c r="B37" s="116"/>
      <c r="C37" s="1353"/>
      <c r="D37" s="1346"/>
      <c r="E37" s="1346"/>
      <c r="F37" s="1347"/>
      <c r="G37" s="117"/>
      <c r="H37" s="120"/>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row>
    <row r="38" spans="1:256" ht="20.100000000000001" customHeight="1" x14ac:dyDescent="0.15">
      <c r="A38" s="112">
        <v>17</v>
      </c>
      <c r="B38" s="116"/>
      <c r="C38" s="1346"/>
      <c r="D38" s="1346"/>
      <c r="E38" s="1346"/>
      <c r="F38" s="1347"/>
      <c r="G38" s="117"/>
      <c r="H38" s="120"/>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row>
    <row r="39" spans="1:256" ht="20.100000000000001" customHeight="1" x14ac:dyDescent="0.15">
      <c r="A39" s="112">
        <v>18</v>
      </c>
      <c r="B39" s="116"/>
      <c r="C39" s="1346"/>
      <c r="D39" s="1346"/>
      <c r="E39" s="1346"/>
      <c r="F39" s="1347"/>
      <c r="G39" s="117"/>
      <c r="H39" s="120"/>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row>
    <row r="40" spans="1:256" ht="20.100000000000001" customHeight="1" x14ac:dyDescent="0.15">
      <c r="A40" s="112">
        <v>19</v>
      </c>
      <c r="B40" s="116"/>
      <c r="C40" s="1346"/>
      <c r="D40" s="1346"/>
      <c r="E40" s="1346"/>
      <c r="F40" s="1347"/>
      <c r="G40" s="117"/>
      <c r="H40" s="120"/>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row>
    <row r="41" spans="1:256" ht="20.100000000000001" customHeight="1" thickBot="1" x14ac:dyDescent="0.2">
      <c r="A41" s="112">
        <v>20</v>
      </c>
      <c r="B41" s="116"/>
      <c r="C41" s="1346"/>
      <c r="D41" s="1346"/>
      <c r="E41" s="1346"/>
      <c r="F41" s="1347"/>
      <c r="G41" s="123"/>
      <c r="H41" s="120"/>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row>
    <row r="42" spans="1:256" ht="13.5" customHeight="1" x14ac:dyDescent="0.15">
      <c r="A42" s="1348" t="s">
        <v>222</v>
      </c>
      <c r="B42" s="1348"/>
      <c r="C42" s="1348"/>
      <c r="D42" s="1348"/>
      <c r="E42" s="1348"/>
      <c r="F42" s="1348"/>
      <c r="G42" s="1348"/>
      <c r="H42" s="1348"/>
    </row>
    <row r="43" spans="1:256" x14ac:dyDescent="0.15">
      <c r="A43" s="1348"/>
      <c r="B43" s="1348"/>
      <c r="C43" s="1348"/>
      <c r="D43" s="1348"/>
      <c r="E43" s="1348"/>
      <c r="F43" s="1348"/>
      <c r="G43" s="1348"/>
      <c r="H43" s="1348"/>
    </row>
    <row r="44" spans="1:256" x14ac:dyDescent="0.15">
      <c r="A44" s="1348"/>
      <c r="B44" s="1348"/>
      <c r="C44" s="1348"/>
      <c r="D44" s="1348"/>
      <c r="E44" s="1348"/>
      <c r="F44" s="1348"/>
      <c r="G44" s="1348"/>
      <c r="H44" s="1348"/>
    </row>
    <row r="45" spans="1:256" x14ac:dyDescent="0.15">
      <c r="A45" s="1348"/>
      <c r="B45" s="1348"/>
      <c r="C45" s="1348"/>
      <c r="D45" s="1348"/>
      <c r="E45" s="1348"/>
      <c r="F45" s="1348"/>
      <c r="G45" s="1348"/>
      <c r="H45" s="1348"/>
    </row>
    <row r="46" spans="1:256" x14ac:dyDescent="0.15">
      <c r="A46" s="1348"/>
      <c r="B46" s="1348"/>
      <c r="C46" s="1348"/>
      <c r="D46" s="1348"/>
      <c r="E46" s="1348"/>
      <c r="F46" s="1348"/>
      <c r="G46" s="1348"/>
      <c r="H46" s="1348"/>
    </row>
    <row r="47" spans="1:256" x14ac:dyDescent="0.15">
      <c r="A47" s="1348"/>
      <c r="B47" s="1348"/>
      <c r="C47" s="1348"/>
      <c r="D47" s="1348"/>
      <c r="E47" s="1348"/>
      <c r="F47" s="1348"/>
      <c r="G47" s="1348"/>
      <c r="H47" s="1348"/>
    </row>
  </sheetData>
  <mergeCells count="54">
    <mergeCell ref="C10:D18"/>
    <mergeCell ref="C21:D21"/>
    <mergeCell ref="E21:F21"/>
    <mergeCell ref="C22:D22"/>
    <mergeCell ref="A6:B6"/>
    <mergeCell ref="C6:D8"/>
    <mergeCell ref="E6:H8"/>
    <mergeCell ref="A7:B7"/>
    <mergeCell ref="A8:B8"/>
    <mergeCell ref="E22:F22"/>
    <mergeCell ref="A3:H3"/>
    <mergeCell ref="A4:B4"/>
    <mergeCell ref="C4:D4"/>
    <mergeCell ref="A5:B5"/>
    <mergeCell ref="C5:D5"/>
    <mergeCell ref="C24:D24"/>
    <mergeCell ref="E24:F24"/>
    <mergeCell ref="C25:D25"/>
    <mergeCell ref="E25:F25"/>
    <mergeCell ref="C23:D23"/>
    <mergeCell ref="E23:F23"/>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A42:H47"/>
    <mergeCell ref="C39:D39"/>
    <mergeCell ref="E39:F39"/>
    <mergeCell ref="C40:D40"/>
    <mergeCell ref="E40:F40"/>
    <mergeCell ref="C41:D41"/>
    <mergeCell ref="E41:F41"/>
  </mergeCells>
  <phoneticPr fontId="2"/>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V46"/>
  <sheetViews>
    <sheetView view="pageBreakPreview" topLeftCell="A9" zoomScaleNormal="100" zoomScaleSheetLayoutView="100" workbookViewId="0">
      <selection activeCell="C20" sqref="C20"/>
    </sheetView>
  </sheetViews>
  <sheetFormatPr defaultRowHeight="14.25" x14ac:dyDescent="0.15"/>
  <cols>
    <col min="1" max="1" width="3.125" style="96" customWidth="1"/>
    <col min="2" max="2" width="15.375" style="96" customWidth="1"/>
    <col min="3" max="4" width="8.5" style="96" customWidth="1"/>
    <col min="5" max="6" width="8.625" style="96" customWidth="1"/>
    <col min="7" max="7" width="16.375" style="96" customWidth="1"/>
    <col min="8" max="8" width="16.75" style="96" bestFit="1" customWidth="1"/>
    <col min="9" max="256" width="9" style="96"/>
    <col min="257" max="16384" width="9" style="1"/>
  </cols>
  <sheetData>
    <row r="2" spans="1:256" ht="21" customHeight="1" x14ac:dyDescent="0.15">
      <c r="A2" s="95"/>
      <c r="B2" s="95"/>
      <c r="G2" s="97"/>
      <c r="H2" s="98" t="s">
        <v>189</v>
      </c>
    </row>
    <row r="3" spans="1:256" ht="39.950000000000003" customHeight="1" x14ac:dyDescent="0.15">
      <c r="A3" s="1356" t="s">
        <v>190</v>
      </c>
      <c r="B3" s="1356"/>
      <c r="C3" s="1356"/>
      <c r="D3" s="1356"/>
      <c r="E3" s="1356"/>
      <c r="F3" s="1356"/>
      <c r="G3" s="1356"/>
      <c r="H3" s="1356"/>
    </row>
    <row r="4" spans="1:256" ht="20.100000000000001" customHeight="1" x14ac:dyDescent="0.15">
      <c r="A4" s="1358"/>
      <c r="B4" s="1358"/>
      <c r="C4" s="1359"/>
      <c r="D4" s="1357"/>
      <c r="E4" s="99"/>
    </row>
    <row r="5" spans="1:256" ht="15" customHeight="1" x14ac:dyDescent="0.15">
      <c r="A5" s="1358"/>
      <c r="B5" s="1358"/>
      <c r="C5" s="1368" t="s">
        <v>191</v>
      </c>
      <c r="D5" s="1368"/>
      <c r="E5" s="1369" t="s">
        <v>23</v>
      </c>
      <c r="F5" s="1370"/>
      <c r="G5" s="1370"/>
      <c r="H5" s="1371"/>
    </row>
    <row r="6" spans="1:256" ht="15" customHeight="1" x14ac:dyDescent="0.15">
      <c r="A6" s="1358"/>
      <c r="B6" s="1358"/>
      <c r="C6" s="1368"/>
      <c r="D6" s="1368"/>
      <c r="E6" s="1372"/>
      <c r="F6" s="1373"/>
      <c r="G6" s="1373"/>
      <c r="H6" s="1374"/>
    </row>
    <row r="7" spans="1:256" ht="9.9499999999999993" customHeight="1" x14ac:dyDescent="0.15">
      <c r="A7" s="1358"/>
      <c r="B7" s="1358"/>
      <c r="C7" s="1368"/>
      <c r="D7" s="1368"/>
      <c r="E7" s="1375"/>
      <c r="F7" s="1376"/>
      <c r="G7" s="1376"/>
      <c r="H7" s="1377"/>
    </row>
    <row r="8" spans="1:256" s="60" customFormat="1" ht="20.100000000000001" customHeight="1" x14ac:dyDescent="0.15">
      <c r="A8" s="100"/>
      <c r="B8" s="100"/>
      <c r="C8" s="101"/>
      <c r="D8" s="101"/>
      <c r="E8" s="102"/>
      <c r="F8" s="102"/>
      <c r="G8" s="102"/>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row>
    <row r="9" spans="1:256" ht="9.9499999999999993" customHeight="1" x14ac:dyDescent="0.15">
      <c r="A9" s="100"/>
      <c r="B9" s="1378" t="s">
        <v>192</v>
      </c>
      <c r="C9" s="1360" t="s">
        <v>721</v>
      </c>
      <c r="D9" s="1381"/>
      <c r="E9" s="1361"/>
      <c r="F9" s="103"/>
      <c r="G9" s="103"/>
      <c r="H9" s="104"/>
    </row>
    <row r="10" spans="1:256" ht="20.100000000000001" customHeight="1" x14ac:dyDescent="0.15">
      <c r="A10" s="100"/>
      <c r="B10" s="1379"/>
      <c r="C10" s="1362"/>
      <c r="D10" s="1382"/>
      <c r="E10" s="1363"/>
      <c r="F10" s="105">
        <v>1</v>
      </c>
      <c r="G10" s="106" t="s">
        <v>193</v>
      </c>
      <c r="H10" s="107"/>
    </row>
    <row r="11" spans="1:256" ht="20.100000000000001" customHeight="1" x14ac:dyDescent="0.15">
      <c r="A11" s="100"/>
      <c r="B11" s="1379"/>
      <c r="C11" s="1362"/>
      <c r="D11" s="1382"/>
      <c r="E11" s="1363"/>
      <c r="F11" s="105">
        <v>2</v>
      </c>
      <c r="G11" s="106" t="s">
        <v>194</v>
      </c>
      <c r="H11" s="107"/>
    </row>
    <row r="12" spans="1:256" ht="20.100000000000001" customHeight="1" x14ac:dyDescent="0.15">
      <c r="A12" s="100"/>
      <c r="B12" s="1379"/>
      <c r="C12" s="1362"/>
      <c r="D12" s="1382"/>
      <c r="E12" s="1363"/>
      <c r="F12" s="105">
        <v>3</v>
      </c>
      <c r="G12" s="106" t="s">
        <v>195</v>
      </c>
      <c r="H12" s="107"/>
    </row>
    <row r="13" spans="1:256" ht="20.100000000000001" customHeight="1" x14ac:dyDescent="0.15">
      <c r="A13" s="100"/>
      <c r="B13" s="1379"/>
      <c r="C13" s="1362"/>
      <c r="D13" s="1382"/>
      <c r="E13" s="1363"/>
      <c r="F13" s="108">
        <v>4</v>
      </c>
      <c r="G13" s="106" t="s">
        <v>196</v>
      </c>
      <c r="H13" s="107"/>
    </row>
    <row r="14" spans="1:256" ht="20.100000000000001" customHeight="1" x14ac:dyDescent="0.15">
      <c r="A14" s="100"/>
      <c r="B14" s="1379"/>
      <c r="C14" s="1362"/>
      <c r="D14" s="1382"/>
      <c r="E14" s="1363"/>
      <c r="F14" s="108">
        <v>5</v>
      </c>
      <c r="G14" s="106" t="s">
        <v>197</v>
      </c>
      <c r="H14" s="107"/>
    </row>
    <row r="15" spans="1:256" ht="20.100000000000001" customHeight="1" x14ac:dyDescent="0.15">
      <c r="A15" s="100"/>
      <c r="B15" s="1379"/>
      <c r="C15" s="1362"/>
      <c r="D15" s="1382"/>
      <c r="E15" s="1363"/>
      <c r="F15" s="108">
        <v>6</v>
      </c>
      <c r="G15" s="106" t="s">
        <v>198</v>
      </c>
      <c r="H15" s="107"/>
    </row>
    <row r="16" spans="1:256" ht="20.100000000000001" customHeight="1" x14ac:dyDescent="0.15">
      <c r="A16" s="100"/>
      <c r="B16" s="1379"/>
      <c r="C16" s="1362"/>
      <c r="D16" s="1382"/>
      <c r="E16" s="1363"/>
      <c r="F16" s="108">
        <v>7</v>
      </c>
      <c r="G16" s="106" t="s">
        <v>199</v>
      </c>
      <c r="H16" s="107"/>
    </row>
    <row r="17" spans="1:256" ht="20.100000000000001" customHeight="1" x14ac:dyDescent="0.15">
      <c r="A17" s="100"/>
      <c r="B17" s="1379"/>
      <c r="C17" s="1362"/>
      <c r="D17" s="1382"/>
      <c r="E17" s="1363"/>
      <c r="F17" s="108">
        <v>8</v>
      </c>
      <c r="G17" s="106" t="s">
        <v>200</v>
      </c>
      <c r="H17" s="107"/>
    </row>
    <row r="18" spans="1:256" ht="9.9499999999999993" customHeight="1" x14ac:dyDescent="0.15">
      <c r="A18" s="100"/>
      <c r="B18" s="1379"/>
      <c r="C18" s="1364"/>
      <c r="D18" s="1383"/>
      <c r="E18" s="1365"/>
      <c r="F18" s="109"/>
      <c r="G18" s="109"/>
      <c r="H18" s="110"/>
    </row>
    <row r="19" spans="1:256" ht="21" customHeight="1" x14ac:dyDescent="0.15">
      <c r="B19" s="1380"/>
      <c r="C19" s="1384" t="s">
        <v>722</v>
      </c>
      <c r="D19" s="1385"/>
      <c r="E19" s="1385"/>
      <c r="F19" s="1385"/>
      <c r="G19" s="1385"/>
      <c r="H19" s="1386"/>
    </row>
    <row r="20" spans="1:256" ht="20.100000000000001" customHeight="1" thickBot="1" x14ac:dyDescent="0.2">
      <c r="A20" s="111"/>
      <c r="B20" s="111"/>
      <c r="C20" s="111"/>
      <c r="D20" s="111"/>
      <c r="E20" s="111"/>
      <c r="F20" s="111"/>
      <c r="G20" s="111"/>
      <c r="H20" s="111"/>
    </row>
    <row r="21" spans="1:256" ht="24.95" customHeight="1" x14ac:dyDescent="0.15">
      <c r="A21" s="112"/>
      <c r="B21" s="113" t="s">
        <v>3</v>
      </c>
      <c r="C21" s="1366" t="s">
        <v>201</v>
      </c>
      <c r="D21" s="1366"/>
      <c r="E21" s="1366" t="s">
        <v>66</v>
      </c>
      <c r="F21" s="1367"/>
      <c r="G21" s="114" t="s">
        <v>202</v>
      </c>
      <c r="H21" s="115" t="s">
        <v>90</v>
      </c>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row>
    <row r="22" spans="1:256" ht="20.100000000000001" customHeight="1" x14ac:dyDescent="0.15">
      <c r="A22" s="112">
        <v>1</v>
      </c>
      <c r="B22" s="116"/>
      <c r="C22" s="1349"/>
      <c r="D22" s="1350"/>
      <c r="E22" s="1346"/>
      <c r="F22" s="1347"/>
      <c r="G22" s="117"/>
      <c r="H22" s="118"/>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row>
    <row r="23" spans="1:256" ht="20.100000000000001" customHeight="1" x14ac:dyDescent="0.15">
      <c r="A23" s="112">
        <v>2</v>
      </c>
      <c r="B23" s="116"/>
      <c r="C23" s="1349"/>
      <c r="D23" s="1350"/>
      <c r="E23" s="1346"/>
      <c r="F23" s="1347"/>
      <c r="G23" s="117"/>
      <c r="H23" s="118"/>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row>
    <row r="24" spans="1:256" ht="20.100000000000001" customHeight="1" x14ac:dyDescent="0.15">
      <c r="A24" s="112">
        <v>3</v>
      </c>
      <c r="B24" s="119"/>
      <c r="C24" s="1351"/>
      <c r="D24" s="1354"/>
      <c r="E24" s="1347"/>
      <c r="F24" s="1355"/>
      <c r="G24" s="117"/>
      <c r="H24" s="118"/>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row>
    <row r="25" spans="1:256" ht="20.100000000000001" customHeight="1" x14ac:dyDescent="0.15">
      <c r="A25" s="112">
        <v>4</v>
      </c>
      <c r="B25" s="119"/>
      <c r="C25" s="1351"/>
      <c r="D25" s="1354"/>
      <c r="E25" s="1347"/>
      <c r="F25" s="1355"/>
      <c r="G25" s="117"/>
      <c r="H25" s="118"/>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row>
    <row r="26" spans="1:256" ht="20.100000000000001" customHeight="1" x14ac:dyDescent="0.15">
      <c r="A26" s="112">
        <v>5</v>
      </c>
      <c r="B26" s="119"/>
      <c r="C26" s="1351"/>
      <c r="D26" s="1354"/>
      <c r="E26" s="1347"/>
      <c r="F26" s="1355"/>
      <c r="G26" s="117"/>
      <c r="H26" s="118"/>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row>
    <row r="27" spans="1:256" ht="20.100000000000001" customHeight="1" x14ac:dyDescent="0.15">
      <c r="A27" s="112">
        <v>6</v>
      </c>
      <c r="B27" s="119"/>
      <c r="C27" s="1351"/>
      <c r="D27" s="1354"/>
      <c r="E27" s="1347"/>
      <c r="F27" s="1355"/>
      <c r="G27" s="117"/>
      <c r="H27" s="12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row>
    <row r="28" spans="1:256" ht="20.100000000000001" customHeight="1" x14ac:dyDescent="0.15">
      <c r="A28" s="112">
        <v>7</v>
      </c>
      <c r="B28" s="116"/>
      <c r="C28" s="1346"/>
      <c r="D28" s="1346"/>
      <c r="E28" s="1346"/>
      <c r="F28" s="1347"/>
      <c r="G28" s="121"/>
      <c r="H28" s="122"/>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row>
    <row r="29" spans="1:256" ht="20.100000000000001" customHeight="1" x14ac:dyDescent="0.15">
      <c r="A29" s="112">
        <v>8</v>
      </c>
      <c r="B29" s="116"/>
      <c r="C29" s="1346"/>
      <c r="D29" s="1346"/>
      <c r="E29" s="1346"/>
      <c r="F29" s="1347"/>
      <c r="G29" s="121"/>
      <c r="H29" s="120"/>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row>
    <row r="30" spans="1:256" ht="20.100000000000001" customHeight="1" x14ac:dyDescent="0.15">
      <c r="A30" s="112">
        <v>9</v>
      </c>
      <c r="B30" s="116"/>
      <c r="C30" s="1346"/>
      <c r="D30" s="1346"/>
      <c r="E30" s="1346"/>
      <c r="F30" s="1347"/>
      <c r="G30" s="121"/>
      <c r="H30" s="120"/>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row>
    <row r="31" spans="1:256" ht="20.100000000000001" customHeight="1" x14ac:dyDescent="0.15">
      <c r="A31" s="112">
        <v>10</v>
      </c>
      <c r="B31" s="116"/>
      <c r="C31" s="1346"/>
      <c r="D31" s="1346"/>
      <c r="E31" s="1346"/>
      <c r="F31" s="1347"/>
      <c r="G31" s="121"/>
      <c r="H31" s="120"/>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20.100000000000001" customHeight="1" x14ac:dyDescent="0.15">
      <c r="A32" s="112">
        <v>11</v>
      </c>
      <c r="B32" s="119"/>
      <c r="C32" s="1351"/>
      <c r="D32" s="1354"/>
      <c r="E32" s="1346"/>
      <c r="F32" s="1347"/>
      <c r="G32" s="117"/>
      <c r="H32" s="118"/>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row>
    <row r="33" spans="1:256" ht="20.100000000000001" customHeight="1" x14ac:dyDescent="0.15">
      <c r="A33" s="112">
        <v>12</v>
      </c>
      <c r="B33" s="116"/>
      <c r="C33" s="1349"/>
      <c r="D33" s="1350"/>
      <c r="E33" s="1346"/>
      <c r="F33" s="1347"/>
      <c r="G33" s="117"/>
      <c r="H33" s="118"/>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1"/>
    </row>
    <row r="34" spans="1:256" ht="20.100000000000001" customHeight="1" x14ac:dyDescent="0.15">
      <c r="A34" s="112">
        <v>13</v>
      </c>
      <c r="B34" s="119"/>
      <c r="C34" s="1351"/>
      <c r="D34" s="1354"/>
      <c r="E34" s="1347"/>
      <c r="F34" s="1355"/>
      <c r="G34" s="117"/>
      <c r="H34" s="118"/>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row>
    <row r="35" spans="1:256" ht="20.100000000000001" customHeight="1" x14ac:dyDescent="0.15">
      <c r="A35" s="112">
        <v>14</v>
      </c>
      <c r="B35" s="116"/>
      <c r="C35" s="1349"/>
      <c r="D35" s="1350"/>
      <c r="E35" s="1346"/>
      <c r="F35" s="1347"/>
      <c r="G35" s="117"/>
      <c r="H35" s="118"/>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row>
    <row r="36" spans="1:256" ht="20.100000000000001" customHeight="1" x14ac:dyDescent="0.15">
      <c r="A36" s="112">
        <v>15</v>
      </c>
      <c r="B36" s="116"/>
      <c r="C36" s="1351"/>
      <c r="D36" s="1352"/>
      <c r="E36" s="1346"/>
      <c r="F36" s="1347"/>
      <c r="G36" s="117"/>
      <c r="H36" s="12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row>
    <row r="37" spans="1:256" ht="20.100000000000001" customHeight="1" x14ac:dyDescent="0.15">
      <c r="A37" s="112">
        <v>16</v>
      </c>
      <c r="B37" s="116"/>
      <c r="C37" s="1353"/>
      <c r="D37" s="1346"/>
      <c r="E37" s="1346"/>
      <c r="F37" s="1347"/>
      <c r="G37" s="117"/>
      <c r="H37" s="120"/>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row>
    <row r="38" spans="1:256" ht="20.100000000000001" customHeight="1" x14ac:dyDescent="0.15">
      <c r="A38" s="112">
        <v>17</v>
      </c>
      <c r="B38" s="116"/>
      <c r="C38" s="1346"/>
      <c r="D38" s="1346"/>
      <c r="E38" s="1346"/>
      <c r="F38" s="1347"/>
      <c r="G38" s="117"/>
      <c r="H38" s="120"/>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row>
    <row r="39" spans="1:256" ht="20.100000000000001" customHeight="1" x14ac:dyDescent="0.15">
      <c r="A39" s="112">
        <v>18</v>
      </c>
      <c r="B39" s="116"/>
      <c r="C39" s="1346"/>
      <c r="D39" s="1346"/>
      <c r="E39" s="1346"/>
      <c r="F39" s="1347"/>
      <c r="G39" s="117"/>
      <c r="H39" s="120"/>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row>
    <row r="40" spans="1:256" ht="20.100000000000001" customHeight="1" x14ac:dyDescent="0.15">
      <c r="A40" s="112">
        <v>19</v>
      </c>
      <c r="B40" s="116"/>
      <c r="C40" s="1346"/>
      <c r="D40" s="1346"/>
      <c r="E40" s="1346"/>
      <c r="F40" s="1347"/>
      <c r="G40" s="117"/>
      <c r="H40" s="120"/>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row>
    <row r="41" spans="1:256" ht="20.100000000000001" customHeight="1" thickBot="1" x14ac:dyDescent="0.2">
      <c r="A41" s="112">
        <v>20</v>
      </c>
      <c r="B41" s="116"/>
      <c r="C41" s="1346"/>
      <c r="D41" s="1346"/>
      <c r="E41" s="1346"/>
      <c r="F41" s="1347"/>
      <c r="G41" s="123"/>
      <c r="H41" s="120"/>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row>
    <row r="42" spans="1:256" ht="35.1" customHeight="1" x14ac:dyDescent="0.15">
      <c r="A42" s="1348" t="s">
        <v>720</v>
      </c>
      <c r="B42" s="1348"/>
      <c r="C42" s="1348"/>
      <c r="D42" s="1348"/>
      <c r="E42" s="1348"/>
      <c r="F42" s="1348"/>
      <c r="G42" s="1348"/>
      <c r="H42" s="1348"/>
    </row>
    <row r="43" spans="1:256" ht="35.1" customHeight="1" x14ac:dyDescent="0.15">
      <c r="A43" s="1348"/>
      <c r="B43" s="1348"/>
      <c r="C43" s="1348"/>
      <c r="D43" s="1348"/>
      <c r="E43" s="1348"/>
      <c r="F43" s="1348"/>
      <c r="G43" s="1348"/>
      <c r="H43" s="1348"/>
    </row>
    <row r="44" spans="1:256" x14ac:dyDescent="0.15">
      <c r="A44" s="1348"/>
      <c r="B44" s="1348"/>
      <c r="C44" s="1348"/>
      <c r="D44" s="1348"/>
      <c r="E44" s="1348"/>
      <c r="F44" s="1348"/>
      <c r="G44" s="1348"/>
      <c r="H44" s="1348"/>
    </row>
    <row r="45" spans="1:256" x14ac:dyDescent="0.15">
      <c r="A45" s="1348"/>
      <c r="B45" s="1348"/>
      <c r="C45" s="1348"/>
      <c r="D45" s="1348"/>
      <c r="E45" s="1348"/>
      <c r="F45" s="1348"/>
      <c r="G45" s="1348"/>
      <c r="H45" s="1348"/>
    </row>
    <row r="46" spans="1:256" x14ac:dyDescent="0.15">
      <c r="A46" s="1348"/>
      <c r="B46" s="1348"/>
      <c r="C46" s="1348"/>
      <c r="D46" s="1348"/>
      <c r="E46" s="1348"/>
      <c r="F46" s="1348"/>
      <c r="G46" s="1348"/>
      <c r="H46" s="1348"/>
    </row>
  </sheetData>
  <mergeCells count="54">
    <mergeCell ref="B9:B19"/>
    <mergeCell ref="C9:E18"/>
    <mergeCell ref="C19:H19"/>
    <mergeCell ref="C21:D21"/>
    <mergeCell ref="A3:H3"/>
    <mergeCell ref="A4:B4"/>
    <mergeCell ref="C4:D4"/>
    <mergeCell ref="A5:B5"/>
    <mergeCell ref="C5:D7"/>
    <mergeCell ref="E5:H7"/>
    <mergeCell ref="A6:B6"/>
    <mergeCell ref="A7:B7"/>
    <mergeCell ref="E21:F21"/>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30:D30"/>
    <mergeCell ref="E30:F30"/>
    <mergeCell ref="C31:D31"/>
    <mergeCell ref="E31:F31"/>
    <mergeCell ref="C29:D29"/>
    <mergeCell ref="E29:F29"/>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A42:H46"/>
    <mergeCell ref="C39:D39"/>
    <mergeCell ref="E39:F39"/>
    <mergeCell ref="C40:D40"/>
    <mergeCell ref="E40:F40"/>
    <mergeCell ref="C41:D41"/>
    <mergeCell ref="E41:F41"/>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V49"/>
  <sheetViews>
    <sheetView view="pageBreakPreview" zoomScaleNormal="100" zoomScaleSheetLayoutView="100" workbookViewId="0">
      <selection activeCell="B1" sqref="B1"/>
    </sheetView>
  </sheetViews>
  <sheetFormatPr defaultRowHeight="20.100000000000001" customHeight="1" x14ac:dyDescent="0.15"/>
  <cols>
    <col min="1" max="1" width="5.25" style="96" customWidth="1"/>
    <col min="2" max="5" width="7.875" style="96" customWidth="1"/>
    <col min="6" max="6" width="11.25" style="96" customWidth="1"/>
    <col min="7" max="9" width="7.875" style="96" customWidth="1"/>
    <col min="10" max="10" width="15.75" style="96" customWidth="1"/>
    <col min="11" max="11" width="13.25" style="96" customWidth="1"/>
    <col min="12" max="256" width="9" style="96"/>
  </cols>
  <sheetData>
    <row r="2" spans="1:256" ht="20.100000000000001" customHeight="1" x14ac:dyDescent="0.15">
      <c r="A2" s="95"/>
      <c r="B2" s="95"/>
      <c r="G2" s="1406" t="s">
        <v>223</v>
      </c>
      <c r="H2" s="1406"/>
      <c r="I2" s="1406"/>
      <c r="J2" s="1406"/>
      <c r="K2" s="1406"/>
    </row>
    <row r="3" spans="1:256" ht="20.100000000000001" customHeight="1" x14ac:dyDescent="0.15">
      <c r="A3" s="1356" t="s">
        <v>224</v>
      </c>
      <c r="B3" s="1407"/>
      <c r="C3" s="1407"/>
      <c r="D3" s="1407"/>
      <c r="E3" s="1407"/>
      <c r="F3" s="1407"/>
      <c r="G3" s="1407"/>
      <c r="H3" s="1407"/>
      <c r="I3" s="1407"/>
      <c r="J3" s="1407"/>
      <c r="K3" s="1407"/>
    </row>
    <row r="4" spans="1:256" ht="20.100000000000001" customHeight="1" thickBot="1" x14ac:dyDescent="0.2">
      <c r="A4" s="124"/>
      <c r="B4" s="154"/>
      <c r="C4" s="154"/>
      <c r="D4" s="154"/>
      <c r="E4" s="154"/>
      <c r="F4" s="154"/>
      <c r="G4" s="154"/>
      <c r="H4" s="154"/>
      <c r="I4" s="154"/>
      <c r="J4" s="154"/>
      <c r="K4" s="154"/>
    </row>
    <row r="5" spans="1:256" ht="20.100000000000001" customHeight="1" x14ac:dyDescent="0.15">
      <c r="A5" s="1408" t="s">
        <v>52</v>
      </c>
      <c r="B5" s="1394" t="s">
        <v>225</v>
      </c>
      <c r="C5" s="1395"/>
      <c r="D5" s="1395"/>
      <c r="E5" s="1396"/>
      <c r="F5" s="1403" t="s">
        <v>23</v>
      </c>
      <c r="K5" s="155"/>
    </row>
    <row r="6" spans="1:256" ht="20.100000000000001" customHeight="1" x14ac:dyDescent="0.15">
      <c r="A6" s="1392"/>
      <c r="B6" s="1397"/>
      <c r="C6" s="1398"/>
      <c r="D6" s="1398"/>
      <c r="E6" s="1399"/>
      <c r="F6" s="1404"/>
      <c r="K6" s="155"/>
    </row>
    <row r="7" spans="1:256" ht="20.100000000000001" customHeight="1" thickBot="1" x14ac:dyDescent="0.2">
      <c r="A7" s="1393"/>
      <c r="B7" s="1400"/>
      <c r="C7" s="1401"/>
      <c r="D7" s="1401"/>
      <c r="E7" s="1402"/>
      <c r="F7" s="1405"/>
      <c r="K7" s="155"/>
    </row>
    <row r="8" spans="1:256" ht="20.100000000000001" customHeight="1" x14ac:dyDescent="0.15">
      <c r="A8" s="1392" t="s">
        <v>54</v>
      </c>
      <c r="B8" s="1394" t="s">
        <v>226</v>
      </c>
      <c r="C8" s="1395"/>
      <c r="D8" s="1395"/>
      <c r="E8" s="1396"/>
      <c r="F8" s="1403" t="s">
        <v>23</v>
      </c>
      <c r="K8" s="155"/>
    </row>
    <row r="9" spans="1:256" ht="20.100000000000001" customHeight="1" x14ac:dyDescent="0.15">
      <c r="A9" s="1392"/>
      <c r="B9" s="1397"/>
      <c r="C9" s="1398"/>
      <c r="D9" s="1398"/>
      <c r="E9" s="1399"/>
      <c r="F9" s="1404"/>
      <c r="K9" s="155"/>
    </row>
    <row r="10" spans="1:256" ht="20.100000000000001" customHeight="1" thickBot="1" x14ac:dyDescent="0.2">
      <c r="A10" s="1393"/>
      <c r="B10" s="1400"/>
      <c r="C10" s="1401"/>
      <c r="D10" s="1401"/>
      <c r="E10" s="1402"/>
      <c r="F10" s="1405"/>
      <c r="K10" s="155"/>
    </row>
    <row r="11" spans="1:256" ht="20.100000000000001" customHeight="1" x14ac:dyDescent="0.15">
      <c r="A11" s="1392" t="s">
        <v>227</v>
      </c>
      <c r="B11" s="1394" t="s">
        <v>228</v>
      </c>
      <c r="C11" s="1395"/>
      <c r="D11" s="1395"/>
      <c r="E11" s="1396"/>
      <c r="F11" s="1403" t="s">
        <v>53</v>
      </c>
      <c r="K11" s="155"/>
    </row>
    <row r="12" spans="1:256" ht="20.100000000000001" customHeight="1" x14ac:dyDescent="0.15">
      <c r="A12" s="1392"/>
      <c r="B12" s="1397"/>
      <c r="C12" s="1398"/>
      <c r="D12" s="1398"/>
      <c r="E12" s="1399"/>
      <c r="F12" s="1404"/>
      <c r="K12" s="155"/>
    </row>
    <row r="13" spans="1:256" ht="20.100000000000001" customHeight="1" thickBot="1" x14ac:dyDescent="0.2">
      <c r="A13" s="1393"/>
      <c r="B13" s="1400"/>
      <c r="C13" s="1401"/>
      <c r="D13" s="1401"/>
      <c r="E13" s="1402"/>
      <c r="F13" s="1405"/>
      <c r="K13" s="155"/>
    </row>
    <row r="15" spans="1:256" ht="20.100000000000001" customHeight="1" x14ac:dyDescent="0.15">
      <c r="A15" s="111" t="s">
        <v>229</v>
      </c>
      <c r="B15" s="111"/>
      <c r="C15" s="111"/>
      <c r="D15" s="111"/>
      <c r="E15" s="111"/>
      <c r="F15" s="111"/>
      <c r="G15" s="111"/>
      <c r="H15" s="111"/>
      <c r="I15" s="111"/>
      <c r="J15" s="111"/>
      <c r="K15" s="111"/>
    </row>
    <row r="16" spans="1:256" ht="30" customHeight="1" x14ac:dyDescent="0.15">
      <c r="A16" s="112"/>
      <c r="B16" s="1366" t="s">
        <v>3</v>
      </c>
      <c r="C16" s="1366"/>
      <c r="D16" s="1366" t="s">
        <v>201</v>
      </c>
      <c r="E16" s="1366"/>
      <c r="F16" s="1366" t="s">
        <v>66</v>
      </c>
      <c r="G16" s="1367"/>
      <c r="H16" s="1368" t="s">
        <v>230</v>
      </c>
      <c r="I16" s="1366"/>
      <c r="J16" s="127" t="s">
        <v>231</v>
      </c>
      <c r="K16" s="156" t="s">
        <v>232</v>
      </c>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row>
    <row r="17" spans="1:256" ht="20.100000000000001" customHeight="1" x14ac:dyDescent="0.15">
      <c r="A17" s="112">
        <v>1</v>
      </c>
      <c r="B17" s="1346"/>
      <c r="C17" s="1346"/>
      <c r="D17" s="1349"/>
      <c r="E17" s="1350"/>
      <c r="F17" s="1346"/>
      <c r="G17" s="1347"/>
      <c r="H17" s="1353"/>
      <c r="I17" s="1353"/>
      <c r="J17" s="128"/>
      <c r="K17" s="118"/>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row>
    <row r="18" spans="1:256" ht="20.100000000000001" customHeight="1" x14ac:dyDescent="0.15">
      <c r="A18" s="112">
        <v>2</v>
      </c>
      <c r="B18" s="1346"/>
      <c r="C18" s="1346"/>
      <c r="D18" s="1349"/>
      <c r="E18" s="1350"/>
      <c r="F18" s="1346"/>
      <c r="G18" s="1347"/>
      <c r="H18" s="1353"/>
      <c r="I18" s="1353"/>
      <c r="J18" s="128"/>
      <c r="K18" s="118"/>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c r="IR18" s="111"/>
      <c r="IS18" s="111"/>
      <c r="IT18" s="111"/>
      <c r="IU18" s="111"/>
      <c r="IV18" s="111"/>
    </row>
    <row r="19" spans="1:256" ht="20.100000000000001" customHeight="1" x14ac:dyDescent="0.15">
      <c r="A19" s="112">
        <v>3</v>
      </c>
      <c r="B19" s="1347"/>
      <c r="C19" s="1391"/>
      <c r="D19" s="1351"/>
      <c r="E19" s="1354"/>
      <c r="F19" s="1347"/>
      <c r="G19" s="1355"/>
      <c r="H19" s="1353"/>
      <c r="I19" s="1353"/>
      <c r="J19" s="128"/>
      <c r="K19" s="118"/>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1"/>
    </row>
    <row r="20" spans="1:256" ht="20.100000000000001" customHeight="1" x14ac:dyDescent="0.15">
      <c r="A20" s="112">
        <v>4</v>
      </c>
      <c r="B20" s="1347"/>
      <c r="C20" s="1391"/>
      <c r="D20" s="1351"/>
      <c r="E20" s="1354"/>
      <c r="F20" s="1347"/>
      <c r="G20" s="1355"/>
      <c r="H20" s="1353"/>
      <c r="I20" s="1353"/>
      <c r="J20" s="128"/>
      <c r="K20" s="118"/>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c r="IR20" s="111"/>
      <c r="IS20" s="111"/>
      <c r="IT20" s="111"/>
      <c r="IU20" s="111"/>
      <c r="IV20" s="111"/>
    </row>
    <row r="21" spans="1:256" ht="20.100000000000001" customHeight="1" x14ac:dyDescent="0.15">
      <c r="A21" s="112">
        <v>5</v>
      </c>
      <c r="B21" s="1347"/>
      <c r="C21" s="1391"/>
      <c r="D21" s="1351"/>
      <c r="E21" s="1354"/>
      <c r="F21" s="1347"/>
      <c r="G21" s="1355"/>
      <c r="H21" s="1353"/>
      <c r="I21" s="1353"/>
      <c r="J21" s="128"/>
      <c r="K21" s="118"/>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row>
    <row r="22" spans="1:256" ht="20.100000000000001" customHeight="1" x14ac:dyDescent="0.15">
      <c r="A22" s="112">
        <v>6</v>
      </c>
      <c r="B22" s="1347"/>
      <c r="C22" s="1391"/>
      <c r="D22" s="1351"/>
      <c r="E22" s="1354"/>
      <c r="F22" s="1347"/>
      <c r="G22" s="1355"/>
      <c r="H22" s="1353"/>
      <c r="I22" s="1353"/>
      <c r="J22" s="128"/>
      <c r="K22" s="120"/>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row>
    <row r="23" spans="1:256" ht="20.100000000000001" customHeight="1" x14ac:dyDescent="0.15">
      <c r="A23" s="112">
        <v>7</v>
      </c>
      <c r="B23" s="1346"/>
      <c r="C23" s="1346"/>
      <c r="D23" s="1346"/>
      <c r="E23" s="1346"/>
      <c r="F23" s="1346"/>
      <c r="G23" s="1347"/>
      <c r="H23" s="1346"/>
      <c r="I23" s="1346"/>
      <c r="J23" s="118"/>
      <c r="K23" s="122"/>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row>
    <row r="24" spans="1:256" ht="20.100000000000001" customHeight="1" x14ac:dyDescent="0.15">
      <c r="A24" s="112">
        <v>8</v>
      </c>
      <c r="B24" s="1346"/>
      <c r="C24" s="1346"/>
      <c r="D24" s="1346"/>
      <c r="E24" s="1346"/>
      <c r="F24" s="1346"/>
      <c r="G24" s="1347"/>
      <c r="H24" s="1346"/>
      <c r="I24" s="1346"/>
      <c r="J24" s="118"/>
      <c r="K24" s="120"/>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row>
    <row r="25" spans="1:256" ht="20.100000000000001" customHeight="1" x14ac:dyDescent="0.15">
      <c r="A25" s="112">
        <v>9</v>
      </c>
      <c r="B25" s="1346"/>
      <c r="C25" s="1346"/>
      <c r="D25" s="1346"/>
      <c r="E25" s="1346"/>
      <c r="F25" s="1346"/>
      <c r="G25" s="1347"/>
      <c r="H25" s="1346"/>
      <c r="I25" s="1346"/>
      <c r="J25" s="118"/>
      <c r="K25" s="120"/>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row>
    <row r="26" spans="1:256" ht="20.100000000000001" customHeight="1" x14ac:dyDescent="0.15">
      <c r="A26" s="112">
        <v>10</v>
      </c>
      <c r="B26" s="1346"/>
      <c r="C26" s="1346"/>
      <c r="D26" s="1346"/>
      <c r="E26" s="1346"/>
      <c r="F26" s="1346"/>
      <c r="G26" s="1347"/>
      <c r="H26" s="1346"/>
      <c r="I26" s="1346"/>
      <c r="J26" s="118"/>
      <c r="K26" s="12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row>
    <row r="27" spans="1:256" ht="20.100000000000001" customHeight="1" x14ac:dyDescent="0.15">
      <c r="A27" s="112">
        <v>11</v>
      </c>
      <c r="B27" s="1347"/>
      <c r="C27" s="1391"/>
      <c r="D27" s="1351"/>
      <c r="E27" s="1354"/>
      <c r="F27" s="1346"/>
      <c r="G27" s="1347"/>
      <c r="H27" s="1353"/>
      <c r="I27" s="1353"/>
      <c r="J27" s="128"/>
      <c r="K27" s="118"/>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row>
    <row r="28" spans="1:256" ht="20.100000000000001" customHeight="1" x14ac:dyDescent="0.15">
      <c r="A28" s="112">
        <v>12</v>
      </c>
      <c r="B28" s="1346"/>
      <c r="C28" s="1346"/>
      <c r="D28" s="1349"/>
      <c r="E28" s="1350"/>
      <c r="F28" s="1346"/>
      <c r="G28" s="1347"/>
      <c r="H28" s="1353"/>
      <c r="I28" s="1353"/>
      <c r="J28" s="128"/>
      <c r="K28" s="118"/>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row>
    <row r="29" spans="1:256" ht="20.100000000000001" customHeight="1" x14ac:dyDescent="0.15">
      <c r="A29" s="112">
        <v>13</v>
      </c>
      <c r="B29" s="1347"/>
      <c r="C29" s="1391"/>
      <c r="D29" s="1351"/>
      <c r="E29" s="1354"/>
      <c r="F29" s="1347"/>
      <c r="G29" s="1355"/>
      <c r="H29" s="1353"/>
      <c r="I29" s="1353"/>
      <c r="J29" s="128"/>
      <c r="K29" s="118"/>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row>
    <row r="30" spans="1:256" ht="20.100000000000001" customHeight="1" x14ac:dyDescent="0.15">
      <c r="A30" s="112">
        <v>14</v>
      </c>
      <c r="B30" s="1346"/>
      <c r="C30" s="1346"/>
      <c r="D30" s="1349"/>
      <c r="E30" s="1350"/>
      <c r="F30" s="1346"/>
      <c r="G30" s="1347"/>
      <c r="H30" s="1353"/>
      <c r="I30" s="1353"/>
      <c r="J30" s="128"/>
      <c r="K30" s="118"/>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row>
    <row r="31" spans="1:256" ht="20.100000000000001" customHeight="1" x14ac:dyDescent="0.15">
      <c r="A31" s="112">
        <v>15</v>
      </c>
      <c r="B31" s="1346"/>
      <c r="C31" s="1346"/>
      <c r="D31" s="1351"/>
      <c r="E31" s="1352"/>
      <c r="F31" s="1346"/>
      <c r="G31" s="1347"/>
      <c r="H31" s="1353"/>
      <c r="I31" s="1353"/>
      <c r="J31" s="128"/>
      <c r="K31" s="120"/>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20.100000000000001" customHeight="1" x14ac:dyDescent="0.15">
      <c r="A32" s="112">
        <v>16</v>
      </c>
      <c r="B32" s="1346"/>
      <c r="C32" s="1346"/>
      <c r="D32" s="1353"/>
      <c r="E32" s="1346"/>
      <c r="F32" s="1346"/>
      <c r="G32" s="1347"/>
      <c r="H32" s="1353"/>
      <c r="I32" s="1353"/>
      <c r="J32" s="128"/>
      <c r="K32" s="120"/>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row>
    <row r="33" spans="1:256" ht="20.100000000000001" customHeight="1" x14ac:dyDescent="0.15">
      <c r="A33" s="112">
        <v>17</v>
      </c>
      <c r="B33" s="1346"/>
      <c r="C33" s="1346"/>
      <c r="D33" s="1346"/>
      <c r="E33" s="1346"/>
      <c r="F33" s="1346"/>
      <c r="G33" s="1347"/>
      <c r="H33" s="1353"/>
      <c r="I33" s="1353"/>
      <c r="J33" s="128"/>
      <c r="K33" s="120"/>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1"/>
    </row>
    <row r="34" spans="1:256" ht="20.100000000000001" customHeight="1" x14ac:dyDescent="0.15">
      <c r="A34" s="112">
        <v>18</v>
      </c>
      <c r="B34" s="1346"/>
      <c r="C34" s="1346"/>
      <c r="D34" s="1346"/>
      <c r="E34" s="1346"/>
      <c r="F34" s="1346"/>
      <c r="G34" s="1347"/>
      <c r="H34" s="1353"/>
      <c r="I34" s="1353"/>
      <c r="J34" s="128"/>
      <c r="K34" s="120"/>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row>
    <row r="35" spans="1:256" ht="20.100000000000001" customHeight="1" x14ac:dyDescent="0.15">
      <c r="A35" s="112">
        <v>19</v>
      </c>
      <c r="B35" s="1346"/>
      <c r="C35" s="1346"/>
      <c r="D35" s="1346"/>
      <c r="E35" s="1346"/>
      <c r="F35" s="1346"/>
      <c r="G35" s="1347"/>
      <c r="H35" s="1353"/>
      <c r="I35" s="1353"/>
      <c r="J35" s="128"/>
      <c r="K35" s="120"/>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row>
    <row r="36" spans="1:256" ht="20.100000000000001" customHeight="1" x14ac:dyDescent="0.15">
      <c r="A36" s="112">
        <v>20</v>
      </c>
      <c r="B36" s="1346"/>
      <c r="C36" s="1346"/>
      <c r="D36" s="1346"/>
      <c r="E36" s="1346"/>
      <c r="F36" s="1346"/>
      <c r="G36" s="1347"/>
      <c r="H36" s="1353"/>
      <c r="I36" s="1353"/>
      <c r="J36" s="128"/>
      <c r="K36" s="120"/>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row>
    <row r="37" spans="1:256" ht="20.100000000000001" customHeight="1" x14ac:dyDescent="0.15">
      <c r="A37" s="112">
        <v>21</v>
      </c>
      <c r="B37" s="1346"/>
      <c r="C37" s="1346"/>
      <c r="D37" s="1389"/>
      <c r="E37" s="1390"/>
      <c r="F37" s="1346"/>
      <c r="G37" s="1347"/>
      <c r="H37" s="1353"/>
      <c r="I37" s="1353"/>
      <c r="J37" s="128"/>
      <c r="K37" s="118"/>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row>
    <row r="38" spans="1:256" ht="20.100000000000001" customHeight="1" x14ac:dyDescent="0.15">
      <c r="A38" s="112">
        <v>22</v>
      </c>
      <c r="B38" s="1346"/>
      <c r="C38" s="1346"/>
      <c r="D38" s="1389"/>
      <c r="E38" s="1390"/>
      <c r="F38" s="1346"/>
      <c r="G38" s="1347"/>
      <c r="H38" s="1353"/>
      <c r="I38" s="1353"/>
      <c r="J38" s="128"/>
      <c r="K38" s="118"/>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row>
    <row r="39" spans="1:256" ht="20.100000000000001" customHeight="1" x14ac:dyDescent="0.15">
      <c r="A39" s="112">
        <v>23</v>
      </c>
      <c r="B39" s="1346"/>
      <c r="C39" s="1346"/>
      <c r="D39" s="1389"/>
      <c r="E39" s="1390"/>
      <c r="F39" s="1346"/>
      <c r="G39" s="1347"/>
      <c r="H39" s="1353"/>
      <c r="I39" s="1353"/>
      <c r="J39" s="128"/>
      <c r="K39" s="118"/>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row>
    <row r="40" spans="1:256" ht="20.100000000000001" customHeight="1" x14ac:dyDescent="0.15">
      <c r="A40" s="112">
        <v>24</v>
      </c>
      <c r="B40" s="1346"/>
      <c r="C40" s="1346"/>
      <c r="D40" s="1389"/>
      <c r="E40" s="1390"/>
      <c r="F40" s="1346"/>
      <c r="G40" s="1347"/>
      <c r="H40" s="1353"/>
      <c r="I40" s="1353"/>
      <c r="J40" s="128"/>
      <c r="K40" s="120"/>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row>
    <row r="41" spans="1:256" ht="20.100000000000001" customHeight="1" x14ac:dyDescent="0.15">
      <c r="A41" s="112">
        <v>25</v>
      </c>
      <c r="B41" s="1346"/>
      <c r="C41" s="1346"/>
      <c r="D41" s="1389"/>
      <c r="E41" s="1390"/>
      <c r="F41" s="1346"/>
      <c r="G41" s="1347"/>
      <c r="H41" s="1353"/>
      <c r="I41" s="1353"/>
      <c r="J41" s="128"/>
      <c r="K41" s="120"/>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row>
    <row r="42" spans="1:256" ht="20.100000000000001" customHeight="1" x14ac:dyDescent="0.15">
      <c r="A42" s="112">
        <v>26</v>
      </c>
      <c r="B42" s="1346"/>
      <c r="C42" s="1346"/>
      <c r="D42" s="1346"/>
      <c r="E42" s="1346"/>
      <c r="F42" s="1346"/>
      <c r="G42" s="1347"/>
      <c r="H42" s="1353"/>
      <c r="I42" s="1353"/>
      <c r="J42" s="128"/>
      <c r="K42" s="120"/>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row>
    <row r="43" spans="1:256" ht="20.100000000000001" customHeight="1" x14ac:dyDescent="0.15">
      <c r="A43" s="112">
        <v>27</v>
      </c>
      <c r="B43" s="1346"/>
      <c r="C43" s="1346"/>
      <c r="D43" s="1346"/>
      <c r="E43" s="1346"/>
      <c r="F43" s="1346"/>
      <c r="G43" s="1347"/>
      <c r="H43" s="1353"/>
      <c r="I43" s="1353"/>
      <c r="J43" s="128"/>
      <c r="K43" s="120"/>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c r="GR43" s="111"/>
      <c r="GS43" s="111"/>
      <c r="GT43" s="111"/>
      <c r="GU43" s="111"/>
      <c r="GV43" s="111"/>
      <c r="GW43" s="111"/>
      <c r="GX43" s="111"/>
      <c r="GY43" s="111"/>
      <c r="GZ43" s="111"/>
      <c r="HA43" s="111"/>
      <c r="HB43" s="111"/>
      <c r="HC43" s="111"/>
      <c r="HD43" s="111"/>
      <c r="HE43" s="111"/>
      <c r="HF43" s="111"/>
      <c r="HG43" s="111"/>
      <c r="HH43" s="111"/>
      <c r="HI43" s="111"/>
      <c r="HJ43" s="111"/>
      <c r="HK43" s="111"/>
      <c r="HL43" s="111"/>
      <c r="HM43" s="111"/>
      <c r="HN43" s="111"/>
      <c r="HO43" s="111"/>
      <c r="HP43" s="111"/>
      <c r="HQ43" s="111"/>
      <c r="HR43" s="111"/>
      <c r="HS43" s="111"/>
      <c r="HT43" s="111"/>
      <c r="HU43" s="111"/>
      <c r="HV43" s="111"/>
      <c r="HW43" s="111"/>
      <c r="HX43" s="111"/>
      <c r="HY43" s="111"/>
      <c r="HZ43" s="111"/>
      <c r="IA43" s="111"/>
      <c r="IB43" s="111"/>
      <c r="IC43" s="111"/>
      <c r="ID43" s="111"/>
      <c r="IE43" s="111"/>
      <c r="IF43" s="111"/>
      <c r="IG43" s="111"/>
      <c r="IH43" s="111"/>
      <c r="II43" s="111"/>
      <c r="IJ43" s="111"/>
      <c r="IK43" s="111"/>
      <c r="IL43" s="111"/>
      <c r="IM43" s="111"/>
      <c r="IN43" s="111"/>
      <c r="IO43" s="111"/>
      <c r="IP43" s="111"/>
      <c r="IQ43" s="111"/>
      <c r="IR43" s="111"/>
      <c r="IS43" s="111"/>
      <c r="IT43" s="111"/>
      <c r="IU43" s="111"/>
      <c r="IV43" s="111"/>
    </row>
    <row r="44" spans="1:256" ht="20.100000000000001" customHeight="1" x14ac:dyDescent="0.15">
      <c r="A44" s="112">
        <v>28</v>
      </c>
      <c r="B44" s="1346"/>
      <c r="C44" s="1346"/>
      <c r="D44" s="1346"/>
      <c r="E44" s="1346"/>
      <c r="F44" s="1346"/>
      <c r="G44" s="1347"/>
      <c r="H44" s="1353"/>
      <c r="I44" s="1353"/>
      <c r="J44" s="128"/>
      <c r="K44" s="120"/>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c r="GR44" s="111"/>
      <c r="GS44" s="111"/>
      <c r="GT44" s="111"/>
      <c r="GU44" s="111"/>
      <c r="GV44" s="111"/>
      <c r="GW44" s="111"/>
      <c r="GX44" s="111"/>
      <c r="GY44" s="111"/>
      <c r="GZ44" s="111"/>
      <c r="HA44" s="111"/>
      <c r="HB44" s="111"/>
      <c r="HC44" s="111"/>
      <c r="HD44" s="111"/>
      <c r="HE44" s="111"/>
      <c r="HF44" s="111"/>
      <c r="HG44" s="111"/>
      <c r="HH44" s="111"/>
      <c r="HI44" s="111"/>
      <c r="HJ44" s="111"/>
      <c r="HK44" s="111"/>
      <c r="HL44" s="111"/>
      <c r="HM44" s="111"/>
      <c r="HN44" s="111"/>
      <c r="HO44" s="111"/>
      <c r="HP44" s="111"/>
      <c r="HQ44" s="111"/>
      <c r="HR44" s="111"/>
      <c r="HS44" s="111"/>
      <c r="HT44" s="111"/>
      <c r="HU44" s="111"/>
      <c r="HV44" s="111"/>
      <c r="HW44" s="111"/>
      <c r="HX44" s="111"/>
      <c r="HY44" s="111"/>
      <c r="HZ44" s="111"/>
      <c r="IA44" s="111"/>
      <c r="IB44" s="111"/>
      <c r="IC44" s="111"/>
      <c r="ID44" s="111"/>
      <c r="IE44" s="111"/>
      <c r="IF44" s="111"/>
      <c r="IG44" s="111"/>
      <c r="IH44" s="111"/>
      <c r="II44" s="111"/>
      <c r="IJ44" s="111"/>
      <c r="IK44" s="111"/>
      <c r="IL44" s="111"/>
      <c r="IM44" s="111"/>
      <c r="IN44" s="111"/>
      <c r="IO44" s="111"/>
      <c r="IP44" s="111"/>
      <c r="IQ44" s="111"/>
      <c r="IR44" s="111"/>
      <c r="IS44" s="111"/>
      <c r="IT44" s="111"/>
      <c r="IU44" s="111"/>
      <c r="IV44" s="111"/>
    </row>
    <row r="45" spans="1:256" ht="20.100000000000001" customHeight="1" x14ac:dyDescent="0.15">
      <c r="A45" s="112">
        <v>29</v>
      </c>
      <c r="B45" s="1346"/>
      <c r="C45" s="1346"/>
      <c r="D45" s="1346"/>
      <c r="E45" s="1346"/>
      <c r="F45" s="1346"/>
      <c r="G45" s="1347"/>
      <c r="H45" s="1353"/>
      <c r="I45" s="1353"/>
      <c r="J45" s="128"/>
      <c r="K45" s="120"/>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c r="GR45" s="111"/>
      <c r="GS45" s="111"/>
      <c r="GT45" s="111"/>
      <c r="GU45" s="111"/>
      <c r="GV45" s="111"/>
      <c r="GW45" s="111"/>
      <c r="GX45" s="111"/>
      <c r="GY45" s="111"/>
      <c r="GZ45" s="111"/>
      <c r="HA45" s="111"/>
      <c r="HB45" s="111"/>
      <c r="HC45" s="111"/>
      <c r="HD45" s="111"/>
      <c r="HE45" s="111"/>
      <c r="HF45" s="111"/>
      <c r="HG45" s="111"/>
      <c r="HH45" s="111"/>
      <c r="HI45" s="111"/>
      <c r="HJ45" s="111"/>
      <c r="HK45" s="111"/>
      <c r="HL45" s="111"/>
      <c r="HM45" s="111"/>
      <c r="HN45" s="111"/>
      <c r="HO45" s="111"/>
      <c r="HP45" s="111"/>
      <c r="HQ45" s="111"/>
      <c r="HR45" s="111"/>
      <c r="HS45" s="111"/>
      <c r="HT45" s="111"/>
      <c r="HU45" s="111"/>
      <c r="HV45" s="111"/>
      <c r="HW45" s="111"/>
      <c r="HX45" s="111"/>
      <c r="HY45" s="111"/>
      <c r="HZ45" s="111"/>
      <c r="IA45" s="111"/>
      <c r="IB45" s="111"/>
      <c r="IC45" s="111"/>
      <c r="ID45" s="111"/>
      <c r="IE45" s="111"/>
      <c r="IF45" s="111"/>
      <c r="IG45" s="111"/>
      <c r="IH45" s="111"/>
      <c r="II45" s="111"/>
      <c r="IJ45" s="111"/>
      <c r="IK45" s="111"/>
      <c r="IL45" s="111"/>
      <c r="IM45" s="111"/>
      <c r="IN45" s="111"/>
      <c r="IO45" s="111"/>
      <c r="IP45" s="111"/>
      <c r="IQ45" s="111"/>
      <c r="IR45" s="111"/>
      <c r="IS45" s="111"/>
      <c r="IT45" s="111"/>
      <c r="IU45" s="111"/>
      <c r="IV45" s="111"/>
    </row>
    <row r="46" spans="1:256" ht="20.100000000000001" customHeight="1" x14ac:dyDescent="0.15">
      <c r="A46" s="112">
        <v>30</v>
      </c>
      <c r="B46" s="1346"/>
      <c r="C46" s="1346"/>
      <c r="D46" s="1346"/>
      <c r="E46" s="1346"/>
      <c r="F46" s="1346"/>
      <c r="G46" s="1347"/>
      <c r="H46" s="1353"/>
      <c r="I46" s="1353"/>
      <c r="J46" s="128"/>
      <c r="K46" s="120"/>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c r="GR46" s="111"/>
      <c r="GS46" s="111"/>
      <c r="GT46" s="111"/>
      <c r="GU46" s="111"/>
      <c r="GV46" s="111"/>
      <c r="GW46" s="111"/>
      <c r="GX46" s="111"/>
      <c r="GY46" s="111"/>
      <c r="GZ46" s="111"/>
      <c r="HA46" s="111"/>
      <c r="HB46" s="111"/>
      <c r="HC46" s="111"/>
      <c r="HD46" s="111"/>
      <c r="HE46" s="111"/>
      <c r="HF46" s="111"/>
      <c r="HG46" s="111"/>
      <c r="HH46" s="111"/>
      <c r="HI46" s="111"/>
      <c r="HJ46" s="111"/>
      <c r="HK46" s="111"/>
      <c r="HL46" s="111"/>
      <c r="HM46" s="111"/>
      <c r="HN46" s="111"/>
      <c r="HO46" s="111"/>
      <c r="HP46" s="111"/>
      <c r="HQ46" s="111"/>
      <c r="HR46" s="111"/>
      <c r="HS46" s="111"/>
      <c r="HT46" s="111"/>
      <c r="HU46" s="111"/>
      <c r="HV46" s="111"/>
      <c r="HW46" s="111"/>
      <c r="HX46" s="111"/>
      <c r="HY46" s="111"/>
      <c r="HZ46" s="111"/>
      <c r="IA46" s="111"/>
      <c r="IB46" s="111"/>
      <c r="IC46" s="111"/>
      <c r="ID46" s="111"/>
      <c r="IE46" s="111"/>
      <c r="IF46" s="111"/>
      <c r="IG46" s="111"/>
      <c r="IH46" s="111"/>
      <c r="II46" s="111"/>
      <c r="IJ46" s="111"/>
      <c r="IK46" s="111"/>
      <c r="IL46" s="111"/>
      <c r="IM46" s="111"/>
      <c r="IN46" s="111"/>
      <c r="IO46" s="111"/>
      <c r="IP46" s="111"/>
      <c r="IQ46" s="111"/>
      <c r="IR46" s="111"/>
      <c r="IS46" s="111"/>
      <c r="IT46" s="111"/>
      <c r="IU46" s="111"/>
      <c r="IV46" s="111"/>
    </row>
    <row r="47" spans="1:256" ht="20.100000000000001" customHeight="1" x14ac:dyDescent="0.15">
      <c r="A47" s="1387" t="s">
        <v>233</v>
      </c>
      <c r="B47" s="1388"/>
      <c r="C47" s="1388"/>
      <c r="D47" s="1388"/>
      <c r="E47" s="1388"/>
      <c r="F47" s="1388"/>
      <c r="G47" s="1388"/>
      <c r="H47" s="1388"/>
      <c r="I47" s="1388"/>
      <c r="J47" s="1388"/>
      <c r="K47" s="1388"/>
    </row>
    <row r="48" spans="1:256" ht="20.100000000000001" customHeight="1" x14ac:dyDescent="0.15">
      <c r="A48" s="1387"/>
      <c r="B48" s="1388"/>
      <c r="C48" s="1388"/>
      <c r="D48" s="1388"/>
      <c r="E48" s="1388"/>
      <c r="F48" s="1388"/>
      <c r="G48" s="1388"/>
      <c r="H48" s="1388"/>
      <c r="I48" s="1388"/>
      <c r="J48" s="1388"/>
      <c r="K48" s="1388"/>
    </row>
    <row r="49" spans="1:11" ht="20.100000000000001" customHeight="1" x14ac:dyDescent="0.15">
      <c r="A49" s="1388"/>
      <c r="B49" s="1388"/>
      <c r="C49" s="1388"/>
      <c r="D49" s="1388"/>
      <c r="E49" s="1388"/>
      <c r="F49" s="1388"/>
      <c r="G49" s="1388"/>
      <c r="H49" s="1388"/>
      <c r="I49" s="1388"/>
      <c r="J49" s="1388"/>
      <c r="K49" s="1388"/>
    </row>
  </sheetData>
  <mergeCells count="136">
    <mergeCell ref="A11:A13"/>
    <mergeCell ref="B11:E13"/>
    <mergeCell ref="F11:F13"/>
    <mergeCell ref="B16:C16"/>
    <mergeCell ref="D16:E16"/>
    <mergeCell ref="F16:G16"/>
    <mergeCell ref="G2:K2"/>
    <mergeCell ref="A3:K3"/>
    <mergeCell ref="A5:A7"/>
    <mergeCell ref="B5:E7"/>
    <mergeCell ref="F5:F7"/>
    <mergeCell ref="A8:A10"/>
    <mergeCell ref="B8:E10"/>
    <mergeCell ref="F8:F10"/>
    <mergeCell ref="B19:C19"/>
    <mergeCell ref="D19:E19"/>
    <mergeCell ref="F19:G19"/>
    <mergeCell ref="H19:I19"/>
    <mergeCell ref="B20:C20"/>
    <mergeCell ref="D20:E20"/>
    <mergeCell ref="F20:G20"/>
    <mergeCell ref="H20:I20"/>
    <mergeCell ref="H16:I16"/>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A47:K49"/>
    <mergeCell ref="B45:C45"/>
    <mergeCell ref="D45:E45"/>
    <mergeCell ref="F45:G45"/>
    <mergeCell ref="H45:I45"/>
    <mergeCell ref="B46:C46"/>
    <mergeCell ref="D46:E46"/>
    <mergeCell ref="F46:G46"/>
    <mergeCell ref="H46:I46"/>
  </mergeCells>
  <phoneticPr fontId="2"/>
  <printOptions horizontalCentered="1"/>
  <pageMargins left="0.70866141732283472" right="0.70866141732283472" top="0.74803149606299213" bottom="0.74803149606299213" header="0.31496062992125984" footer="0.31496062992125984"/>
  <pageSetup paperSize="9" scale="87" orientation="portrait" verticalDpi="0" r:id="rId1"/>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G55"/>
  <sheetViews>
    <sheetView view="pageBreakPreview" zoomScaleNormal="100" zoomScaleSheetLayoutView="100" workbookViewId="0">
      <selection activeCell="B4" sqref="B4:AH4"/>
    </sheetView>
  </sheetViews>
  <sheetFormatPr defaultColWidth="3.5" defaultRowHeight="13.5" x14ac:dyDescent="0.15"/>
  <cols>
    <col min="1" max="1" width="1.25" style="219" customWidth="1"/>
    <col min="2" max="2" width="3.125" style="278" customWidth="1"/>
    <col min="3" max="5" width="3.125" style="219" customWidth="1"/>
    <col min="6" max="6" width="7.625" style="219" customWidth="1"/>
    <col min="7" max="30" width="3.125" style="219" customWidth="1"/>
    <col min="31" max="33" width="3.25" style="219" customWidth="1"/>
    <col min="34" max="34" width="3.125" style="219" customWidth="1"/>
    <col min="35" max="35" width="1.25" style="219" customWidth="1"/>
    <col min="36" max="256" width="3.5" style="219"/>
    <col min="257" max="257" width="1.25" style="219" customWidth="1"/>
    <col min="258" max="286" width="3.125" style="219" customWidth="1"/>
    <col min="287" max="289" width="3.25" style="219" customWidth="1"/>
    <col min="290" max="290" width="3.125" style="219" customWidth="1"/>
    <col min="291" max="291" width="1.25" style="219" customWidth="1"/>
    <col min="292" max="512" width="3.5" style="219"/>
    <col min="513" max="513" width="1.25" style="219" customWidth="1"/>
    <col min="514" max="542" width="3.125" style="219" customWidth="1"/>
    <col min="543" max="545" width="3.25" style="219" customWidth="1"/>
    <col min="546" max="546" width="3.125" style="219" customWidth="1"/>
    <col min="547" max="547" width="1.25" style="219" customWidth="1"/>
    <col min="548" max="768" width="3.5" style="219"/>
    <col min="769" max="769" width="1.25" style="219" customWidth="1"/>
    <col min="770" max="798" width="3.125" style="219" customWidth="1"/>
    <col min="799" max="801" width="3.25" style="219" customWidth="1"/>
    <col min="802" max="802" width="3.125" style="219" customWidth="1"/>
    <col min="803" max="803" width="1.25" style="219" customWidth="1"/>
    <col min="804" max="1024" width="3.5" style="219"/>
    <col min="1025" max="1025" width="1.25" style="219" customWidth="1"/>
    <col min="1026" max="1054" width="3.125" style="219" customWidth="1"/>
    <col min="1055" max="1057" width="3.25" style="219" customWidth="1"/>
    <col min="1058" max="1058" width="3.125" style="219" customWidth="1"/>
    <col min="1059" max="1059" width="1.25" style="219" customWidth="1"/>
    <col min="1060" max="1280" width="3.5" style="219"/>
    <col min="1281" max="1281" width="1.25" style="219" customWidth="1"/>
    <col min="1282" max="1310" width="3.125" style="219" customWidth="1"/>
    <col min="1311" max="1313" width="3.25" style="219" customWidth="1"/>
    <col min="1314" max="1314" width="3.125" style="219" customWidth="1"/>
    <col min="1315" max="1315" width="1.25" style="219" customWidth="1"/>
    <col min="1316" max="1536" width="3.5" style="219"/>
    <col min="1537" max="1537" width="1.25" style="219" customWidth="1"/>
    <col min="1538" max="1566" width="3.125" style="219" customWidth="1"/>
    <col min="1567" max="1569" width="3.25" style="219" customWidth="1"/>
    <col min="1570" max="1570" width="3.125" style="219" customWidth="1"/>
    <col min="1571" max="1571" width="1.25" style="219" customWidth="1"/>
    <col min="1572" max="1792" width="3.5" style="219"/>
    <col min="1793" max="1793" width="1.25" style="219" customWidth="1"/>
    <col min="1794" max="1822" width="3.125" style="219" customWidth="1"/>
    <col min="1823" max="1825" width="3.25" style="219" customWidth="1"/>
    <col min="1826" max="1826" width="3.125" style="219" customWidth="1"/>
    <col min="1827" max="1827" width="1.25" style="219" customWidth="1"/>
    <col min="1828" max="2048" width="3.5" style="219"/>
    <col min="2049" max="2049" width="1.25" style="219" customWidth="1"/>
    <col min="2050" max="2078" width="3.125" style="219" customWidth="1"/>
    <col min="2079" max="2081" width="3.25" style="219" customWidth="1"/>
    <col min="2082" max="2082" width="3.125" style="219" customWidth="1"/>
    <col min="2083" max="2083" width="1.25" style="219" customWidth="1"/>
    <col min="2084" max="2304" width="3.5" style="219"/>
    <col min="2305" max="2305" width="1.25" style="219" customWidth="1"/>
    <col min="2306" max="2334" width="3.125" style="219" customWidth="1"/>
    <col min="2335" max="2337" width="3.25" style="219" customWidth="1"/>
    <col min="2338" max="2338" width="3.125" style="219" customWidth="1"/>
    <col min="2339" max="2339" width="1.25" style="219" customWidth="1"/>
    <col min="2340" max="2560" width="3.5" style="219"/>
    <col min="2561" max="2561" width="1.25" style="219" customWidth="1"/>
    <col min="2562" max="2590" width="3.125" style="219" customWidth="1"/>
    <col min="2591" max="2593" width="3.25" style="219" customWidth="1"/>
    <col min="2594" max="2594" width="3.125" style="219" customWidth="1"/>
    <col min="2595" max="2595" width="1.25" style="219" customWidth="1"/>
    <col min="2596" max="2816" width="3.5" style="219"/>
    <col min="2817" max="2817" width="1.25" style="219" customWidth="1"/>
    <col min="2818" max="2846" width="3.125" style="219" customWidth="1"/>
    <col min="2847" max="2849" width="3.25" style="219" customWidth="1"/>
    <col min="2850" max="2850" width="3.125" style="219" customWidth="1"/>
    <col min="2851" max="2851" width="1.25" style="219" customWidth="1"/>
    <col min="2852" max="3072" width="3.5" style="219"/>
    <col min="3073" max="3073" width="1.25" style="219" customWidth="1"/>
    <col min="3074" max="3102" width="3.125" style="219" customWidth="1"/>
    <col min="3103" max="3105" width="3.25" style="219" customWidth="1"/>
    <col min="3106" max="3106" width="3.125" style="219" customWidth="1"/>
    <col min="3107" max="3107" width="1.25" style="219" customWidth="1"/>
    <col min="3108" max="3328" width="3.5" style="219"/>
    <col min="3329" max="3329" width="1.25" style="219" customWidth="1"/>
    <col min="3330" max="3358" width="3.125" style="219" customWidth="1"/>
    <col min="3359" max="3361" width="3.25" style="219" customWidth="1"/>
    <col min="3362" max="3362" width="3.125" style="219" customWidth="1"/>
    <col min="3363" max="3363" width="1.25" style="219" customWidth="1"/>
    <col min="3364" max="3584" width="3.5" style="219"/>
    <col min="3585" max="3585" width="1.25" style="219" customWidth="1"/>
    <col min="3586" max="3614" width="3.125" style="219" customWidth="1"/>
    <col min="3615" max="3617" width="3.25" style="219" customWidth="1"/>
    <col min="3618" max="3618" width="3.125" style="219" customWidth="1"/>
    <col min="3619" max="3619" width="1.25" style="219" customWidth="1"/>
    <col min="3620" max="3840" width="3.5" style="219"/>
    <col min="3841" max="3841" width="1.25" style="219" customWidth="1"/>
    <col min="3842" max="3870" width="3.125" style="219" customWidth="1"/>
    <col min="3871" max="3873" width="3.25" style="219" customWidth="1"/>
    <col min="3874" max="3874" width="3.125" style="219" customWidth="1"/>
    <col min="3875" max="3875" width="1.25" style="219" customWidth="1"/>
    <col min="3876" max="4096" width="3.5" style="219"/>
    <col min="4097" max="4097" width="1.25" style="219" customWidth="1"/>
    <col min="4098" max="4126" width="3.125" style="219" customWidth="1"/>
    <col min="4127" max="4129" width="3.25" style="219" customWidth="1"/>
    <col min="4130" max="4130" width="3.125" style="219" customWidth="1"/>
    <col min="4131" max="4131" width="1.25" style="219" customWidth="1"/>
    <col min="4132" max="4352" width="3.5" style="219"/>
    <col min="4353" max="4353" width="1.25" style="219" customWidth="1"/>
    <col min="4354" max="4382" width="3.125" style="219" customWidth="1"/>
    <col min="4383" max="4385" width="3.25" style="219" customWidth="1"/>
    <col min="4386" max="4386" width="3.125" style="219" customWidth="1"/>
    <col min="4387" max="4387" width="1.25" style="219" customWidth="1"/>
    <col min="4388" max="4608" width="3.5" style="219"/>
    <col min="4609" max="4609" width="1.25" style="219" customWidth="1"/>
    <col min="4610" max="4638" width="3.125" style="219" customWidth="1"/>
    <col min="4639" max="4641" width="3.25" style="219" customWidth="1"/>
    <col min="4642" max="4642" width="3.125" style="219" customWidth="1"/>
    <col min="4643" max="4643" width="1.25" style="219" customWidth="1"/>
    <col min="4644" max="4864" width="3.5" style="219"/>
    <col min="4865" max="4865" width="1.25" style="219" customWidth="1"/>
    <col min="4866" max="4894" width="3.125" style="219" customWidth="1"/>
    <col min="4895" max="4897" width="3.25" style="219" customWidth="1"/>
    <col min="4898" max="4898" width="3.125" style="219" customWidth="1"/>
    <col min="4899" max="4899" width="1.25" style="219" customWidth="1"/>
    <col min="4900" max="5120" width="3.5" style="219"/>
    <col min="5121" max="5121" width="1.25" style="219" customWidth="1"/>
    <col min="5122" max="5150" width="3.125" style="219" customWidth="1"/>
    <col min="5151" max="5153" width="3.25" style="219" customWidth="1"/>
    <col min="5154" max="5154" width="3.125" style="219" customWidth="1"/>
    <col min="5155" max="5155" width="1.25" style="219" customWidth="1"/>
    <col min="5156" max="5376" width="3.5" style="219"/>
    <col min="5377" max="5377" width="1.25" style="219" customWidth="1"/>
    <col min="5378" max="5406" width="3.125" style="219" customWidth="1"/>
    <col min="5407" max="5409" width="3.25" style="219" customWidth="1"/>
    <col min="5410" max="5410" width="3.125" style="219" customWidth="1"/>
    <col min="5411" max="5411" width="1.25" style="219" customWidth="1"/>
    <col min="5412" max="5632" width="3.5" style="219"/>
    <col min="5633" max="5633" width="1.25" style="219" customWidth="1"/>
    <col min="5634" max="5662" width="3.125" style="219" customWidth="1"/>
    <col min="5663" max="5665" width="3.25" style="219" customWidth="1"/>
    <col min="5666" max="5666" width="3.125" style="219" customWidth="1"/>
    <col min="5667" max="5667" width="1.25" style="219" customWidth="1"/>
    <col min="5668" max="5888" width="3.5" style="219"/>
    <col min="5889" max="5889" width="1.25" style="219" customWidth="1"/>
    <col min="5890" max="5918" width="3.125" style="219" customWidth="1"/>
    <col min="5919" max="5921" width="3.25" style="219" customWidth="1"/>
    <col min="5922" max="5922" width="3.125" style="219" customWidth="1"/>
    <col min="5923" max="5923" width="1.25" style="219" customWidth="1"/>
    <col min="5924" max="6144" width="3.5" style="219"/>
    <col min="6145" max="6145" width="1.25" style="219" customWidth="1"/>
    <col min="6146" max="6174" width="3.125" style="219" customWidth="1"/>
    <col min="6175" max="6177" width="3.25" style="219" customWidth="1"/>
    <col min="6178" max="6178" width="3.125" style="219" customWidth="1"/>
    <col min="6179" max="6179" width="1.25" style="219" customWidth="1"/>
    <col min="6180" max="6400" width="3.5" style="219"/>
    <col min="6401" max="6401" width="1.25" style="219" customWidth="1"/>
    <col min="6402" max="6430" width="3.125" style="219" customWidth="1"/>
    <col min="6431" max="6433" width="3.25" style="219" customWidth="1"/>
    <col min="6434" max="6434" width="3.125" style="219" customWidth="1"/>
    <col min="6435" max="6435" width="1.25" style="219" customWidth="1"/>
    <col min="6436" max="6656" width="3.5" style="219"/>
    <col min="6657" max="6657" width="1.25" style="219" customWidth="1"/>
    <col min="6658" max="6686" width="3.125" style="219" customWidth="1"/>
    <col min="6687" max="6689" width="3.25" style="219" customWidth="1"/>
    <col min="6690" max="6690" width="3.125" style="219" customWidth="1"/>
    <col min="6691" max="6691" width="1.25" style="219" customWidth="1"/>
    <col min="6692" max="6912" width="3.5" style="219"/>
    <col min="6913" max="6913" width="1.25" style="219" customWidth="1"/>
    <col min="6914" max="6942" width="3.125" style="219" customWidth="1"/>
    <col min="6943" max="6945" width="3.25" style="219" customWidth="1"/>
    <col min="6946" max="6946" width="3.125" style="219" customWidth="1"/>
    <col min="6947" max="6947" width="1.25" style="219" customWidth="1"/>
    <col min="6948" max="7168" width="3.5" style="219"/>
    <col min="7169" max="7169" width="1.25" style="219" customWidth="1"/>
    <col min="7170" max="7198" width="3.125" style="219" customWidth="1"/>
    <col min="7199" max="7201" width="3.25" style="219" customWidth="1"/>
    <col min="7202" max="7202" width="3.125" style="219" customWidth="1"/>
    <col min="7203" max="7203" width="1.25" style="219" customWidth="1"/>
    <col min="7204" max="7424" width="3.5" style="219"/>
    <col min="7425" max="7425" width="1.25" style="219" customWidth="1"/>
    <col min="7426" max="7454" width="3.125" style="219" customWidth="1"/>
    <col min="7455" max="7457" width="3.25" style="219" customWidth="1"/>
    <col min="7458" max="7458" width="3.125" style="219" customWidth="1"/>
    <col min="7459" max="7459" width="1.25" style="219" customWidth="1"/>
    <col min="7460" max="7680" width="3.5" style="219"/>
    <col min="7681" max="7681" width="1.25" style="219" customWidth="1"/>
    <col min="7682" max="7710" width="3.125" style="219" customWidth="1"/>
    <col min="7711" max="7713" width="3.25" style="219" customWidth="1"/>
    <col min="7714" max="7714" width="3.125" style="219" customWidth="1"/>
    <col min="7715" max="7715" width="1.25" style="219" customWidth="1"/>
    <col min="7716" max="7936" width="3.5" style="219"/>
    <col min="7937" max="7937" width="1.25" style="219" customWidth="1"/>
    <col min="7938" max="7966" width="3.125" style="219" customWidth="1"/>
    <col min="7967" max="7969" width="3.25" style="219" customWidth="1"/>
    <col min="7970" max="7970" width="3.125" style="219" customWidth="1"/>
    <col min="7971" max="7971" width="1.25" style="219" customWidth="1"/>
    <col min="7972" max="8192" width="3.5" style="219"/>
    <col min="8193" max="8193" width="1.25" style="219" customWidth="1"/>
    <col min="8194" max="8222" width="3.125" style="219" customWidth="1"/>
    <col min="8223" max="8225" width="3.25" style="219" customWidth="1"/>
    <col min="8226" max="8226" width="3.125" style="219" customWidth="1"/>
    <col min="8227" max="8227" width="1.25" style="219" customWidth="1"/>
    <col min="8228" max="8448" width="3.5" style="219"/>
    <col min="8449" max="8449" width="1.25" style="219" customWidth="1"/>
    <col min="8450" max="8478" width="3.125" style="219" customWidth="1"/>
    <col min="8479" max="8481" width="3.25" style="219" customWidth="1"/>
    <col min="8482" max="8482" width="3.125" style="219" customWidth="1"/>
    <col min="8483" max="8483" width="1.25" style="219" customWidth="1"/>
    <col min="8484" max="8704" width="3.5" style="219"/>
    <col min="8705" max="8705" width="1.25" style="219" customWidth="1"/>
    <col min="8706" max="8734" width="3.125" style="219" customWidth="1"/>
    <col min="8735" max="8737" width="3.25" style="219" customWidth="1"/>
    <col min="8738" max="8738" width="3.125" style="219" customWidth="1"/>
    <col min="8739" max="8739" width="1.25" style="219" customWidth="1"/>
    <col min="8740" max="8960" width="3.5" style="219"/>
    <col min="8961" max="8961" width="1.25" style="219" customWidth="1"/>
    <col min="8962" max="8990" width="3.125" style="219" customWidth="1"/>
    <col min="8991" max="8993" width="3.25" style="219" customWidth="1"/>
    <col min="8994" max="8994" width="3.125" style="219" customWidth="1"/>
    <col min="8995" max="8995" width="1.25" style="219" customWidth="1"/>
    <col min="8996" max="9216" width="3.5" style="219"/>
    <col min="9217" max="9217" width="1.25" style="219" customWidth="1"/>
    <col min="9218" max="9246" width="3.125" style="219" customWidth="1"/>
    <col min="9247" max="9249" width="3.25" style="219" customWidth="1"/>
    <col min="9250" max="9250" width="3.125" style="219" customWidth="1"/>
    <col min="9251" max="9251" width="1.25" style="219" customWidth="1"/>
    <col min="9252" max="9472" width="3.5" style="219"/>
    <col min="9473" max="9473" width="1.25" style="219" customWidth="1"/>
    <col min="9474" max="9502" width="3.125" style="219" customWidth="1"/>
    <col min="9503" max="9505" width="3.25" style="219" customWidth="1"/>
    <col min="9506" max="9506" width="3.125" style="219" customWidth="1"/>
    <col min="9507" max="9507" width="1.25" style="219" customWidth="1"/>
    <col min="9508" max="9728" width="3.5" style="219"/>
    <col min="9729" max="9729" width="1.25" style="219" customWidth="1"/>
    <col min="9730" max="9758" width="3.125" style="219" customWidth="1"/>
    <col min="9759" max="9761" width="3.25" style="219" customWidth="1"/>
    <col min="9762" max="9762" width="3.125" style="219" customWidth="1"/>
    <col min="9763" max="9763" width="1.25" style="219" customWidth="1"/>
    <col min="9764" max="9984" width="3.5" style="219"/>
    <col min="9985" max="9985" width="1.25" style="219" customWidth="1"/>
    <col min="9986" max="10014" width="3.125" style="219" customWidth="1"/>
    <col min="10015" max="10017" width="3.25" style="219" customWidth="1"/>
    <col min="10018" max="10018" width="3.125" style="219" customWidth="1"/>
    <col min="10019" max="10019" width="1.25" style="219" customWidth="1"/>
    <col min="10020" max="10240" width="3.5" style="219"/>
    <col min="10241" max="10241" width="1.25" style="219" customWidth="1"/>
    <col min="10242" max="10270" width="3.125" style="219" customWidth="1"/>
    <col min="10271" max="10273" width="3.25" style="219" customWidth="1"/>
    <col min="10274" max="10274" width="3.125" style="219" customWidth="1"/>
    <col min="10275" max="10275" width="1.25" style="219" customWidth="1"/>
    <col min="10276" max="10496" width="3.5" style="219"/>
    <col min="10497" max="10497" width="1.25" style="219" customWidth="1"/>
    <col min="10498" max="10526" width="3.125" style="219" customWidth="1"/>
    <col min="10527" max="10529" width="3.25" style="219" customWidth="1"/>
    <col min="10530" max="10530" width="3.125" style="219" customWidth="1"/>
    <col min="10531" max="10531" width="1.25" style="219" customWidth="1"/>
    <col min="10532" max="10752" width="3.5" style="219"/>
    <col min="10753" max="10753" width="1.25" style="219" customWidth="1"/>
    <col min="10754" max="10782" width="3.125" style="219" customWidth="1"/>
    <col min="10783" max="10785" width="3.25" style="219" customWidth="1"/>
    <col min="10786" max="10786" width="3.125" style="219" customWidth="1"/>
    <col min="10787" max="10787" width="1.25" style="219" customWidth="1"/>
    <col min="10788" max="11008" width="3.5" style="219"/>
    <col min="11009" max="11009" width="1.25" style="219" customWidth="1"/>
    <col min="11010" max="11038" width="3.125" style="219" customWidth="1"/>
    <col min="11039" max="11041" width="3.25" style="219" customWidth="1"/>
    <col min="11042" max="11042" width="3.125" style="219" customWidth="1"/>
    <col min="11043" max="11043" width="1.25" style="219" customWidth="1"/>
    <col min="11044" max="11264" width="3.5" style="219"/>
    <col min="11265" max="11265" width="1.25" style="219" customWidth="1"/>
    <col min="11266" max="11294" width="3.125" style="219" customWidth="1"/>
    <col min="11295" max="11297" width="3.25" style="219" customWidth="1"/>
    <col min="11298" max="11298" width="3.125" style="219" customWidth="1"/>
    <col min="11299" max="11299" width="1.25" style="219" customWidth="1"/>
    <col min="11300" max="11520" width="3.5" style="219"/>
    <col min="11521" max="11521" width="1.25" style="219" customWidth="1"/>
    <col min="11522" max="11550" width="3.125" style="219" customWidth="1"/>
    <col min="11551" max="11553" width="3.25" style="219" customWidth="1"/>
    <col min="11554" max="11554" width="3.125" style="219" customWidth="1"/>
    <col min="11555" max="11555" width="1.25" style="219" customWidth="1"/>
    <col min="11556" max="11776" width="3.5" style="219"/>
    <col min="11777" max="11777" width="1.25" style="219" customWidth="1"/>
    <col min="11778" max="11806" width="3.125" style="219" customWidth="1"/>
    <col min="11807" max="11809" width="3.25" style="219" customWidth="1"/>
    <col min="11810" max="11810" width="3.125" style="219" customWidth="1"/>
    <col min="11811" max="11811" width="1.25" style="219" customWidth="1"/>
    <col min="11812" max="12032" width="3.5" style="219"/>
    <col min="12033" max="12033" width="1.25" style="219" customWidth="1"/>
    <col min="12034" max="12062" width="3.125" style="219" customWidth="1"/>
    <col min="12063" max="12065" width="3.25" style="219" customWidth="1"/>
    <col min="12066" max="12066" width="3.125" style="219" customWidth="1"/>
    <col min="12067" max="12067" width="1.25" style="219" customWidth="1"/>
    <col min="12068" max="12288" width="3.5" style="219"/>
    <col min="12289" max="12289" width="1.25" style="219" customWidth="1"/>
    <col min="12290" max="12318" width="3.125" style="219" customWidth="1"/>
    <col min="12319" max="12321" width="3.25" style="219" customWidth="1"/>
    <col min="12322" max="12322" width="3.125" style="219" customWidth="1"/>
    <col min="12323" max="12323" width="1.25" style="219" customWidth="1"/>
    <col min="12324" max="12544" width="3.5" style="219"/>
    <col min="12545" max="12545" width="1.25" style="219" customWidth="1"/>
    <col min="12546" max="12574" width="3.125" style="219" customWidth="1"/>
    <col min="12575" max="12577" width="3.25" style="219" customWidth="1"/>
    <col min="12578" max="12578" width="3.125" style="219" customWidth="1"/>
    <col min="12579" max="12579" width="1.25" style="219" customWidth="1"/>
    <col min="12580" max="12800" width="3.5" style="219"/>
    <col min="12801" max="12801" width="1.25" style="219" customWidth="1"/>
    <col min="12802" max="12830" width="3.125" style="219" customWidth="1"/>
    <col min="12831" max="12833" width="3.25" style="219" customWidth="1"/>
    <col min="12834" max="12834" width="3.125" style="219" customWidth="1"/>
    <col min="12835" max="12835" width="1.25" style="219" customWidth="1"/>
    <col min="12836" max="13056" width="3.5" style="219"/>
    <col min="13057" max="13057" width="1.25" style="219" customWidth="1"/>
    <col min="13058" max="13086" width="3.125" style="219" customWidth="1"/>
    <col min="13087" max="13089" width="3.25" style="219" customWidth="1"/>
    <col min="13090" max="13090" width="3.125" style="219" customWidth="1"/>
    <col min="13091" max="13091" width="1.25" style="219" customWidth="1"/>
    <col min="13092" max="13312" width="3.5" style="219"/>
    <col min="13313" max="13313" width="1.25" style="219" customWidth="1"/>
    <col min="13314" max="13342" width="3.125" style="219" customWidth="1"/>
    <col min="13343" max="13345" width="3.25" style="219" customWidth="1"/>
    <col min="13346" max="13346" width="3.125" style="219" customWidth="1"/>
    <col min="13347" max="13347" width="1.25" style="219" customWidth="1"/>
    <col min="13348" max="13568" width="3.5" style="219"/>
    <col min="13569" max="13569" width="1.25" style="219" customWidth="1"/>
    <col min="13570" max="13598" width="3.125" style="219" customWidth="1"/>
    <col min="13599" max="13601" width="3.25" style="219" customWidth="1"/>
    <col min="13602" max="13602" width="3.125" style="219" customWidth="1"/>
    <col min="13603" max="13603" width="1.25" style="219" customWidth="1"/>
    <col min="13604" max="13824" width="3.5" style="219"/>
    <col min="13825" max="13825" width="1.25" style="219" customWidth="1"/>
    <col min="13826" max="13854" width="3.125" style="219" customWidth="1"/>
    <col min="13855" max="13857" width="3.25" style="219" customWidth="1"/>
    <col min="13858" max="13858" width="3.125" style="219" customWidth="1"/>
    <col min="13859" max="13859" width="1.25" style="219" customWidth="1"/>
    <col min="13860" max="14080" width="3.5" style="219"/>
    <col min="14081" max="14081" width="1.25" style="219" customWidth="1"/>
    <col min="14082" max="14110" width="3.125" style="219" customWidth="1"/>
    <col min="14111" max="14113" width="3.25" style="219" customWidth="1"/>
    <col min="14114" max="14114" width="3.125" style="219" customWidth="1"/>
    <col min="14115" max="14115" width="1.25" style="219" customWidth="1"/>
    <col min="14116" max="14336" width="3.5" style="219"/>
    <col min="14337" max="14337" width="1.25" style="219" customWidth="1"/>
    <col min="14338" max="14366" width="3.125" style="219" customWidth="1"/>
    <col min="14367" max="14369" width="3.25" style="219" customWidth="1"/>
    <col min="14370" max="14370" width="3.125" style="219" customWidth="1"/>
    <col min="14371" max="14371" width="1.25" style="219" customWidth="1"/>
    <col min="14372" max="14592" width="3.5" style="219"/>
    <col min="14593" max="14593" width="1.25" style="219" customWidth="1"/>
    <col min="14594" max="14622" width="3.125" style="219" customWidth="1"/>
    <col min="14623" max="14625" width="3.25" style="219" customWidth="1"/>
    <col min="14626" max="14626" width="3.125" style="219" customWidth="1"/>
    <col min="14627" max="14627" width="1.25" style="219" customWidth="1"/>
    <col min="14628" max="14848" width="3.5" style="219"/>
    <col min="14849" max="14849" width="1.25" style="219" customWidth="1"/>
    <col min="14850" max="14878" width="3.125" style="219" customWidth="1"/>
    <col min="14879" max="14881" width="3.25" style="219" customWidth="1"/>
    <col min="14882" max="14882" width="3.125" style="219" customWidth="1"/>
    <col min="14883" max="14883" width="1.25" style="219" customWidth="1"/>
    <col min="14884" max="15104" width="3.5" style="219"/>
    <col min="15105" max="15105" width="1.25" style="219" customWidth="1"/>
    <col min="15106" max="15134" width="3.125" style="219" customWidth="1"/>
    <col min="15135" max="15137" width="3.25" style="219" customWidth="1"/>
    <col min="15138" max="15138" width="3.125" style="219" customWidth="1"/>
    <col min="15139" max="15139" width="1.25" style="219" customWidth="1"/>
    <col min="15140" max="15360" width="3.5" style="219"/>
    <col min="15361" max="15361" width="1.25" style="219" customWidth="1"/>
    <col min="15362" max="15390" width="3.125" style="219" customWidth="1"/>
    <col min="15391" max="15393" width="3.25" style="219" customWidth="1"/>
    <col min="15394" max="15394" width="3.125" style="219" customWidth="1"/>
    <col min="15395" max="15395" width="1.25" style="219" customWidth="1"/>
    <col min="15396" max="15616" width="3.5" style="219"/>
    <col min="15617" max="15617" width="1.25" style="219" customWidth="1"/>
    <col min="15618" max="15646" width="3.125" style="219" customWidth="1"/>
    <col min="15647" max="15649" width="3.25" style="219" customWidth="1"/>
    <col min="15650" max="15650" width="3.125" style="219" customWidth="1"/>
    <col min="15651" max="15651" width="1.25" style="219" customWidth="1"/>
    <col min="15652" max="15872" width="3.5" style="219"/>
    <col min="15873" max="15873" width="1.25" style="219" customWidth="1"/>
    <col min="15874" max="15902" width="3.125" style="219" customWidth="1"/>
    <col min="15903" max="15905" width="3.25" style="219" customWidth="1"/>
    <col min="15906" max="15906" width="3.125" style="219" customWidth="1"/>
    <col min="15907" max="15907" width="1.25" style="219" customWidth="1"/>
    <col min="15908" max="16128" width="3.5" style="219"/>
    <col min="16129" max="16129" width="1.25" style="219" customWidth="1"/>
    <col min="16130" max="16158" width="3.125" style="219" customWidth="1"/>
    <col min="16159" max="16161" width="3.25" style="219" customWidth="1"/>
    <col min="16162" max="16162" width="3.125" style="219" customWidth="1"/>
    <col min="16163" max="16163" width="1.25" style="219" customWidth="1"/>
    <col min="16164" max="16384" width="3.5" style="219"/>
  </cols>
  <sheetData>
    <row r="1" spans="2:59" s="214" customFormat="1" x14ac:dyDescent="0.15"/>
    <row r="2" spans="2:59" s="214" customFormat="1" x14ac:dyDescent="0.15">
      <c r="Y2" s="215"/>
      <c r="Z2" s="1006"/>
      <c r="AA2" s="1006"/>
      <c r="AB2" s="215" t="s">
        <v>283</v>
      </c>
      <c r="AC2" s="1006"/>
      <c r="AD2" s="1006"/>
      <c r="AE2" s="215" t="s">
        <v>284</v>
      </c>
      <c r="AF2" s="1006"/>
      <c r="AG2" s="1006"/>
      <c r="AH2" s="215" t="s">
        <v>22</v>
      </c>
    </row>
    <row r="3" spans="2:59" s="214" customFormat="1" x14ac:dyDescent="0.15">
      <c r="AH3" s="215"/>
    </row>
    <row r="4" spans="2:59" s="214" customFormat="1" ht="17.25" x14ac:dyDescent="0.15">
      <c r="B4" s="1024" t="s">
        <v>285</v>
      </c>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row>
    <row r="5" spans="2:59" s="214" customFormat="1" x14ac:dyDescent="0.15"/>
    <row r="6" spans="2:59" s="214" customFormat="1" ht="21" customHeight="1" x14ac:dyDescent="0.15">
      <c r="B6" s="1436" t="s">
        <v>286</v>
      </c>
      <c r="C6" s="1436"/>
      <c r="D6" s="1436"/>
      <c r="E6" s="1436"/>
      <c r="F6" s="1437"/>
      <c r="G6" s="216"/>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8"/>
    </row>
    <row r="7" spans="2:59" ht="21" customHeight="1" x14ac:dyDescent="0.15">
      <c r="B7" s="1437" t="s">
        <v>287</v>
      </c>
      <c r="C7" s="1018"/>
      <c r="D7" s="1018"/>
      <c r="E7" s="1018"/>
      <c r="F7" s="1019"/>
      <c r="G7" s="1011" t="s">
        <v>288</v>
      </c>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3"/>
    </row>
    <row r="8" spans="2:59" ht="21" customHeight="1" x14ac:dyDescent="0.15">
      <c r="B8" s="1429" t="s">
        <v>289</v>
      </c>
      <c r="C8" s="1014"/>
      <c r="D8" s="1014"/>
      <c r="E8" s="1014"/>
      <c r="F8" s="1430"/>
      <c r="G8" s="220"/>
      <c r="H8" s="1014" t="s">
        <v>290</v>
      </c>
      <c r="I8" s="1014"/>
      <c r="J8" s="1014"/>
      <c r="K8" s="1014"/>
      <c r="L8" s="1014"/>
      <c r="M8" s="1014"/>
      <c r="N8" s="1014"/>
      <c r="O8" s="1014"/>
      <c r="P8" s="1014"/>
      <c r="Q8" s="1014"/>
      <c r="R8" s="1014"/>
      <c r="S8" s="1014"/>
      <c r="T8" s="221"/>
      <c r="U8" s="222"/>
      <c r="V8" s="223" t="s">
        <v>291</v>
      </c>
      <c r="W8" s="223"/>
      <c r="X8" s="224"/>
      <c r="Y8" s="224"/>
      <c r="Z8" s="224"/>
      <c r="AA8" s="224"/>
      <c r="AB8" s="224"/>
      <c r="AC8" s="224"/>
      <c r="AD8" s="224"/>
      <c r="AE8" s="224"/>
      <c r="AF8" s="224"/>
      <c r="AG8" s="224"/>
      <c r="AH8" s="225"/>
    </row>
    <row r="9" spans="2:59" ht="21" customHeight="1" x14ac:dyDescent="0.15">
      <c r="B9" s="1431"/>
      <c r="C9" s="1432"/>
      <c r="D9" s="1432"/>
      <c r="E9" s="1432"/>
      <c r="F9" s="1432"/>
      <c r="G9" s="226"/>
      <c r="H9" s="214" t="s">
        <v>292</v>
      </c>
      <c r="I9" s="227"/>
      <c r="J9" s="227"/>
      <c r="K9" s="227"/>
      <c r="L9" s="227"/>
      <c r="M9" s="227"/>
      <c r="N9" s="227"/>
      <c r="O9" s="227"/>
      <c r="P9" s="227"/>
      <c r="Q9" s="227"/>
      <c r="R9" s="227"/>
      <c r="S9" s="228"/>
      <c r="T9" s="221"/>
      <c r="U9" s="229"/>
      <c r="V9" s="214"/>
      <c r="W9" s="214"/>
      <c r="X9" s="230"/>
      <c r="Y9" s="230"/>
      <c r="Z9" s="230"/>
      <c r="AA9" s="230"/>
      <c r="AB9" s="230"/>
      <c r="AC9" s="230"/>
      <c r="AD9" s="230"/>
      <c r="AE9" s="230"/>
      <c r="AF9" s="230"/>
      <c r="AG9" s="230"/>
      <c r="AH9" s="231"/>
    </row>
    <row r="10" spans="2:59" ht="21" customHeight="1" x14ac:dyDescent="0.15">
      <c r="B10" s="1429" t="s">
        <v>293</v>
      </c>
      <c r="C10" s="1014"/>
      <c r="D10" s="1014"/>
      <c r="E10" s="1014"/>
      <c r="F10" s="1430"/>
      <c r="G10" s="220"/>
      <c r="H10" s="223" t="s">
        <v>294</v>
      </c>
      <c r="I10" s="232"/>
      <c r="J10" s="232"/>
      <c r="K10" s="232"/>
      <c r="L10" s="232"/>
      <c r="M10" s="232"/>
      <c r="N10" s="232"/>
      <c r="O10" s="232"/>
      <c r="P10" s="232"/>
      <c r="Q10" s="232"/>
      <c r="R10" s="232"/>
      <c r="S10" s="227"/>
      <c r="T10" s="232"/>
      <c r="U10" s="222"/>
      <c r="V10" s="222"/>
      <c r="W10" s="222"/>
      <c r="X10" s="223"/>
      <c r="Y10" s="224"/>
      <c r="Z10" s="224"/>
      <c r="AA10" s="224"/>
      <c r="AB10" s="224"/>
      <c r="AC10" s="224"/>
      <c r="AD10" s="224"/>
      <c r="AE10" s="224"/>
      <c r="AF10" s="224"/>
      <c r="AG10" s="224"/>
      <c r="AH10" s="225"/>
    </row>
    <row r="11" spans="2:59" ht="21" customHeight="1" x14ac:dyDescent="0.15">
      <c r="B11" s="1433"/>
      <c r="C11" s="1434"/>
      <c r="D11" s="1434"/>
      <c r="E11" s="1434"/>
      <c r="F11" s="1435"/>
      <c r="G11" s="233"/>
      <c r="H11" s="234" t="s">
        <v>295</v>
      </c>
      <c r="I11" s="228"/>
      <c r="J11" s="228"/>
      <c r="K11" s="228"/>
      <c r="L11" s="228"/>
      <c r="M11" s="228"/>
      <c r="N11" s="228"/>
      <c r="O11" s="228"/>
      <c r="P11" s="228"/>
      <c r="Q11" s="228"/>
      <c r="R11" s="228"/>
      <c r="S11" s="228"/>
      <c r="T11" s="228"/>
      <c r="U11" s="235"/>
      <c r="V11" s="235"/>
      <c r="W11" s="235"/>
      <c r="X11" s="235"/>
      <c r="Y11" s="235"/>
      <c r="Z11" s="235"/>
      <c r="AA11" s="235"/>
      <c r="AB11" s="235"/>
      <c r="AC11" s="235"/>
      <c r="AD11" s="235"/>
      <c r="AE11" s="235"/>
      <c r="AF11" s="235"/>
      <c r="AG11" s="235"/>
      <c r="AH11" s="236"/>
    </row>
    <row r="12" spans="2:59" ht="13.5" customHeight="1" x14ac:dyDescent="0.15">
      <c r="B12" s="214"/>
      <c r="C12" s="214"/>
      <c r="D12" s="214"/>
      <c r="E12" s="214"/>
      <c r="F12" s="214"/>
      <c r="G12" s="229"/>
      <c r="H12" s="214"/>
      <c r="I12" s="227"/>
      <c r="J12" s="227"/>
      <c r="K12" s="227"/>
      <c r="L12" s="227"/>
      <c r="M12" s="227"/>
      <c r="N12" s="227"/>
      <c r="O12" s="227"/>
      <c r="P12" s="227"/>
      <c r="Q12" s="227"/>
      <c r="R12" s="227"/>
      <c r="S12" s="227"/>
      <c r="T12" s="227"/>
      <c r="U12" s="230"/>
      <c r="V12" s="230"/>
      <c r="W12" s="230"/>
      <c r="X12" s="230"/>
      <c r="Y12" s="230"/>
      <c r="Z12" s="230"/>
      <c r="AA12" s="230"/>
      <c r="AB12" s="230"/>
      <c r="AC12" s="230"/>
      <c r="AD12" s="230"/>
      <c r="AE12" s="230"/>
      <c r="AF12" s="230"/>
      <c r="AG12" s="230"/>
      <c r="AH12" s="230"/>
    </row>
    <row r="13" spans="2:59" ht="21" customHeight="1" x14ac:dyDescent="0.15">
      <c r="B13" s="237" t="s">
        <v>296</v>
      </c>
      <c r="C13" s="223"/>
      <c r="D13" s="223"/>
      <c r="E13" s="223"/>
      <c r="F13" s="223"/>
      <c r="G13" s="222"/>
      <c r="H13" s="223"/>
      <c r="I13" s="232"/>
      <c r="J13" s="232"/>
      <c r="K13" s="232"/>
      <c r="L13" s="232"/>
      <c r="M13" s="232"/>
      <c r="N13" s="232"/>
      <c r="O13" s="232"/>
      <c r="P13" s="232"/>
      <c r="Q13" s="232"/>
      <c r="R13" s="232"/>
      <c r="S13" s="232"/>
      <c r="T13" s="232"/>
      <c r="U13" s="224"/>
      <c r="V13" s="224"/>
      <c r="W13" s="224"/>
      <c r="X13" s="224"/>
      <c r="Y13" s="224"/>
      <c r="Z13" s="224"/>
      <c r="AA13" s="224"/>
      <c r="AB13" s="224"/>
      <c r="AC13" s="224"/>
      <c r="AD13" s="224"/>
      <c r="AE13" s="224"/>
      <c r="AF13" s="224"/>
      <c r="AG13" s="224"/>
      <c r="AH13" s="225"/>
    </row>
    <row r="14" spans="2:59" ht="21" customHeight="1" x14ac:dyDescent="0.15">
      <c r="B14" s="238"/>
      <c r="C14" s="214" t="s">
        <v>297</v>
      </c>
      <c r="D14" s="214"/>
      <c r="E14" s="214"/>
      <c r="F14" s="214"/>
      <c r="G14" s="229"/>
      <c r="H14" s="214"/>
      <c r="I14" s="227"/>
      <c r="J14" s="227"/>
      <c r="K14" s="227"/>
      <c r="L14" s="227"/>
      <c r="M14" s="227"/>
      <c r="N14" s="227"/>
      <c r="O14" s="227"/>
      <c r="P14" s="227"/>
      <c r="Q14" s="227"/>
      <c r="R14" s="227"/>
      <c r="S14" s="227"/>
      <c r="T14" s="227"/>
      <c r="U14" s="230"/>
      <c r="V14" s="230"/>
      <c r="W14" s="230"/>
      <c r="X14" s="230"/>
      <c r="Y14" s="230"/>
      <c r="Z14" s="230"/>
      <c r="AA14" s="230"/>
      <c r="AB14" s="230"/>
      <c r="AC14" s="230"/>
      <c r="AD14" s="230"/>
      <c r="AE14" s="230"/>
      <c r="AF14" s="230"/>
      <c r="AG14" s="230"/>
      <c r="AH14" s="231"/>
    </row>
    <row r="15" spans="2:59" ht="21" customHeight="1" x14ac:dyDescent="0.15">
      <c r="B15" s="239"/>
      <c r="C15" s="1412" t="s">
        <v>298</v>
      </c>
      <c r="D15" s="1412"/>
      <c r="E15" s="1412"/>
      <c r="F15" s="1412"/>
      <c r="G15" s="1412"/>
      <c r="H15" s="1412"/>
      <c r="I15" s="1412"/>
      <c r="J15" s="1412"/>
      <c r="K15" s="1412"/>
      <c r="L15" s="1412"/>
      <c r="M15" s="1412"/>
      <c r="N15" s="1412"/>
      <c r="O15" s="1412"/>
      <c r="P15" s="1412"/>
      <c r="Q15" s="1412"/>
      <c r="R15" s="1412"/>
      <c r="S15" s="1412"/>
      <c r="T15" s="1412"/>
      <c r="U15" s="1412"/>
      <c r="V15" s="1412"/>
      <c r="W15" s="1412"/>
      <c r="X15" s="1412"/>
      <c r="Y15" s="1412"/>
      <c r="Z15" s="1412"/>
      <c r="AA15" s="1415" t="s">
        <v>299</v>
      </c>
      <c r="AB15" s="1415"/>
      <c r="AC15" s="1415"/>
      <c r="AD15" s="1415"/>
      <c r="AE15" s="1415"/>
      <c r="AF15" s="1415"/>
      <c r="AG15" s="1415"/>
      <c r="AH15" s="231"/>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row>
    <row r="16" spans="2:59" ht="21" customHeight="1" x14ac:dyDescent="0.15">
      <c r="B16" s="239"/>
      <c r="C16" s="1416"/>
      <c r="D16" s="1416"/>
      <c r="E16" s="1416"/>
      <c r="F16" s="1416"/>
      <c r="G16" s="1416"/>
      <c r="H16" s="1416"/>
      <c r="I16" s="1416"/>
      <c r="J16" s="1416"/>
      <c r="K16" s="1416"/>
      <c r="L16" s="1416"/>
      <c r="M16" s="1416"/>
      <c r="N16" s="1416"/>
      <c r="O16" s="1416"/>
      <c r="P16" s="1416"/>
      <c r="Q16" s="1416"/>
      <c r="R16" s="1416"/>
      <c r="S16" s="1416"/>
      <c r="T16" s="1416"/>
      <c r="U16" s="1416"/>
      <c r="V16" s="1416"/>
      <c r="W16" s="1416"/>
      <c r="X16" s="1416"/>
      <c r="Y16" s="1416"/>
      <c r="Z16" s="1416"/>
      <c r="AA16" s="241"/>
      <c r="AB16" s="241"/>
      <c r="AC16" s="241"/>
      <c r="AD16" s="241"/>
      <c r="AE16" s="241"/>
      <c r="AF16" s="241"/>
      <c r="AG16" s="241"/>
      <c r="AH16" s="231"/>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row>
    <row r="17" spans="2:59" ht="9" customHeight="1" x14ac:dyDescent="0.15">
      <c r="B17" s="239"/>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24"/>
      <c r="AB17" s="224"/>
      <c r="AC17" s="224"/>
      <c r="AD17" s="224"/>
      <c r="AE17" s="224"/>
      <c r="AF17" s="224"/>
      <c r="AG17" s="224"/>
      <c r="AH17" s="231"/>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row>
    <row r="18" spans="2:59" ht="21" customHeight="1" x14ac:dyDescent="0.15">
      <c r="B18" s="239"/>
      <c r="C18" s="244" t="s">
        <v>300</v>
      </c>
      <c r="D18" s="245"/>
      <c r="E18" s="245"/>
      <c r="F18" s="245"/>
      <c r="G18" s="246"/>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1"/>
    </row>
    <row r="19" spans="2:59" ht="21" customHeight="1" x14ac:dyDescent="0.15">
      <c r="B19" s="239"/>
      <c r="C19" s="1412" t="s">
        <v>301</v>
      </c>
      <c r="D19" s="1412"/>
      <c r="E19" s="1412"/>
      <c r="F19" s="1412"/>
      <c r="G19" s="1412"/>
      <c r="H19" s="1412"/>
      <c r="I19" s="1412"/>
      <c r="J19" s="1412"/>
      <c r="K19" s="1412"/>
      <c r="L19" s="1412"/>
      <c r="M19" s="1412"/>
      <c r="N19" s="1412"/>
      <c r="O19" s="1412"/>
      <c r="P19" s="1412"/>
      <c r="Q19" s="1412"/>
      <c r="R19" s="1412"/>
      <c r="S19" s="1412"/>
      <c r="T19" s="1412"/>
      <c r="U19" s="1412"/>
      <c r="V19" s="1412"/>
      <c r="W19" s="1412"/>
      <c r="X19" s="1412"/>
      <c r="Y19" s="1412"/>
      <c r="Z19" s="1412"/>
      <c r="AA19" s="1415" t="s">
        <v>299</v>
      </c>
      <c r="AB19" s="1415"/>
      <c r="AC19" s="1415"/>
      <c r="AD19" s="1415"/>
      <c r="AE19" s="1415"/>
      <c r="AF19" s="1415"/>
      <c r="AG19" s="1415"/>
      <c r="AH19" s="231"/>
    </row>
    <row r="20" spans="2:59" ht="20.100000000000001" customHeight="1" x14ac:dyDescent="0.15">
      <c r="B20" s="247"/>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6"/>
      <c r="AA20" s="248"/>
      <c r="AB20" s="248"/>
      <c r="AC20" s="248"/>
      <c r="AD20" s="248"/>
      <c r="AE20" s="248"/>
      <c r="AF20" s="248"/>
      <c r="AG20" s="248"/>
      <c r="AH20" s="249"/>
    </row>
    <row r="21" spans="2:59" s="214" customFormat="1" ht="20.100000000000001" customHeight="1" x14ac:dyDescent="0.15">
      <c r="B21" s="247"/>
      <c r="C21" s="1417" t="s">
        <v>302</v>
      </c>
      <c r="D21" s="1418"/>
      <c r="E21" s="1418"/>
      <c r="F21" s="1418"/>
      <c r="G21" s="1418"/>
      <c r="H21" s="1418"/>
      <c r="I21" s="1418"/>
      <c r="J21" s="1418"/>
      <c r="K21" s="1418"/>
      <c r="L21" s="1418"/>
      <c r="M21" s="220"/>
      <c r="N21" s="223" t="s">
        <v>303</v>
      </c>
      <c r="O21" s="223"/>
      <c r="P21" s="223"/>
      <c r="Q21" s="232"/>
      <c r="R21" s="232"/>
      <c r="S21" s="232"/>
      <c r="T21" s="232"/>
      <c r="U21" s="232"/>
      <c r="V21" s="232"/>
      <c r="W21" s="222"/>
      <c r="X21" s="223" t="s">
        <v>304</v>
      </c>
      <c r="Y21" s="250"/>
      <c r="Z21" s="250"/>
      <c r="AA21" s="232"/>
      <c r="AB21" s="232"/>
      <c r="AC21" s="232"/>
      <c r="AD21" s="232"/>
      <c r="AE21" s="232"/>
      <c r="AF21" s="232"/>
      <c r="AG21" s="251"/>
      <c r="AH21" s="231"/>
    </row>
    <row r="22" spans="2:59" s="214" customFormat="1" ht="20.100000000000001" customHeight="1" x14ac:dyDescent="0.15">
      <c r="B22" s="239"/>
      <c r="C22" s="1419"/>
      <c r="D22" s="1420"/>
      <c r="E22" s="1420"/>
      <c r="F22" s="1420"/>
      <c r="G22" s="1420"/>
      <c r="H22" s="1420"/>
      <c r="I22" s="1420"/>
      <c r="J22" s="1420"/>
      <c r="K22" s="1420"/>
      <c r="L22" s="1420"/>
      <c r="M22" s="233"/>
      <c r="N22" s="234" t="s">
        <v>305</v>
      </c>
      <c r="O22" s="234"/>
      <c r="P22" s="234"/>
      <c r="Q22" s="228"/>
      <c r="R22" s="228"/>
      <c r="S22" s="228"/>
      <c r="T22" s="228"/>
      <c r="U22" s="228"/>
      <c r="V22" s="228"/>
      <c r="W22" s="252"/>
      <c r="X22" s="234" t="s">
        <v>306</v>
      </c>
      <c r="Y22" s="253"/>
      <c r="Z22" s="253"/>
      <c r="AA22" s="228"/>
      <c r="AB22" s="228"/>
      <c r="AC22" s="228"/>
      <c r="AD22" s="228"/>
      <c r="AE22" s="228"/>
      <c r="AF22" s="228"/>
      <c r="AG22" s="244"/>
      <c r="AH22" s="231"/>
    </row>
    <row r="23" spans="2:59" s="214" customFormat="1" ht="9" customHeight="1" x14ac:dyDescent="0.15">
      <c r="B23" s="239"/>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21"/>
      <c r="AC23" s="227"/>
      <c r="AD23" s="227"/>
      <c r="AE23" s="227"/>
      <c r="AF23" s="227"/>
      <c r="AG23" s="227"/>
      <c r="AH23" s="231"/>
    </row>
    <row r="24" spans="2:59" s="214" customFormat="1" ht="20.100000000000001" customHeight="1" x14ac:dyDescent="0.15">
      <c r="B24" s="239"/>
      <c r="C24" s="1421" t="s">
        <v>307</v>
      </c>
      <c r="D24" s="1421"/>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230"/>
      <c r="AB24" s="230"/>
      <c r="AC24" s="230"/>
      <c r="AD24" s="230"/>
      <c r="AE24" s="230"/>
      <c r="AF24" s="230"/>
      <c r="AG24" s="230"/>
      <c r="AH24" s="231"/>
    </row>
    <row r="25" spans="2:59" s="214" customFormat="1" ht="20.100000000000001" customHeight="1" x14ac:dyDescent="0.15">
      <c r="B25" s="247"/>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8"/>
      <c r="Z25" s="1428"/>
      <c r="AA25" s="247"/>
      <c r="AB25" s="227"/>
      <c r="AC25" s="227"/>
      <c r="AD25" s="227"/>
      <c r="AE25" s="227"/>
      <c r="AF25" s="227"/>
      <c r="AG25" s="227"/>
      <c r="AH25" s="255"/>
    </row>
    <row r="26" spans="2:59" s="214" customFormat="1" ht="9" customHeight="1" x14ac:dyDescent="0.15">
      <c r="B26" s="24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55"/>
    </row>
    <row r="27" spans="2:59" s="214" customFormat="1" ht="24" customHeight="1" x14ac:dyDescent="0.15">
      <c r="B27" s="239"/>
      <c r="C27" s="1412" t="s">
        <v>308</v>
      </c>
      <c r="D27" s="1412"/>
      <c r="E27" s="1412"/>
      <c r="F27" s="1412"/>
      <c r="G27" s="1412"/>
      <c r="H27" s="1412"/>
      <c r="I27" s="1412"/>
      <c r="J27" s="1412"/>
      <c r="K27" s="1422"/>
      <c r="L27" s="1422"/>
      <c r="M27" s="1422"/>
      <c r="N27" s="1422"/>
      <c r="O27" s="1422"/>
      <c r="P27" s="1422"/>
      <c r="Q27" s="1422"/>
      <c r="R27" s="1422" t="s">
        <v>283</v>
      </c>
      <c r="S27" s="1422"/>
      <c r="T27" s="1422"/>
      <c r="U27" s="1422"/>
      <c r="V27" s="1422"/>
      <c r="W27" s="1422"/>
      <c r="X27" s="1422"/>
      <c r="Y27" s="1422"/>
      <c r="Z27" s="1422" t="s">
        <v>309</v>
      </c>
      <c r="AA27" s="1422"/>
      <c r="AB27" s="1422"/>
      <c r="AC27" s="1422"/>
      <c r="AD27" s="1422"/>
      <c r="AE27" s="1422"/>
      <c r="AF27" s="1422"/>
      <c r="AG27" s="1424" t="s">
        <v>22</v>
      </c>
      <c r="AH27" s="231"/>
    </row>
    <row r="28" spans="2:59" s="214" customFormat="1" ht="20.100000000000001" customHeight="1" x14ac:dyDescent="0.15">
      <c r="B28" s="239"/>
      <c r="C28" s="1412"/>
      <c r="D28" s="1412"/>
      <c r="E28" s="1412"/>
      <c r="F28" s="1412"/>
      <c r="G28" s="1412"/>
      <c r="H28" s="1412"/>
      <c r="I28" s="1412"/>
      <c r="J28" s="1412"/>
      <c r="K28" s="1423"/>
      <c r="L28" s="1423"/>
      <c r="M28" s="1423"/>
      <c r="N28" s="1423"/>
      <c r="O28" s="1423"/>
      <c r="P28" s="1423"/>
      <c r="Q28" s="1423"/>
      <c r="R28" s="1423"/>
      <c r="S28" s="1423"/>
      <c r="T28" s="1423"/>
      <c r="U28" s="1423"/>
      <c r="V28" s="1423"/>
      <c r="W28" s="1423"/>
      <c r="X28" s="1423"/>
      <c r="Y28" s="1423"/>
      <c r="Z28" s="1423"/>
      <c r="AA28" s="1423"/>
      <c r="AB28" s="1423"/>
      <c r="AC28" s="1423"/>
      <c r="AD28" s="1423"/>
      <c r="AE28" s="1423"/>
      <c r="AF28" s="1423"/>
      <c r="AG28" s="1425"/>
      <c r="AH28" s="231"/>
    </row>
    <row r="29" spans="2:59" s="214" customFormat="1" ht="13.5" customHeight="1" x14ac:dyDescent="0.15">
      <c r="B29" s="256"/>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57"/>
    </row>
    <row r="30" spans="2:59" s="214" customFormat="1" ht="13.5" customHeight="1" x14ac:dyDescent="0.15"/>
    <row r="31" spans="2:59" s="214" customFormat="1" ht="20.100000000000001" customHeight="1" x14ac:dyDescent="0.15">
      <c r="B31" s="237" t="s">
        <v>310</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58"/>
    </row>
    <row r="32" spans="2:59" s="214" customFormat="1" ht="20.100000000000001" customHeight="1" x14ac:dyDescent="0.15">
      <c r="B32" s="239"/>
      <c r="C32" s="1426" t="s">
        <v>311</v>
      </c>
      <c r="D32" s="1426"/>
      <c r="E32" s="1426"/>
      <c r="F32" s="1426"/>
      <c r="G32" s="1426"/>
      <c r="H32" s="1426"/>
      <c r="I32" s="1426"/>
      <c r="J32" s="1426"/>
      <c r="K32" s="1426"/>
      <c r="L32" s="1426"/>
      <c r="M32" s="1426"/>
      <c r="N32" s="1426"/>
      <c r="O32" s="1426"/>
      <c r="P32" s="1426"/>
      <c r="Q32" s="1426"/>
      <c r="R32" s="1426"/>
      <c r="S32" s="1426"/>
      <c r="T32" s="1426"/>
      <c r="U32" s="1426"/>
      <c r="V32" s="1426"/>
      <c r="W32" s="1426"/>
      <c r="X32" s="1426"/>
      <c r="Y32" s="1426"/>
      <c r="Z32" s="1426"/>
      <c r="AA32" s="1426"/>
      <c r="AB32" s="1426"/>
      <c r="AC32" s="1426"/>
      <c r="AD32" s="1426"/>
      <c r="AE32" s="1426"/>
      <c r="AF32" s="230"/>
      <c r="AG32" s="230"/>
      <c r="AH32" s="231"/>
    </row>
    <row r="33" spans="1:40" s="214" customFormat="1" ht="20.100000000000001" customHeight="1" x14ac:dyDescent="0.15">
      <c r="B33" s="259"/>
      <c r="C33" s="1427" t="s">
        <v>298</v>
      </c>
      <c r="D33" s="1412"/>
      <c r="E33" s="1412"/>
      <c r="F33" s="1412"/>
      <c r="G33" s="1412"/>
      <c r="H33" s="1412"/>
      <c r="I33" s="1412"/>
      <c r="J33" s="1412"/>
      <c r="K33" s="1412"/>
      <c r="L33" s="1412"/>
      <c r="M33" s="1412"/>
      <c r="N33" s="1412"/>
      <c r="O33" s="1412"/>
      <c r="P33" s="1412"/>
      <c r="Q33" s="1412"/>
      <c r="R33" s="1412"/>
      <c r="S33" s="1412"/>
      <c r="T33" s="1412"/>
      <c r="U33" s="1412"/>
      <c r="V33" s="1412"/>
      <c r="W33" s="1412"/>
      <c r="X33" s="1412"/>
      <c r="Y33" s="1412"/>
      <c r="Z33" s="1412"/>
      <c r="AA33" s="1415" t="s">
        <v>299</v>
      </c>
      <c r="AB33" s="1415"/>
      <c r="AC33" s="1415"/>
      <c r="AD33" s="1415"/>
      <c r="AE33" s="1415"/>
      <c r="AF33" s="1415"/>
      <c r="AG33" s="1415"/>
      <c r="AH33" s="260"/>
    </row>
    <row r="34" spans="1:40" s="214" customFormat="1" ht="20.100000000000001" customHeight="1" x14ac:dyDescent="0.15">
      <c r="B34" s="261"/>
      <c r="C34" s="1427"/>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262"/>
      <c r="AB34" s="248"/>
      <c r="AC34" s="248"/>
      <c r="AD34" s="248"/>
      <c r="AE34" s="248"/>
      <c r="AF34" s="248"/>
      <c r="AG34" s="263"/>
      <c r="AH34" s="260"/>
    </row>
    <row r="35" spans="1:40" s="214" customFormat="1" ht="9" customHeight="1" x14ac:dyDescent="0.15">
      <c r="B35" s="247"/>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30"/>
      <c r="AB35" s="230"/>
      <c r="AC35" s="230"/>
      <c r="AD35" s="230"/>
      <c r="AE35" s="230"/>
      <c r="AF35" s="230"/>
      <c r="AG35" s="230"/>
      <c r="AH35" s="231"/>
    </row>
    <row r="36" spans="1:40" s="214" customFormat="1" ht="20.100000000000001" customHeight="1" x14ac:dyDescent="0.15">
      <c r="B36" s="247"/>
      <c r="C36" s="1417" t="s">
        <v>302</v>
      </c>
      <c r="D36" s="1418"/>
      <c r="E36" s="1418"/>
      <c r="F36" s="1418"/>
      <c r="G36" s="1418"/>
      <c r="H36" s="1418"/>
      <c r="I36" s="1418"/>
      <c r="J36" s="1418"/>
      <c r="K36" s="1418"/>
      <c r="L36" s="1418"/>
      <c r="M36" s="220"/>
      <c r="N36" s="223" t="s">
        <v>312</v>
      </c>
      <c r="O36" s="223"/>
      <c r="P36" s="223"/>
      <c r="Q36" s="232"/>
      <c r="R36" s="232"/>
      <c r="S36" s="232"/>
      <c r="T36" s="232"/>
      <c r="U36" s="232"/>
      <c r="V36" s="232"/>
      <c r="W36" s="222"/>
      <c r="X36" s="223" t="s">
        <v>304</v>
      </c>
      <c r="Y36" s="250"/>
      <c r="Z36" s="250"/>
      <c r="AA36" s="232"/>
      <c r="AB36" s="232"/>
      <c r="AC36" s="232"/>
      <c r="AD36" s="232"/>
      <c r="AE36" s="232"/>
      <c r="AF36" s="232"/>
      <c r="AG36" s="232"/>
      <c r="AH36" s="260"/>
    </row>
    <row r="37" spans="1:40" s="214" customFormat="1" ht="20.100000000000001" customHeight="1" x14ac:dyDescent="0.15">
      <c r="B37" s="247"/>
      <c r="C37" s="1419"/>
      <c r="D37" s="1420"/>
      <c r="E37" s="1420"/>
      <c r="F37" s="1420"/>
      <c r="G37" s="1420"/>
      <c r="H37" s="1420"/>
      <c r="I37" s="1420"/>
      <c r="J37" s="1420"/>
      <c r="K37" s="1420"/>
      <c r="L37" s="1420"/>
      <c r="M37" s="233"/>
      <c r="N37" s="234" t="s">
        <v>313</v>
      </c>
      <c r="O37" s="234"/>
      <c r="P37" s="234"/>
      <c r="Q37" s="228"/>
      <c r="R37" s="228"/>
      <c r="S37" s="228"/>
      <c r="T37" s="228"/>
      <c r="U37" s="228"/>
      <c r="V37" s="228"/>
      <c r="W37" s="228"/>
      <c r="X37" s="228"/>
      <c r="Y37" s="252"/>
      <c r="Z37" s="234"/>
      <c r="AA37" s="228"/>
      <c r="AB37" s="253"/>
      <c r="AC37" s="253"/>
      <c r="AD37" s="253"/>
      <c r="AE37" s="253"/>
      <c r="AF37" s="253"/>
      <c r="AG37" s="228"/>
      <c r="AH37" s="260"/>
    </row>
    <row r="38" spans="1:40" s="214" customFormat="1" ht="9" customHeight="1" x14ac:dyDescent="0.15">
      <c r="B38" s="247"/>
      <c r="C38" s="264"/>
      <c r="D38" s="264"/>
      <c r="E38" s="264"/>
      <c r="F38" s="264"/>
      <c r="G38" s="264"/>
      <c r="H38" s="264"/>
      <c r="I38" s="264"/>
      <c r="J38" s="264"/>
      <c r="K38" s="264"/>
      <c r="L38" s="264"/>
      <c r="M38" s="229"/>
      <c r="Q38" s="227"/>
      <c r="R38" s="227"/>
      <c r="S38" s="227"/>
      <c r="T38" s="227"/>
      <c r="U38" s="227"/>
      <c r="V38" s="227"/>
      <c r="W38" s="227"/>
      <c r="X38" s="227"/>
      <c r="Y38" s="229"/>
      <c r="AA38" s="227"/>
      <c r="AB38" s="227"/>
      <c r="AC38" s="227"/>
      <c r="AD38" s="227"/>
      <c r="AE38" s="227"/>
      <c r="AF38" s="227"/>
      <c r="AG38" s="227"/>
      <c r="AH38" s="231"/>
    </row>
    <row r="39" spans="1:40" s="214" customFormat="1" ht="20.100000000000001" customHeight="1" x14ac:dyDescent="0.15">
      <c r="B39" s="239"/>
      <c r="C39" s="1412" t="s">
        <v>314</v>
      </c>
      <c r="D39" s="1412"/>
      <c r="E39" s="1412"/>
      <c r="F39" s="1412"/>
      <c r="G39" s="1412"/>
      <c r="H39" s="1412"/>
      <c r="I39" s="1412"/>
      <c r="J39" s="1412"/>
      <c r="K39" s="1413"/>
      <c r="L39" s="1414"/>
      <c r="M39" s="1414"/>
      <c r="N39" s="1414"/>
      <c r="O39" s="1414"/>
      <c r="P39" s="1414"/>
      <c r="Q39" s="1414"/>
      <c r="R39" s="265" t="s">
        <v>283</v>
      </c>
      <c r="S39" s="1414"/>
      <c r="T39" s="1414"/>
      <c r="U39" s="1414"/>
      <c r="V39" s="1414"/>
      <c r="W39" s="1414"/>
      <c r="X39" s="1414"/>
      <c r="Y39" s="1414"/>
      <c r="Z39" s="265" t="s">
        <v>309</v>
      </c>
      <c r="AA39" s="1414"/>
      <c r="AB39" s="1414"/>
      <c r="AC39" s="1414"/>
      <c r="AD39" s="1414"/>
      <c r="AE39" s="1414"/>
      <c r="AF39" s="1414"/>
      <c r="AG39" s="266" t="s">
        <v>22</v>
      </c>
      <c r="AH39" s="267"/>
    </row>
    <row r="40" spans="1:40" s="214" customFormat="1" ht="10.5" customHeight="1" x14ac:dyDescent="0.15">
      <c r="B40" s="268"/>
      <c r="C40" s="254"/>
      <c r="D40" s="254"/>
      <c r="E40" s="254"/>
      <c r="F40" s="254"/>
      <c r="G40" s="254"/>
      <c r="H40" s="254"/>
      <c r="I40" s="254"/>
      <c r="J40" s="254"/>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70"/>
    </row>
    <row r="41" spans="1:40" s="214" customFormat="1" ht="6" customHeight="1" x14ac:dyDescent="0.15">
      <c r="B41" s="264"/>
      <c r="C41" s="264"/>
      <c r="D41" s="264"/>
      <c r="E41" s="264"/>
      <c r="F41" s="264"/>
      <c r="X41" s="271"/>
      <c r="Y41" s="271"/>
    </row>
    <row r="42" spans="1:40" s="214" customFormat="1" x14ac:dyDescent="0.15">
      <c r="B42" s="1409" t="s">
        <v>279</v>
      </c>
      <c r="C42" s="1409"/>
      <c r="D42" s="272" t="s">
        <v>315</v>
      </c>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1:40" s="214" customFormat="1" ht="13.5" customHeight="1" x14ac:dyDescent="0.15">
      <c r="B43" s="1409" t="s">
        <v>280</v>
      </c>
      <c r="C43" s="1409"/>
      <c r="D43" s="272" t="s">
        <v>316</v>
      </c>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row>
    <row r="44" spans="1:40" s="214" customFormat="1" x14ac:dyDescent="0.15">
      <c r="B44" s="1409" t="s">
        <v>281</v>
      </c>
      <c r="C44" s="1409"/>
      <c r="D44" s="274" t="s">
        <v>317</v>
      </c>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row>
    <row r="45" spans="1:40" ht="13.5" customHeight="1" x14ac:dyDescent="0.15">
      <c r="B45" s="1409" t="s">
        <v>282</v>
      </c>
      <c r="C45" s="1409"/>
      <c r="D45" s="272" t="s">
        <v>318</v>
      </c>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row>
    <row r="46" spans="1:40" s="276" customFormat="1" x14ac:dyDescent="0.15">
      <c r="B46" s="229"/>
      <c r="C46" s="227"/>
      <c r="D46" s="272" t="s">
        <v>319</v>
      </c>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row>
    <row r="47" spans="1:40" s="276" customFormat="1" ht="13.5" customHeight="1" x14ac:dyDescent="0.15">
      <c r="A47" s="221"/>
      <c r="B47" s="277" t="s">
        <v>320</v>
      </c>
      <c r="C47" s="277"/>
      <c r="D47" s="1410" t="s">
        <v>321</v>
      </c>
      <c r="E47" s="1410"/>
      <c r="F47" s="1410"/>
      <c r="G47" s="1410"/>
      <c r="H47" s="1410"/>
      <c r="I47" s="1410"/>
      <c r="J47" s="1410"/>
      <c r="K47" s="1410"/>
      <c r="L47" s="1410"/>
      <c r="M47" s="1410"/>
      <c r="N47" s="1410"/>
      <c r="O47" s="1410"/>
      <c r="P47" s="1410"/>
      <c r="Q47" s="1410"/>
      <c r="R47" s="1410"/>
      <c r="S47" s="1410"/>
      <c r="T47" s="1410"/>
      <c r="U47" s="1410"/>
      <c r="V47" s="1410"/>
      <c r="W47" s="1410"/>
      <c r="X47" s="1410"/>
      <c r="Y47" s="1410"/>
      <c r="Z47" s="1410"/>
      <c r="AA47" s="1410"/>
      <c r="AB47" s="1410"/>
      <c r="AC47" s="1410"/>
      <c r="AD47" s="1410"/>
      <c r="AE47" s="1410"/>
      <c r="AF47" s="1410"/>
      <c r="AG47" s="1410"/>
      <c r="AH47" s="1410"/>
      <c r="AI47" s="221"/>
      <c r="AJ47" s="221"/>
      <c r="AK47" s="221"/>
      <c r="AL47" s="221"/>
      <c r="AM47" s="221"/>
      <c r="AN47" s="221"/>
    </row>
    <row r="48" spans="1:40" s="276" customFormat="1" ht="12.75" customHeight="1" x14ac:dyDescent="0.15">
      <c r="A48" s="221"/>
      <c r="B48" s="277" t="s">
        <v>322</v>
      </c>
      <c r="C48" s="221"/>
      <c r="D48" s="1411" t="s">
        <v>323</v>
      </c>
      <c r="E48" s="1411"/>
      <c r="F48" s="1411"/>
      <c r="G48" s="1411"/>
      <c r="H48" s="1411"/>
      <c r="I48" s="1411"/>
      <c r="J48" s="1411"/>
      <c r="K48" s="1411"/>
      <c r="L48" s="1411"/>
      <c r="M48" s="1411"/>
      <c r="N48" s="1411"/>
      <c r="O48" s="1411"/>
      <c r="P48" s="1411"/>
      <c r="Q48" s="1411"/>
      <c r="R48" s="1411"/>
      <c r="S48" s="1411"/>
      <c r="T48" s="1411"/>
      <c r="U48" s="1411"/>
      <c r="V48" s="1411"/>
      <c r="W48" s="1411"/>
      <c r="X48" s="1411"/>
      <c r="Y48" s="1411"/>
      <c r="Z48" s="1411"/>
      <c r="AA48" s="1411"/>
      <c r="AB48" s="1411"/>
      <c r="AC48" s="1411"/>
      <c r="AD48" s="1411"/>
      <c r="AE48" s="1411"/>
      <c r="AF48" s="1411"/>
      <c r="AG48" s="1411"/>
      <c r="AH48" s="1411"/>
      <c r="AI48" s="221"/>
      <c r="AJ48" s="221"/>
      <c r="AK48" s="221"/>
      <c r="AL48" s="221"/>
      <c r="AM48" s="221"/>
      <c r="AN48" s="221"/>
    </row>
    <row r="49" spans="1:40" s="276" customFormat="1" x14ac:dyDescent="0.15">
      <c r="A49" s="221"/>
      <c r="B49" s="221"/>
      <c r="C49" s="221"/>
      <c r="D49" s="277" t="s">
        <v>324</v>
      </c>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row>
    <row r="50" spans="1:40" s="276" customFormat="1" x14ac:dyDescent="0.15">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row>
    <row r="51" spans="1:40" ht="156" customHeight="1" x14ac:dyDescent="0.15">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row>
    <row r="52" spans="1:40" x14ac:dyDescent="0.15">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row>
    <row r="53" spans="1:40" x14ac:dyDescent="0.15">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row>
    <row r="54" spans="1:40" x14ac:dyDescent="0.15">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row>
    <row r="55" spans="1:40" x14ac:dyDescent="0.15">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8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2"/>
  <sheetViews>
    <sheetView view="pageBreakPreview" zoomScaleNormal="70" zoomScaleSheetLayoutView="100" workbookViewId="0">
      <selection activeCell="A4" sqref="A4:H4"/>
    </sheetView>
  </sheetViews>
  <sheetFormatPr defaultColWidth="8.125" defaultRowHeight="13.5" x14ac:dyDescent="0.15"/>
  <cols>
    <col min="1" max="1" width="10.125" style="9" customWidth="1"/>
    <col min="2" max="2" width="17.375" style="9" customWidth="1"/>
    <col min="3" max="3" width="11.625" style="9" customWidth="1"/>
    <col min="4" max="7" width="10.125" style="9" customWidth="1"/>
    <col min="8" max="8" width="16.25" style="9" customWidth="1"/>
    <col min="9" max="256" width="8.125" style="9"/>
    <col min="257" max="264" width="10.125" style="9" customWidth="1"/>
    <col min="265" max="512" width="8.125" style="9"/>
    <col min="513" max="520" width="10.125" style="9" customWidth="1"/>
    <col min="521" max="768" width="8.125" style="9"/>
    <col min="769" max="776" width="10.125" style="9" customWidth="1"/>
    <col min="777" max="1024" width="8.125" style="9"/>
    <col min="1025" max="1032" width="10.125" style="9" customWidth="1"/>
    <col min="1033" max="1280" width="8.125" style="9"/>
    <col min="1281" max="1288" width="10.125" style="9" customWidth="1"/>
    <col min="1289" max="1536" width="8.125" style="9"/>
    <col min="1537" max="1544" width="10.125" style="9" customWidth="1"/>
    <col min="1545" max="1792" width="8.125" style="9"/>
    <col min="1793" max="1800" width="10.125" style="9" customWidth="1"/>
    <col min="1801" max="2048" width="8.125" style="9"/>
    <col min="2049" max="2056" width="10.125" style="9" customWidth="1"/>
    <col min="2057" max="2304" width="8.125" style="9"/>
    <col min="2305" max="2312" width="10.125" style="9" customWidth="1"/>
    <col min="2313" max="2560" width="8.125" style="9"/>
    <col min="2561" max="2568" width="10.125" style="9" customWidth="1"/>
    <col min="2569" max="2816" width="8.125" style="9"/>
    <col min="2817" max="2824" width="10.125" style="9" customWidth="1"/>
    <col min="2825" max="3072" width="8.125" style="9"/>
    <col min="3073" max="3080" width="10.125" style="9" customWidth="1"/>
    <col min="3081" max="3328" width="8.125" style="9"/>
    <col min="3329" max="3336" width="10.125" style="9" customWidth="1"/>
    <col min="3337" max="3584" width="8.125" style="9"/>
    <col min="3585" max="3592" width="10.125" style="9" customWidth="1"/>
    <col min="3593" max="3840" width="8.125" style="9"/>
    <col min="3841" max="3848" width="10.125" style="9" customWidth="1"/>
    <col min="3849" max="4096" width="8.125" style="9"/>
    <col min="4097" max="4104" width="10.125" style="9" customWidth="1"/>
    <col min="4105" max="4352" width="8.125" style="9"/>
    <col min="4353" max="4360" width="10.125" style="9" customWidth="1"/>
    <col min="4361" max="4608" width="8.125" style="9"/>
    <col min="4609" max="4616" width="10.125" style="9" customWidth="1"/>
    <col min="4617" max="4864" width="8.125" style="9"/>
    <col min="4865" max="4872" width="10.125" style="9" customWidth="1"/>
    <col min="4873" max="5120" width="8.125" style="9"/>
    <col min="5121" max="5128" width="10.125" style="9" customWidth="1"/>
    <col min="5129" max="5376" width="8.125" style="9"/>
    <col min="5377" max="5384" width="10.125" style="9" customWidth="1"/>
    <col min="5385" max="5632" width="8.125" style="9"/>
    <col min="5633" max="5640" width="10.125" style="9" customWidth="1"/>
    <col min="5641" max="5888" width="8.125" style="9"/>
    <col min="5889" max="5896" width="10.125" style="9" customWidth="1"/>
    <col min="5897" max="6144" width="8.125" style="9"/>
    <col min="6145" max="6152" width="10.125" style="9" customWidth="1"/>
    <col min="6153" max="6400" width="8.125" style="9"/>
    <col min="6401" max="6408" width="10.125" style="9" customWidth="1"/>
    <col min="6409" max="6656" width="8.125" style="9"/>
    <col min="6657" max="6664" width="10.125" style="9" customWidth="1"/>
    <col min="6665" max="6912" width="8.125" style="9"/>
    <col min="6913" max="6920" width="10.125" style="9" customWidth="1"/>
    <col min="6921" max="7168" width="8.125" style="9"/>
    <col min="7169" max="7176" width="10.125" style="9" customWidth="1"/>
    <col min="7177" max="7424" width="8.125" style="9"/>
    <col min="7425" max="7432" width="10.125" style="9" customWidth="1"/>
    <col min="7433" max="7680" width="8.125" style="9"/>
    <col min="7681" max="7688" width="10.125" style="9" customWidth="1"/>
    <col min="7689" max="7936" width="8.125" style="9"/>
    <col min="7937" max="7944" width="10.125" style="9" customWidth="1"/>
    <col min="7945" max="8192" width="8.125" style="9"/>
    <col min="8193" max="8200" width="10.125" style="9" customWidth="1"/>
    <col min="8201" max="8448" width="8.125" style="9"/>
    <col min="8449" max="8456" width="10.125" style="9" customWidth="1"/>
    <col min="8457" max="8704" width="8.125" style="9"/>
    <col min="8705" max="8712" width="10.125" style="9" customWidth="1"/>
    <col min="8713" max="8960" width="8.125" style="9"/>
    <col min="8961" max="8968" width="10.125" style="9" customWidth="1"/>
    <col min="8969" max="9216" width="8.125" style="9"/>
    <col min="9217" max="9224" width="10.125" style="9" customWidth="1"/>
    <col min="9225" max="9472" width="8.125" style="9"/>
    <col min="9473" max="9480" width="10.125" style="9" customWidth="1"/>
    <col min="9481" max="9728" width="8.125" style="9"/>
    <col min="9729" max="9736" width="10.125" style="9" customWidth="1"/>
    <col min="9737" max="9984" width="8.125" style="9"/>
    <col min="9985" max="9992" width="10.125" style="9" customWidth="1"/>
    <col min="9993" max="10240" width="8.125" style="9"/>
    <col min="10241" max="10248" width="10.125" style="9" customWidth="1"/>
    <col min="10249" max="10496" width="8.125" style="9"/>
    <col min="10497" max="10504" width="10.125" style="9" customWidth="1"/>
    <col min="10505" max="10752" width="8.125" style="9"/>
    <col min="10753" max="10760" width="10.125" style="9" customWidth="1"/>
    <col min="10761" max="11008" width="8.125" style="9"/>
    <col min="11009" max="11016" width="10.125" style="9" customWidth="1"/>
    <col min="11017" max="11264" width="8.125" style="9"/>
    <col min="11265" max="11272" width="10.125" style="9" customWidth="1"/>
    <col min="11273" max="11520" width="8.125" style="9"/>
    <col min="11521" max="11528" width="10.125" style="9" customWidth="1"/>
    <col min="11529" max="11776" width="8.125" style="9"/>
    <col min="11777" max="11784" width="10.125" style="9" customWidth="1"/>
    <col min="11785" max="12032" width="8.125" style="9"/>
    <col min="12033" max="12040" width="10.125" style="9" customWidth="1"/>
    <col min="12041" max="12288" width="8.125" style="9"/>
    <col min="12289" max="12296" width="10.125" style="9" customWidth="1"/>
    <col min="12297" max="12544" width="8.125" style="9"/>
    <col min="12545" max="12552" width="10.125" style="9" customWidth="1"/>
    <col min="12553" max="12800" width="8.125" style="9"/>
    <col min="12801" max="12808" width="10.125" style="9" customWidth="1"/>
    <col min="12809" max="13056" width="8.125" style="9"/>
    <col min="13057" max="13064" width="10.125" style="9" customWidth="1"/>
    <col min="13065" max="13312" width="8.125" style="9"/>
    <col min="13313" max="13320" width="10.125" style="9" customWidth="1"/>
    <col min="13321" max="13568" width="8.125" style="9"/>
    <col min="13569" max="13576" width="10.125" style="9" customWidth="1"/>
    <col min="13577" max="13824" width="8.125" style="9"/>
    <col min="13825" max="13832" width="10.125" style="9" customWidth="1"/>
    <col min="13833" max="14080" width="8.125" style="9"/>
    <col min="14081" max="14088" width="10.125" style="9" customWidth="1"/>
    <col min="14089" max="14336" width="8.125" style="9"/>
    <col min="14337" max="14344" width="10.125" style="9" customWidth="1"/>
    <col min="14345" max="14592" width="8.125" style="9"/>
    <col min="14593" max="14600" width="10.125" style="9" customWidth="1"/>
    <col min="14601" max="14848" width="8.125" style="9"/>
    <col min="14849" max="14856" width="10.125" style="9" customWidth="1"/>
    <col min="14857" max="15104" width="8.125" style="9"/>
    <col min="15105" max="15112" width="10.125" style="9" customWidth="1"/>
    <col min="15113" max="15360" width="8.125" style="9"/>
    <col min="15361" max="15368" width="10.125" style="9" customWidth="1"/>
    <col min="15369" max="15616" width="8.125" style="9"/>
    <col min="15617" max="15624" width="10.125" style="9" customWidth="1"/>
    <col min="15625" max="15872" width="8.125" style="9"/>
    <col min="15873" max="15880" width="10.125" style="9" customWidth="1"/>
    <col min="15881" max="16128" width="8.125" style="9"/>
    <col min="16129" max="16136" width="10.125" style="9" customWidth="1"/>
    <col min="16137" max="16384" width="8.125" style="9"/>
  </cols>
  <sheetData>
    <row r="1" spans="1:8" ht="20.100000000000001" customHeight="1" x14ac:dyDescent="0.15"/>
    <row r="2" spans="1:8" ht="20.100000000000001" customHeight="1" x14ac:dyDescent="0.15">
      <c r="F2" s="1466" t="s">
        <v>531</v>
      </c>
      <c r="G2" s="1466"/>
      <c r="H2" s="1466"/>
    </row>
    <row r="3" spans="1:8" ht="20.100000000000001" customHeight="1" x14ac:dyDescent="0.15"/>
    <row r="4" spans="1:8" s="31" customFormat="1" ht="20.100000000000001" customHeight="1" x14ac:dyDescent="0.15">
      <c r="A4" s="1463" t="s">
        <v>532</v>
      </c>
      <c r="B4" s="1464"/>
      <c r="C4" s="1464"/>
      <c r="D4" s="1464"/>
      <c r="E4" s="1464"/>
      <c r="F4" s="1464"/>
      <c r="G4" s="1464"/>
      <c r="H4" s="1464"/>
    </row>
    <row r="5" spans="1:8" ht="20.100000000000001" customHeight="1" x14ac:dyDescent="0.15">
      <c r="A5" s="421"/>
      <c r="B5" s="421"/>
      <c r="C5" s="421"/>
      <c r="D5" s="421"/>
      <c r="E5" s="421"/>
      <c r="F5" s="421"/>
      <c r="G5" s="421"/>
      <c r="H5" s="421"/>
    </row>
    <row r="6" spans="1:8" ht="45" customHeight="1" x14ac:dyDescent="0.15">
      <c r="A6" s="1467" t="s">
        <v>29</v>
      </c>
      <c r="B6" s="1467"/>
      <c r="C6" s="1477"/>
      <c r="D6" s="1478"/>
      <c r="E6" s="1478"/>
      <c r="F6" s="1478"/>
      <c r="G6" s="1478"/>
      <c r="H6" s="1479"/>
    </row>
    <row r="7" spans="1:8" ht="45" customHeight="1" x14ac:dyDescent="0.15">
      <c r="A7" s="1465" t="s">
        <v>533</v>
      </c>
      <c r="B7" s="1465"/>
      <c r="C7" s="1467" t="s">
        <v>534</v>
      </c>
      <c r="D7" s="1467"/>
      <c r="E7" s="1467"/>
      <c r="F7" s="1467"/>
      <c r="G7" s="1467"/>
      <c r="H7" s="1467"/>
    </row>
    <row r="8" spans="1:8" ht="26.25" customHeight="1" x14ac:dyDescent="0.15">
      <c r="A8" s="1468" t="s">
        <v>535</v>
      </c>
      <c r="B8" s="1469"/>
      <c r="C8" s="1474" t="s">
        <v>536</v>
      </c>
      <c r="D8" s="1475"/>
      <c r="E8" s="1439" t="s">
        <v>537</v>
      </c>
      <c r="F8" s="1440"/>
      <c r="G8" s="1441"/>
      <c r="H8" s="422"/>
    </row>
    <row r="9" spans="1:8" ht="26.25" customHeight="1" x14ac:dyDescent="0.15">
      <c r="A9" s="1470"/>
      <c r="B9" s="1471"/>
      <c r="C9" s="1476" t="s">
        <v>538</v>
      </c>
      <c r="D9" s="1476"/>
      <c r="E9" s="1439" t="s">
        <v>539</v>
      </c>
      <c r="F9" s="1440"/>
      <c r="G9" s="1441"/>
      <c r="H9" s="422"/>
    </row>
    <row r="10" spans="1:8" ht="26.25" customHeight="1" x14ac:dyDescent="0.15">
      <c r="A10" s="1470"/>
      <c r="B10" s="1471"/>
      <c r="C10" s="1476" t="s">
        <v>540</v>
      </c>
      <c r="D10" s="1476"/>
      <c r="E10" s="1439" t="s">
        <v>541</v>
      </c>
      <c r="F10" s="1440"/>
      <c r="G10" s="1441"/>
      <c r="H10" s="422"/>
    </row>
    <row r="11" spans="1:8" ht="26.25" customHeight="1" x14ac:dyDescent="0.15">
      <c r="A11" s="1470"/>
      <c r="B11" s="1471"/>
      <c r="C11" s="1476" t="s">
        <v>542</v>
      </c>
      <c r="D11" s="1476"/>
      <c r="E11" s="1439" t="s">
        <v>543</v>
      </c>
      <c r="F11" s="1440"/>
      <c r="G11" s="1441"/>
      <c r="H11" s="422"/>
    </row>
    <row r="12" spans="1:8" ht="26.25" customHeight="1" x14ac:dyDescent="0.15">
      <c r="A12" s="1472"/>
      <c r="B12" s="1473"/>
      <c r="C12" s="1476" t="s">
        <v>544</v>
      </c>
      <c r="D12" s="1476"/>
      <c r="E12" s="1439" t="s">
        <v>545</v>
      </c>
      <c r="F12" s="1440"/>
      <c r="G12" s="1441"/>
      <c r="H12" s="422"/>
    </row>
    <row r="13" spans="1:8" ht="14.25" customHeight="1" thickBot="1" x14ac:dyDescent="0.2">
      <c r="A13" s="423"/>
      <c r="B13" s="423"/>
      <c r="C13" s="423"/>
      <c r="D13" s="423"/>
      <c r="E13" s="423"/>
      <c r="F13" s="423"/>
      <c r="G13" s="421"/>
      <c r="H13" s="423"/>
    </row>
    <row r="14" spans="1:8" ht="45" customHeight="1" thickTop="1" x14ac:dyDescent="0.15">
      <c r="A14" s="1446" t="s">
        <v>546</v>
      </c>
      <c r="B14" s="1447"/>
      <c r="C14" s="424" t="s">
        <v>8</v>
      </c>
      <c r="D14" s="425"/>
      <c r="E14" s="426" t="s">
        <v>23</v>
      </c>
      <c r="F14" s="1452" t="s">
        <v>547</v>
      </c>
      <c r="G14" s="1453"/>
      <c r="H14" s="1458" t="s">
        <v>548</v>
      </c>
    </row>
    <row r="15" spans="1:8" ht="45" customHeight="1" x14ac:dyDescent="0.15">
      <c r="A15" s="1448"/>
      <c r="B15" s="1449"/>
      <c r="C15" s="424" t="s">
        <v>60</v>
      </c>
      <c r="D15" s="427"/>
      <c r="E15" s="428" t="s">
        <v>23</v>
      </c>
      <c r="F15" s="1454"/>
      <c r="G15" s="1455"/>
      <c r="H15" s="1459"/>
    </row>
    <row r="16" spans="1:8" ht="45" customHeight="1" thickBot="1" x14ac:dyDescent="0.2">
      <c r="A16" s="1450"/>
      <c r="B16" s="1451"/>
      <c r="C16" s="429" t="s">
        <v>9</v>
      </c>
      <c r="D16" s="430"/>
      <c r="E16" s="431" t="s">
        <v>23</v>
      </c>
      <c r="F16" s="1456"/>
      <c r="G16" s="1457"/>
      <c r="H16" s="1460"/>
    </row>
    <row r="17" spans="1:8" ht="21" customHeight="1" thickTop="1" x14ac:dyDescent="0.15">
      <c r="A17" s="421"/>
      <c r="B17" s="421"/>
      <c r="C17" s="421"/>
      <c r="D17" s="423"/>
      <c r="E17" s="423"/>
      <c r="F17" s="432"/>
      <c r="G17" s="432"/>
      <c r="H17" s="421"/>
    </row>
    <row r="18" spans="1:8" ht="45" customHeight="1" x14ac:dyDescent="0.15">
      <c r="A18" s="1446" t="s">
        <v>549</v>
      </c>
      <c r="B18" s="1447"/>
      <c r="C18" s="433" t="s">
        <v>550</v>
      </c>
      <c r="D18" s="434"/>
      <c r="E18" s="435" t="s">
        <v>23</v>
      </c>
      <c r="F18" s="1461" t="s">
        <v>551</v>
      </c>
      <c r="G18" s="1461"/>
      <c r="H18" s="1462" t="s">
        <v>552</v>
      </c>
    </row>
    <row r="19" spans="1:8" ht="51.75" customHeight="1" x14ac:dyDescent="0.15">
      <c r="A19" s="1450"/>
      <c r="B19" s="1451"/>
      <c r="C19" s="436" t="s">
        <v>553</v>
      </c>
      <c r="D19" s="434"/>
      <c r="E19" s="435" t="s">
        <v>23</v>
      </c>
      <c r="F19" s="1461"/>
      <c r="G19" s="1461"/>
      <c r="H19" s="1442"/>
    </row>
    <row r="20" spans="1:8" ht="15" customHeight="1" x14ac:dyDescent="0.15">
      <c r="A20" s="437"/>
      <c r="B20" s="423"/>
      <c r="C20" s="423"/>
      <c r="D20" s="423"/>
      <c r="E20" s="423"/>
      <c r="F20" s="423"/>
      <c r="G20" s="423"/>
      <c r="H20" s="423"/>
    </row>
    <row r="21" spans="1:8" ht="57.75" customHeight="1" x14ac:dyDescent="0.15">
      <c r="A21" s="1442" t="s">
        <v>370</v>
      </c>
      <c r="B21" s="1442"/>
      <c r="C21" s="1443" t="s">
        <v>554</v>
      </c>
      <c r="D21" s="1444"/>
      <c r="E21" s="1444"/>
      <c r="F21" s="1444"/>
      <c r="G21" s="1444"/>
      <c r="H21" s="1445"/>
    </row>
    <row r="22" spans="1:8" ht="15" customHeight="1" x14ac:dyDescent="0.15">
      <c r="A22" s="295"/>
      <c r="B22" s="295"/>
      <c r="C22" s="295"/>
      <c r="D22" s="295"/>
      <c r="E22" s="295"/>
      <c r="F22" s="295"/>
      <c r="G22" s="295"/>
      <c r="H22" s="295"/>
    </row>
    <row r="23" spans="1:8" ht="52.5" customHeight="1" x14ac:dyDescent="0.15">
      <c r="A23" s="1438" t="s">
        <v>555</v>
      </c>
      <c r="B23" s="1438"/>
      <c r="C23" s="1438"/>
      <c r="D23" s="1438"/>
      <c r="E23" s="1438"/>
      <c r="F23" s="1438"/>
      <c r="G23" s="1438"/>
      <c r="H23" s="1438"/>
    </row>
    <row r="24" spans="1:8" ht="39" customHeight="1" x14ac:dyDescent="0.15">
      <c r="A24" s="1438" t="s">
        <v>556</v>
      </c>
      <c r="B24" s="1438"/>
      <c r="C24" s="1438"/>
      <c r="D24" s="1438"/>
      <c r="E24" s="1438"/>
      <c r="F24" s="1438"/>
      <c r="G24" s="1438"/>
      <c r="H24" s="1438"/>
    </row>
    <row r="25" spans="1:8" ht="38.25" customHeight="1" x14ac:dyDescent="0.15">
      <c r="A25" s="1438" t="s">
        <v>557</v>
      </c>
      <c r="B25" s="1438"/>
      <c r="C25" s="1438"/>
      <c r="D25" s="1438"/>
      <c r="E25" s="1438"/>
      <c r="F25" s="1438"/>
      <c r="G25" s="1438"/>
      <c r="H25" s="1438"/>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4:H4"/>
    <mergeCell ref="A7:B7"/>
    <mergeCell ref="F2:H2"/>
    <mergeCell ref="C7:H7"/>
    <mergeCell ref="A8:B12"/>
    <mergeCell ref="C8:D8"/>
    <mergeCell ref="E8:G8"/>
    <mergeCell ref="C9:D9"/>
    <mergeCell ref="E9:G9"/>
    <mergeCell ref="A6:B6"/>
    <mergeCell ref="C6:H6"/>
    <mergeCell ref="C10:D10"/>
    <mergeCell ref="E10:G10"/>
    <mergeCell ref="C11:D11"/>
    <mergeCell ref="E11:G11"/>
    <mergeCell ref="C12:D12"/>
    <mergeCell ref="A25:H25"/>
    <mergeCell ref="E12:G12"/>
    <mergeCell ref="A21:B21"/>
    <mergeCell ref="C21:H21"/>
    <mergeCell ref="A23:H23"/>
    <mergeCell ref="A24:H24"/>
    <mergeCell ref="A14:B16"/>
    <mergeCell ref="F14:G16"/>
    <mergeCell ref="H14:H16"/>
    <mergeCell ref="A18:B19"/>
    <mergeCell ref="F18:G19"/>
    <mergeCell ref="H18:H19"/>
  </mergeCells>
  <phoneticPr fontId="2"/>
  <dataValidations count="1">
    <dataValidation type="list" allowBlank="1" showInputMessage="1" showErrorMessage="1" sqref="H8:H12">
      <formula1>"○"</formula1>
    </dataValidation>
  </dataValidations>
  <printOptions horizontalCentered="1"/>
  <pageMargins left="0.78740157480314965" right="0.39370078740157483" top="0.98425196850393704" bottom="0.47244094488188981" header="0.51181102362204722" footer="0.39370078740157483"/>
  <pageSetup paperSize="9" scale="96"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39"/>
  <sheetViews>
    <sheetView view="pageBreakPreview" zoomScaleNormal="100" zoomScaleSheetLayoutView="100" workbookViewId="0">
      <selection activeCell="L6" sqref="L6:AJ6"/>
    </sheetView>
  </sheetViews>
  <sheetFormatPr defaultColWidth="9" defaultRowHeight="21" customHeight="1" x14ac:dyDescent="0.15"/>
  <cols>
    <col min="1" max="1" width="1.375" style="438" customWidth="1"/>
    <col min="2" max="11" width="2.5" style="438" customWidth="1"/>
    <col min="12" max="12" width="0.875" style="438" customWidth="1"/>
    <col min="13" max="27" width="2.5" style="438" customWidth="1"/>
    <col min="28" max="28" width="5" style="438" customWidth="1"/>
    <col min="29" max="29" width="4.25" style="438" customWidth="1"/>
    <col min="30" max="36" width="2.5" style="438" customWidth="1"/>
    <col min="37" max="37" width="1.375" style="438" customWidth="1"/>
    <col min="38" max="61" width="2.625" style="438" customWidth="1"/>
    <col min="62" max="16384" width="9" style="438"/>
  </cols>
  <sheetData>
    <row r="1" spans="1:37" ht="20.100000000000001" customHeight="1" x14ac:dyDescent="0.15"/>
    <row r="2" spans="1:37" ht="20.100000000000001" customHeight="1" x14ac:dyDescent="0.15">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40" t="s">
        <v>558</v>
      </c>
    </row>
    <row r="3" spans="1:37" ht="20.100000000000001" customHeight="1" x14ac:dyDescent="0.1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40"/>
    </row>
    <row r="4" spans="1:37" ht="20.100000000000001" customHeight="1" x14ac:dyDescent="0.15">
      <c r="A4" s="439"/>
      <c r="B4" s="1506" t="s">
        <v>559</v>
      </c>
      <c r="C4" s="1506"/>
      <c r="D4" s="1506"/>
      <c r="E4" s="1506"/>
      <c r="F4" s="1506"/>
      <c r="G4" s="1506"/>
      <c r="H4" s="1506"/>
      <c r="I4" s="1506"/>
      <c r="J4" s="1506"/>
      <c r="K4" s="1506"/>
      <c r="L4" s="1506"/>
      <c r="M4" s="1506"/>
      <c r="N4" s="1506"/>
      <c r="O4" s="1506"/>
      <c r="P4" s="1506"/>
      <c r="Q4" s="1506"/>
      <c r="R4" s="1506"/>
      <c r="S4" s="1506"/>
      <c r="T4" s="1506"/>
      <c r="U4" s="1506"/>
      <c r="V4" s="1506"/>
      <c r="W4" s="1506"/>
      <c r="X4" s="1506"/>
      <c r="Y4" s="1506"/>
      <c r="Z4" s="1506"/>
      <c r="AA4" s="1506"/>
      <c r="AB4" s="1506"/>
      <c r="AC4" s="1506"/>
      <c r="AD4" s="1506"/>
      <c r="AE4" s="1506"/>
      <c r="AF4" s="1506"/>
      <c r="AG4" s="1506"/>
      <c r="AH4" s="1506"/>
      <c r="AI4" s="1506"/>
      <c r="AJ4" s="1506"/>
      <c r="AK4" s="441"/>
    </row>
    <row r="5" spans="1:37" ht="20.100000000000001" customHeight="1" x14ac:dyDescent="0.15">
      <c r="A5" s="439"/>
      <c r="B5" s="442"/>
      <c r="C5" s="442"/>
      <c r="D5" s="442"/>
      <c r="E5" s="442"/>
      <c r="F5" s="442"/>
      <c r="G5" s="443"/>
      <c r="H5" s="443"/>
      <c r="I5" s="443"/>
      <c r="J5" s="443"/>
      <c r="K5" s="443"/>
      <c r="L5" s="443"/>
      <c r="M5" s="443"/>
      <c r="N5" s="443"/>
      <c r="O5" s="443"/>
      <c r="P5" s="443"/>
      <c r="Q5" s="444"/>
      <c r="R5" s="444"/>
      <c r="S5" s="444"/>
      <c r="T5" s="444"/>
      <c r="U5" s="444"/>
      <c r="V5" s="444"/>
      <c r="W5" s="444"/>
      <c r="X5" s="444"/>
      <c r="Y5" s="444"/>
      <c r="Z5" s="444"/>
      <c r="AA5" s="444"/>
      <c r="AB5" s="444"/>
      <c r="AC5" s="444"/>
      <c r="AD5" s="444"/>
      <c r="AE5" s="444"/>
      <c r="AF5" s="444"/>
      <c r="AG5" s="444"/>
      <c r="AH5" s="444"/>
      <c r="AI5" s="444"/>
      <c r="AJ5" s="444"/>
      <c r="AK5" s="445"/>
    </row>
    <row r="6" spans="1:37" ht="24.75" customHeight="1" x14ac:dyDescent="0.15">
      <c r="A6" s="439"/>
      <c r="B6" s="1507" t="s">
        <v>560</v>
      </c>
      <c r="C6" s="1508"/>
      <c r="D6" s="1508"/>
      <c r="E6" s="1508"/>
      <c r="F6" s="1508"/>
      <c r="G6" s="1508"/>
      <c r="H6" s="1508"/>
      <c r="I6" s="1508"/>
      <c r="J6" s="1508"/>
      <c r="K6" s="1509"/>
      <c r="L6" s="1510"/>
      <c r="M6" s="1511"/>
      <c r="N6" s="1511"/>
      <c r="O6" s="1511"/>
      <c r="P6" s="1511"/>
      <c r="Q6" s="1511"/>
      <c r="R6" s="1511"/>
      <c r="S6" s="1511"/>
      <c r="T6" s="1511"/>
      <c r="U6" s="1511"/>
      <c r="V6" s="1511"/>
      <c r="W6" s="1511"/>
      <c r="X6" s="1511"/>
      <c r="Y6" s="1511"/>
      <c r="Z6" s="1511"/>
      <c r="AA6" s="1511"/>
      <c r="AB6" s="1511"/>
      <c r="AC6" s="1511"/>
      <c r="AD6" s="1511"/>
      <c r="AE6" s="1511"/>
      <c r="AF6" s="1511"/>
      <c r="AG6" s="1511"/>
      <c r="AH6" s="1511"/>
      <c r="AI6" s="1511"/>
      <c r="AJ6" s="1512"/>
      <c r="AK6" s="445"/>
    </row>
    <row r="7" spans="1:37" ht="24.75" customHeight="1" x14ac:dyDescent="0.15">
      <c r="A7" s="439"/>
      <c r="B7" s="1513" t="s">
        <v>269</v>
      </c>
      <c r="C7" s="1513"/>
      <c r="D7" s="1513"/>
      <c r="E7" s="1513"/>
      <c r="F7" s="1513"/>
      <c r="G7" s="1513"/>
      <c r="H7" s="1513"/>
      <c r="I7" s="1513"/>
      <c r="J7" s="1513"/>
      <c r="K7" s="1513"/>
      <c r="L7" s="1510"/>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2"/>
      <c r="AK7" s="445"/>
    </row>
    <row r="8" spans="1:37" ht="24.75" customHeight="1" x14ac:dyDescent="0.15">
      <c r="A8" s="439"/>
      <c r="B8" s="1513" t="s">
        <v>561</v>
      </c>
      <c r="C8" s="1513"/>
      <c r="D8" s="1513"/>
      <c r="E8" s="1513"/>
      <c r="F8" s="1513"/>
      <c r="G8" s="1513"/>
      <c r="H8" s="1513"/>
      <c r="I8" s="1513"/>
      <c r="J8" s="1513"/>
      <c r="K8" s="1513"/>
      <c r="L8" s="1510" t="s">
        <v>271</v>
      </c>
      <c r="M8" s="1511"/>
      <c r="N8" s="1511"/>
      <c r="O8" s="1511"/>
      <c r="P8" s="1511"/>
      <c r="Q8" s="1511"/>
      <c r="R8" s="1511"/>
      <c r="S8" s="1511"/>
      <c r="T8" s="1511"/>
      <c r="U8" s="1511"/>
      <c r="V8" s="1511"/>
      <c r="W8" s="1511"/>
      <c r="X8" s="1511"/>
      <c r="Y8" s="1511"/>
      <c r="Z8" s="1511"/>
      <c r="AA8" s="1511"/>
      <c r="AB8" s="1511"/>
      <c r="AC8" s="1511"/>
      <c r="AD8" s="1511"/>
      <c r="AE8" s="1511"/>
      <c r="AF8" s="1511"/>
      <c r="AG8" s="1511"/>
      <c r="AH8" s="1511"/>
      <c r="AI8" s="1511"/>
      <c r="AJ8" s="1512"/>
      <c r="AK8" s="445"/>
    </row>
    <row r="9" spans="1:37" ht="24.75" customHeight="1" x14ac:dyDescent="0.15">
      <c r="A9" s="439"/>
      <c r="B9" s="1516" t="s">
        <v>4</v>
      </c>
      <c r="C9" s="1517"/>
      <c r="D9" s="1523" t="s">
        <v>5</v>
      </c>
      <c r="E9" s="1524"/>
      <c r="F9" s="1524"/>
      <c r="G9" s="1524"/>
      <c r="H9" s="1524"/>
      <c r="I9" s="1524"/>
      <c r="J9" s="1524"/>
      <c r="K9" s="1525"/>
      <c r="L9" s="446"/>
      <c r="M9" s="1484" t="s">
        <v>56</v>
      </c>
      <c r="N9" s="1484"/>
      <c r="O9" s="1484"/>
      <c r="P9" s="1484"/>
      <c r="Q9" s="447"/>
      <c r="R9" s="447"/>
      <c r="S9" s="447"/>
      <c r="T9" s="447"/>
      <c r="U9" s="448"/>
      <c r="V9" s="449"/>
      <c r="W9" s="1484" t="s">
        <v>25</v>
      </c>
      <c r="X9" s="1484"/>
      <c r="Y9" s="1532" t="s">
        <v>562</v>
      </c>
      <c r="Z9" s="1532"/>
      <c r="AA9" s="1532"/>
      <c r="AB9" s="450" t="s">
        <v>493</v>
      </c>
      <c r="AC9" s="1533" t="s">
        <v>26</v>
      </c>
      <c r="AD9" s="1483"/>
      <c r="AE9" s="1483"/>
      <c r="AF9" s="1532"/>
      <c r="AG9" s="1532"/>
      <c r="AH9" s="1532"/>
      <c r="AI9" s="1534" t="s">
        <v>493</v>
      </c>
      <c r="AJ9" s="1535"/>
    </row>
    <row r="10" spans="1:37" ht="24.75" customHeight="1" x14ac:dyDescent="0.15">
      <c r="A10" s="439"/>
      <c r="B10" s="1518"/>
      <c r="C10" s="1519"/>
      <c r="D10" s="1526"/>
      <c r="E10" s="1527"/>
      <c r="F10" s="1527"/>
      <c r="G10" s="1527"/>
      <c r="H10" s="1527"/>
      <c r="I10" s="1527"/>
      <c r="J10" s="1527"/>
      <c r="K10" s="1528"/>
      <c r="L10" s="451"/>
      <c r="M10" s="1484" t="s">
        <v>563</v>
      </c>
      <c r="N10" s="1484"/>
      <c r="O10" s="1484"/>
      <c r="P10" s="1484"/>
      <c r="Q10" s="452"/>
      <c r="R10" s="452"/>
      <c r="S10" s="452"/>
      <c r="T10" s="452"/>
      <c r="U10" s="453"/>
      <c r="V10" s="454"/>
      <c r="W10" s="1529" t="s">
        <v>25</v>
      </c>
      <c r="X10" s="1529"/>
      <c r="Y10" s="1530"/>
      <c r="Z10" s="1530"/>
      <c r="AA10" s="1530"/>
      <c r="AB10" s="455" t="s">
        <v>493</v>
      </c>
      <c r="AC10" s="1531" t="s">
        <v>26</v>
      </c>
      <c r="AD10" s="1524"/>
      <c r="AE10" s="1524"/>
      <c r="AF10" s="1530"/>
      <c r="AG10" s="1530"/>
      <c r="AH10" s="1530"/>
      <c r="AI10" s="1480" t="s">
        <v>493</v>
      </c>
      <c r="AJ10" s="1481"/>
    </row>
    <row r="11" spans="1:37" ht="53.25" customHeight="1" x14ac:dyDescent="0.15">
      <c r="A11" s="439"/>
      <c r="B11" s="1518"/>
      <c r="C11" s="1519"/>
      <c r="D11" s="1482" t="s">
        <v>564</v>
      </c>
      <c r="E11" s="1483"/>
      <c r="F11" s="1483"/>
      <c r="G11" s="1483"/>
      <c r="H11" s="1483"/>
      <c r="I11" s="1483"/>
      <c r="J11" s="1483"/>
      <c r="K11" s="1483"/>
      <c r="L11" s="456"/>
      <c r="M11" s="1484" t="s">
        <v>565</v>
      </c>
      <c r="N11" s="1484"/>
      <c r="O11" s="1484"/>
      <c r="P11" s="1485"/>
      <c r="Q11" s="457"/>
      <c r="R11" s="457"/>
      <c r="S11" s="457"/>
      <c r="T11" s="457"/>
      <c r="U11" s="457"/>
      <c r="V11" s="457"/>
      <c r="W11" s="457"/>
      <c r="X11" s="457"/>
      <c r="Y11" s="457"/>
      <c r="Z11" s="457"/>
      <c r="AA11" s="457"/>
      <c r="AB11" s="457"/>
      <c r="AC11" s="457"/>
      <c r="AD11" s="457"/>
      <c r="AE11" s="457"/>
      <c r="AF11" s="457"/>
      <c r="AG11" s="457"/>
      <c r="AH11" s="457"/>
      <c r="AI11" s="457"/>
      <c r="AJ11" s="458"/>
    </row>
    <row r="12" spans="1:37" ht="24.75" customHeight="1" x14ac:dyDescent="0.15">
      <c r="A12" s="439"/>
      <c r="B12" s="1518"/>
      <c r="C12" s="1520"/>
      <c r="D12" s="1486" t="s">
        <v>566</v>
      </c>
      <c r="E12" s="1487"/>
      <c r="F12" s="1490" t="s">
        <v>6</v>
      </c>
      <c r="G12" s="1491"/>
      <c r="H12" s="1491"/>
      <c r="I12" s="1491"/>
      <c r="J12" s="1491"/>
      <c r="K12" s="1491"/>
      <c r="L12" s="1494"/>
      <c r="M12" s="1494"/>
      <c r="N12" s="1494"/>
      <c r="O12" s="1494"/>
      <c r="P12" s="1494"/>
      <c r="Q12" s="1494"/>
      <c r="R12" s="1494"/>
      <c r="S12" s="1494"/>
      <c r="T12" s="1494"/>
      <c r="U12" s="1494"/>
      <c r="V12" s="1494"/>
      <c r="W12" s="1494"/>
      <c r="X12" s="1494"/>
      <c r="Y12" s="1494"/>
      <c r="Z12" s="1494"/>
      <c r="AA12" s="1494"/>
      <c r="AB12" s="1494"/>
      <c r="AC12" s="1494"/>
      <c r="AD12" s="1494"/>
      <c r="AE12" s="1494"/>
      <c r="AF12" s="1494"/>
      <c r="AG12" s="1494"/>
      <c r="AH12" s="1494"/>
      <c r="AI12" s="1494"/>
      <c r="AJ12" s="1495"/>
    </row>
    <row r="13" spans="1:37" ht="24.75" customHeight="1" x14ac:dyDescent="0.15">
      <c r="A13" s="439"/>
      <c r="B13" s="1518"/>
      <c r="C13" s="1520"/>
      <c r="D13" s="1486"/>
      <c r="E13" s="1487"/>
      <c r="F13" s="1492"/>
      <c r="G13" s="1493"/>
      <c r="H13" s="1493"/>
      <c r="I13" s="1493"/>
      <c r="J13" s="1493"/>
      <c r="K13" s="1493"/>
      <c r="L13" s="1496"/>
      <c r="M13" s="1496"/>
      <c r="N13" s="1496"/>
      <c r="O13" s="1496"/>
      <c r="P13" s="1496"/>
      <c r="Q13" s="1496"/>
      <c r="R13" s="1496"/>
      <c r="S13" s="1496"/>
      <c r="T13" s="1496"/>
      <c r="U13" s="1496"/>
      <c r="V13" s="1496"/>
      <c r="W13" s="1496"/>
      <c r="X13" s="1496"/>
      <c r="Y13" s="1496"/>
      <c r="Z13" s="1496"/>
      <c r="AA13" s="1496"/>
      <c r="AB13" s="1496"/>
      <c r="AC13" s="1496"/>
      <c r="AD13" s="1496"/>
      <c r="AE13" s="1496"/>
      <c r="AF13" s="1496"/>
      <c r="AG13" s="1496"/>
      <c r="AH13" s="1496"/>
      <c r="AI13" s="1496"/>
      <c r="AJ13" s="1497"/>
    </row>
    <row r="14" spans="1:37" ht="24.75" customHeight="1" x14ac:dyDescent="0.15">
      <c r="A14" s="439"/>
      <c r="B14" s="1518"/>
      <c r="C14" s="1520"/>
      <c r="D14" s="1486"/>
      <c r="E14" s="1487"/>
      <c r="F14" s="1492" t="s">
        <v>567</v>
      </c>
      <c r="G14" s="1493"/>
      <c r="H14" s="1493"/>
      <c r="I14" s="1493"/>
      <c r="J14" s="1493"/>
      <c r="K14" s="1493"/>
      <c r="L14" s="1496"/>
      <c r="M14" s="1496"/>
      <c r="N14" s="1496"/>
      <c r="O14" s="1496"/>
      <c r="P14" s="1496"/>
      <c r="Q14" s="1496"/>
      <c r="R14" s="1496"/>
      <c r="S14" s="1496"/>
      <c r="T14" s="1496"/>
      <c r="U14" s="1496"/>
      <c r="V14" s="1496"/>
      <c r="W14" s="1496"/>
      <c r="X14" s="1496"/>
      <c r="Y14" s="1496"/>
      <c r="Z14" s="1496"/>
      <c r="AA14" s="1496"/>
      <c r="AB14" s="1496"/>
      <c r="AC14" s="1496"/>
      <c r="AD14" s="1496"/>
      <c r="AE14" s="1496"/>
      <c r="AF14" s="1496"/>
      <c r="AG14" s="1496"/>
      <c r="AH14" s="1496"/>
      <c r="AI14" s="1496"/>
      <c r="AJ14" s="1497"/>
    </row>
    <row r="15" spans="1:37" ht="24.75" customHeight="1" x14ac:dyDescent="0.15">
      <c r="A15" s="439"/>
      <c r="B15" s="1518"/>
      <c r="C15" s="1520"/>
      <c r="D15" s="1486"/>
      <c r="E15" s="1487"/>
      <c r="F15" s="1492"/>
      <c r="G15" s="1493"/>
      <c r="H15" s="1493"/>
      <c r="I15" s="1493"/>
      <c r="J15" s="1493"/>
      <c r="K15" s="1493"/>
      <c r="L15" s="1496"/>
      <c r="M15" s="1496"/>
      <c r="N15" s="1496"/>
      <c r="O15" s="1496"/>
      <c r="P15" s="1496"/>
      <c r="Q15" s="1496"/>
      <c r="R15" s="1496"/>
      <c r="S15" s="1496"/>
      <c r="T15" s="1496"/>
      <c r="U15" s="1496"/>
      <c r="V15" s="1496"/>
      <c r="W15" s="1496"/>
      <c r="X15" s="1496"/>
      <c r="Y15" s="1496"/>
      <c r="Z15" s="1496"/>
      <c r="AA15" s="1496"/>
      <c r="AB15" s="1496"/>
      <c r="AC15" s="1496"/>
      <c r="AD15" s="1496"/>
      <c r="AE15" s="1496"/>
      <c r="AF15" s="1496"/>
      <c r="AG15" s="1496"/>
      <c r="AH15" s="1496"/>
      <c r="AI15" s="1496"/>
      <c r="AJ15" s="1497"/>
    </row>
    <row r="16" spans="1:37" ht="24.75" customHeight="1" x14ac:dyDescent="0.15">
      <c r="A16" s="439"/>
      <c r="B16" s="1518"/>
      <c r="C16" s="1520"/>
      <c r="D16" s="1486"/>
      <c r="E16" s="1487"/>
      <c r="F16" s="1492"/>
      <c r="G16" s="1493"/>
      <c r="H16" s="1493"/>
      <c r="I16" s="1493"/>
      <c r="J16" s="1493"/>
      <c r="K16" s="1493"/>
      <c r="L16" s="1496"/>
      <c r="M16" s="1496"/>
      <c r="N16" s="1496"/>
      <c r="O16" s="1496"/>
      <c r="P16" s="1496"/>
      <c r="Q16" s="1496"/>
      <c r="R16" s="1496"/>
      <c r="S16" s="1496"/>
      <c r="T16" s="1496"/>
      <c r="U16" s="1496"/>
      <c r="V16" s="1496"/>
      <c r="W16" s="1496"/>
      <c r="X16" s="1496"/>
      <c r="Y16" s="1496"/>
      <c r="Z16" s="1496"/>
      <c r="AA16" s="1496"/>
      <c r="AB16" s="1496"/>
      <c r="AC16" s="1496"/>
      <c r="AD16" s="1496"/>
      <c r="AE16" s="1496"/>
      <c r="AF16" s="1496"/>
      <c r="AG16" s="1496"/>
      <c r="AH16" s="1496"/>
      <c r="AI16" s="1496"/>
      <c r="AJ16" s="1497"/>
    </row>
    <row r="17" spans="1:36" ht="24.75" customHeight="1" x14ac:dyDescent="0.15">
      <c r="A17" s="439"/>
      <c r="B17" s="1518"/>
      <c r="C17" s="1520"/>
      <c r="D17" s="1486"/>
      <c r="E17" s="1487"/>
      <c r="F17" s="1492"/>
      <c r="G17" s="1493"/>
      <c r="H17" s="1493"/>
      <c r="I17" s="1493"/>
      <c r="J17" s="1493"/>
      <c r="K17" s="1493"/>
      <c r="L17" s="1496"/>
      <c r="M17" s="1496"/>
      <c r="N17" s="1496"/>
      <c r="O17" s="1496"/>
      <c r="P17" s="1496"/>
      <c r="Q17" s="1496"/>
      <c r="R17" s="1496"/>
      <c r="S17" s="1496"/>
      <c r="T17" s="1496"/>
      <c r="U17" s="1496"/>
      <c r="V17" s="1496"/>
      <c r="W17" s="1496"/>
      <c r="X17" s="1496"/>
      <c r="Y17" s="1496"/>
      <c r="Z17" s="1496"/>
      <c r="AA17" s="1496"/>
      <c r="AB17" s="1496"/>
      <c r="AC17" s="1496"/>
      <c r="AD17" s="1496"/>
      <c r="AE17" s="1496"/>
      <c r="AF17" s="1496"/>
      <c r="AG17" s="1496"/>
      <c r="AH17" s="1496"/>
      <c r="AI17" s="1496"/>
      <c r="AJ17" s="1497"/>
    </row>
    <row r="18" spans="1:36" ht="24.75" customHeight="1" x14ac:dyDescent="0.15">
      <c r="A18" s="439"/>
      <c r="B18" s="1518"/>
      <c r="C18" s="1520"/>
      <c r="D18" s="1486"/>
      <c r="E18" s="1487"/>
      <c r="F18" s="1498" t="s">
        <v>568</v>
      </c>
      <c r="G18" s="1499"/>
      <c r="H18" s="1499"/>
      <c r="I18" s="1499"/>
      <c r="J18" s="1499"/>
      <c r="K18" s="1499"/>
      <c r="L18" s="1502"/>
      <c r="M18" s="1502"/>
      <c r="N18" s="1502"/>
      <c r="O18" s="1502"/>
      <c r="P18" s="1502"/>
      <c r="Q18" s="1502"/>
      <c r="R18" s="1502"/>
      <c r="S18" s="1502"/>
      <c r="T18" s="1502"/>
      <c r="U18" s="1502"/>
      <c r="V18" s="1502"/>
      <c r="W18" s="1502"/>
      <c r="X18" s="1502"/>
      <c r="Y18" s="1502"/>
      <c r="Z18" s="1502"/>
      <c r="AA18" s="1502"/>
      <c r="AB18" s="1502"/>
      <c r="AC18" s="1502"/>
      <c r="AD18" s="1502"/>
      <c r="AE18" s="1502"/>
      <c r="AF18" s="1502"/>
      <c r="AG18" s="1502"/>
      <c r="AH18" s="1502"/>
      <c r="AI18" s="1502"/>
      <c r="AJ18" s="1503"/>
    </row>
    <row r="19" spans="1:36" ht="24.75" customHeight="1" x14ac:dyDescent="0.15">
      <c r="A19" s="439"/>
      <c r="B19" s="1518"/>
      <c r="C19" s="1520"/>
      <c r="D19" s="1486"/>
      <c r="E19" s="1487"/>
      <c r="F19" s="1498"/>
      <c r="G19" s="1499"/>
      <c r="H19" s="1499"/>
      <c r="I19" s="1499"/>
      <c r="J19" s="1499"/>
      <c r="K19" s="1499"/>
      <c r="L19" s="1502"/>
      <c r="M19" s="1502"/>
      <c r="N19" s="1502"/>
      <c r="O19" s="1502"/>
      <c r="P19" s="1502"/>
      <c r="Q19" s="1502"/>
      <c r="R19" s="1502"/>
      <c r="S19" s="1502"/>
      <c r="T19" s="1502"/>
      <c r="U19" s="1502"/>
      <c r="V19" s="1502"/>
      <c r="W19" s="1502"/>
      <c r="X19" s="1502"/>
      <c r="Y19" s="1502"/>
      <c r="Z19" s="1502"/>
      <c r="AA19" s="1502"/>
      <c r="AB19" s="1502"/>
      <c r="AC19" s="1502"/>
      <c r="AD19" s="1502"/>
      <c r="AE19" s="1502"/>
      <c r="AF19" s="1502"/>
      <c r="AG19" s="1502"/>
      <c r="AH19" s="1502"/>
      <c r="AI19" s="1502"/>
      <c r="AJ19" s="1503"/>
    </row>
    <row r="20" spans="1:36" ht="24.75" customHeight="1" x14ac:dyDescent="0.15">
      <c r="A20" s="439"/>
      <c r="B20" s="1518"/>
      <c r="C20" s="1520"/>
      <c r="D20" s="1486"/>
      <c r="E20" s="1487"/>
      <c r="F20" s="1498"/>
      <c r="G20" s="1499"/>
      <c r="H20" s="1499"/>
      <c r="I20" s="1499"/>
      <c r="J20" s="1499"/>
      <c r="K20" s="1499"/>
      <c r="L20" s="1502"/>
      <c r="M20" s="1502"/>
      <c r="N20" s="1502"/>
      <c r="O20" s="1502"/>
      <c r="P20" s="1502"/>
      <c r="Q20" s="1502"/>
      <c r="R20" s="1502"/>
      <c r="S20" s="1502"/>
      <c r="T20" s="1502"/>
      <c r="U20" s="1502"/>
      <c r="V20" s="1502"/>
      <c r="W20" s="1502"/>
      <c r="X20" s="1502"/>
      <c r="Y20" s="1502"/>
      <c r="Z20" s="1502"/>
      <c r="AA20" s="1502"/>
      <c r="AB20" s="1502"/>
      <c r="AC20" s="1502"/>
      <c r="AD20" s="1502"/>
      <c r="AE20" s="1502"/>
      <c r="AF20" s="1502"/>
      <c r="AG20" s="1502"/>
      <c r="AH20" s="1502"/>
      <c r="AI20" s="1502"/>
      <c r="AJ20" s="1503"/>
    </row>
    <row r="21" spans="1:36" ht="24.75" customHeight="1" x14ac:dyDescent="0.15">
      <c r="A21" s="439"/>
      <c r="B21" s="1518"/>
      <c r="C21" s="1520"/>
      <c r="D21" s="1486"/>
      <c r="E21" s="1487"/>
      <c r="F21" s="1498"/>
      <c r="G21" s="1499"/>
      <c r="H21" s="1499"/>
      <c r="I21" s="1499"/>
      <c r="J21" s="1499"/>
      <c r="K21" s="1499"/>
      <c r="L21" s="1502"/>
      <c r="M21" s="1502"/>
      <c r="N21" s="1502"/>
      <c r="O21" s="1502"/>
      <c r="P21" s="1502"/>
      <c r="Q21" s="1502"/>
      <c r="R21" s="1502"/>
      <c r="S21" s="1502"/>
      <c r="T21" s="1502"/>
      <c r="U21" s="1502"/>
      <c r="V21" s="1502"/>
      <c r="W21" s="1502"/>
      <c r="X21" s="1502"/>
      <c r="Y21" s="1502"/>
      <c r="Z21" s="1502"/>
      <c r="AA21" s="1502"/>
      <c r="AB21" s="1502"/>
      <c r="AC21" s="1502"/>
      <c r="AD21" s="1502"/>
      <c r="AE21" s="1502"/>
      <c r="AF21" s="1502"/>
      <c r="AG21" s="1502"/>
      <c r="AH21" s="1502"/>
      <c r="AI21" s="1502"/>
      <c r="AJ21" s="1503"/>
    </row>
    <row r="22" spans="1:36" ht="24.75" customHeight="1" x14ac:dyDescent="0.15">
      <c r="A22" s="439"/>
      <c r="B22" s="1518"/>
      <c r="C22" s="1520"/>
      <c r="D22" s="1486"/>
      <c r="E22" s="1487"/>
      <c r="F22" s="1498"/>
      <c r="G22" s="1499"/>
      <c r="H22" s="1499"/>
      <c r="I22" s="1499"/>
      <c r="J22" s="1499"/>
      <c r="K22" s="1499"/>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c r="AH22" s="1502"/>
      <c r="AI22" s="1502"/>
      <c r="AJ22" s="1503"/>
    </row>
    <row r="23" spans="1:36" ht="24.75" customHeight="1" x14ac:dyDescent="0.15">
      <c r="A23" s="439"/>
      <c r="B23" s="1521"/>
      <c r="C23" s="1522"/>
      <c r="D23" s="1488"/>
      <c r="E23" s="1489"/>
      <c r="F23" s="1500"/>
      <c r="G23" s="1501"/>
      <c r="H23" s="1501"/>
      <c r="I23" s="1501"/>
      <c r="J23" s="1501"/>
      <c r="K23" s="1501"/>
      <c r="L23" s="1504"/>
      <c r="M23" s="1504"/>
      <c r="N23" s="1504"/>
      <c r="O23" s="1504"/>
      <c r="P23" s="1504"/>
      <c r="Q23" s="1504"/>
      <c r="R23" s="1504"/>
      <c r="S23" s="1504"/>
      <c r="T23" s="1504"/>
      <c r="U23" s="1504"/>
      <c r="V23" s="1504"/>
      <c r="W23" s="1504"/>
      <c r="X23" s="1504"/>
      <c r="Y23" s="1504"/>
      <c r="Z23" s="1504"/>
      <c r="AA23" s="1504"/>
      <c r="AB23" s="1504"/>
      <c r="AC23" s="1504"/>
      <c r="AD23" s="1504"/>
      <c r="AE23" s="1504"/>
      <c r="AF23" s="1504"/>
      <c r="AG23" s="1504"/>
      <c r="AH23" s="1504"/>
      <c r="AI23" s="1504"/>
      <c r="AJ23" s="1505"/>
    </row>
    <row r="24" spans="1:36" ht="39" customHeight="1" x14ac:dyDescent="0.15">
      <c r="A24" s="439"/>
      <c r="B24" s="1514" t="s">
        <v>569</v>
      </c>
      <c r="C24" s="1514"/>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row>
    <row r="25" spans="1:36" ht="20.25" customHeight="1" x14ac:dyDescent="0.15">
      <c r="A25" s="439"/>
      <c r="B25" s="1515"/>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row>
    <row r="26" spans="1:36" ht="39" customHeight="1" x14ac:dyDescent="0.15">
      <c r="A26" s="439"/>
      <c r="B26" s="1515"/>
      <c r="C26" s="1515"/>
      <c r="D26" s="1515"/>
      <c r="E26" s="1515"/>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row>
    <row r="27" spans="1:36" ht="48.75" customHeight="1" x14ac:dyDescent="0.15">
      <c r="A27" s="439"/>
      <c r="B27" s="1515"/>
      <c r="C27" s="1515"/>
      <c r="D27" s="1515"/>
      <c r="E27" s="1515"/>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c r="AI27" s="1515"/>
      <c r="AJ27" s="1515"/>
    </row>
    <row r="28" spans="1:36" ht="12" x14ac:dyDescent="0.15">
      <c r="A28" s="439"/>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row>
    <row r="29" spans="1:36" ht="12" x14ac:dyDescent="0.15">
      <c r="A29" s="439"/>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row>
    <row r="30" spans="1:36" ht="12" x14ac:dyDescent="0.15"/>
    <row r="31" spans="1:36" ht="12" x14ac:dyDescent="0.15"/>
    <row r="32" spans="1:36" ht="12" x14ac:dyDescent="0.15"/>
    <row r="33" ht="12" x14ac:dyDescent="0.15"/>
    <row r="34" ht="12" x14ac:dyDescent="0.15"/>
    <row r="35" ht="12" x14ac:dyDescent="0.15"/>
    <row r="36" ht="12" x14ac:dyDescent="0.15"/>
    <row r="37" ht="12" x14ac:dyDescent="0.15"/>
    <row r="38" ht="12" x14ac:dyDescent="0.15"/>
    <row r="39" ht="12" x14ac:dyDescent="0.15"/>
  </sheetData>
  <mergeCells count="31">
    <mergeCell ref="B24:AJ27"/>
    <mergeCell ref="B8:K8"/>
    <mergeCell ref="L8:AJ8"/>
    <mergeCell ref="B9:C23"/>
    <mergeCell ref="D9:K10"/>
    <mergeCell ref="M9:P9"/>
    <mergeCell ref="M10:P10"/>
    <mergeCell ref="W10:X10"/>
    <mergeCell ref="Y10:AA10"/>
    <mergeCell ref="AC10:AE10"/>
    <mergeCell ref="AF10:AH10"/>
    <mergeCell ref="W9:X9"/>
    <mergeCell ref="Y9:AA9"/>
    <mergeCell ref="AC9:AE9"/>
    <mergeCell ref="AF9:AH9"/>
    <mergeCell ref="AI9:AJ9"/>
    <mergeCell ref="B4:AJ4"/>
    <mergeCell ref="B6:K6"/>
    <mergeCell ref="L6:AJ6"/>
    <mergeCell ref="B7:K7"/>
    <mergeCell ref="L7:AJ7"/>
    <mergeCell ref="AI10:AJ10"/>
    <mergeCell ref="D11:K11"/>
    <mergeCell ref="M11:P11"/>
    <mergeCell ref="D12:E23"/>
    <mergeCell ref="F12:K13"/>
    <mergeCell ref="L12:AJ13"/>
    <mergeCell ref="F14:K17"/>
    <mergeCell ref="L14:AJ17"/>
    <mergeCell ref="F18:K23"/>
    <mergeCell ref="L18:AJ23"/>
  </mergeCells>
  <phoneticPr fontId="2"/>
  <dataValidations count="1">
    <dataValidation type="list" errorStyle="warning" allowBlank="1" showInputMessage="1" showErrorMessage="1" sqref="Y9:AA10 AF9:AH10">
      <formula1>"　,１,２,３,４,５"</formula1>
    </dataValidation>
  </dataValidations>
  <pageMargins left="0.78740157480314965" right="0.78740157480314965" top="0.78740157480314965" bottom="0.59055118110236227" header="0.51181102362204722" footer="0.51181102362204722"/>
  <pageSetup paperSize="9" scale="9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43"/>
  <sheetViews>
    <sheetView view="pageBreakPreview" topLeftCell="A19" zoomScale="60" zoomScaleNormal="100" workbookViewId="0">
      <selection activeCell="B4" sqref="B4:J4"/>
    </sheetView>
  </sheetViews>
  <sheetFormatPr defaultRowHeight="13.5" x14ac:dyDescent="0.15"/>
  <cols>
    <col min="1" max="1" width="2.5" style="227" customWidth="1"/>
    <col min="2" max="2" width="18.25" style="227" customWidth="1"/>
    <col min="3" max="3" width="17.25" style="227" customWidth="1"/>
    <col min="4" max="4" width="18" style="227" customWidth="1"/>
    <col min="5" max="5" width="29.5" style="227" customWidth="1"/>
    <col min="6" max="6" width="5.125" style="227" customWidth="1"/>
    <col min="7" max="7" width="8.75" style="227" customWidth="1"/>
    <col min="8" max="8" width="16.375" style="227" customWidth="1"/>
    <col min="9" max="10" width="16.125" style="227" customWidth="1"/>
    <col min="11" max="11" width="2.125" style="227" customWidth="1"/>
    <col min="12" max="260" width="9" style="227"/>
    <col min="261" max="261" width="20.125" style="227" customWidth="1"/>
    <col min="262" max="262" width="18.875" style="227" customWidth="1"/>
    <col min="263" max="263" width="8.875" style="227" customWidth="1"/>
    <col min="264" max="264" width="18.875" style="227" customWidth="1"/>
    <col min="265" max="265" width="12.625" style="227" customWidth="1"/>
    <col min="266" max="266" width="22.875" style="227" customWidth="1"/>
    <col min="267" max="516" width="9" style="227"/>
    <col min="517" max="517" width="20.125" style="227" customWidth="1"/>
    <col min="518" max="518" width="18.875" style="227" customWidth="1"/>
    <col min="519" max="519" width="8.875" style="227" customWidth="1"/>
    <col min="520" max="520" width="18.875" style="227" customWidth="1"/>
    <col min="521" max="521" width="12.625" style="227" customWidth="1"/>
    <col min="522" max="522" width="22.875" style="227" customWidth="1"/>
    <col min="523" max="772" width="9" style="227"/>
    <col min="773" max="773" width="20.125" style="227" customWidth="1"/>
    <col min="774" max="774" width="18.875" style="227" customWidth="1"/>
    <col min="775" max="775" width="8.875" style="227" customWidth="1"/>
    <col min="776" max="776" width="18.875" style="227" customWidth="1"/>
    <col min="777" max="777" width="12.625" style="227" customWidth="1"/>
    <col min="778" max="778" width="22.875" style="227" customWidth="1"/>
    <col min="779" max="1028" width="9" style="227"/>
    <col min="1029" max="1029" width="20.125" style="227" customWidth="1"/>
    <col min="1030" max="1030" width="18.875" style="227" customWidth="1"/>
    <col min="1031" max="1031" width="8.875" style="227" customWidth="1"/>
    <col min="1032" max="1032" width="18.875" style="227" customWidth="1"/>
    <col min="1033" max="1033" width="12.625" style="227" customWidth="1"/>
    <col min="1034" max="1034" width="22.875" style="227" customWidth="1"/>
    <col min="1035" max="1284" width="9" style="227"/>
    <col min="1285" max="1285" width="20.125" style="227" customWidth="1"/>
    <col min="1286" max="1286" width="18.875" style="227" customWidth="1"/>
    <col min="1287" max="1287" width="8.875" style="227" customWidth="1"/>
    <col min="1288" max="1288" width="18.875" style="227" customWidth="1"/>
    <col min="1289" max="1289" width="12.625" style="227" customWidth="1"/>
    <col min="1290" max="1290" width="22.875" style="227" customWidth="1"/>
    <col min="1291" max="1540" width="9" style="227"/>
    <col min="1541" max="1541" width="20.125" style="227" customWidth="1"/>
    <col min="1542" max="1542" width="18.875" style="227" customWidth="1"/>
    <col min="1543" max="1543" width="8.875" style="227" customWidth="1"/>
    <col min="1544" max="1544" width="18.875" style="227" customWidth="1"/>
    <col min="1545" max="1545" width="12.625" style="227" customWidth="1"/>
    <col min="1546" max="1546" width="22.875" style="227" customWidth="1"/>
    <col min="1547" max="1796" width="9" style="227"/>
    <col min="1797" max="1797" width="20.125" style="227" customWidth="1"/>
    <col min="1798" max="1798" width="18.875" style="227" customWidth="1"/>
    <col min="1799" max="1799" width="8.875" style="227" customWidth="1"/>
    <col min="1800" max="1800" width="18.875" style="227" customWidth="1"/>
    <col min="1801" max="1801" width="12.625" style="227" customWidth="1"/>
    <col min="1802" max="1802" width="22.875" style="227" customWidth="1"/>
    <col min="1803" max="2052" width="9" style="227"/>
    <col min="2053" max="2053" width="20.125" style="227" customWidth="1"/>
    <col min="2054" max="2054" width="18.875" style="227" customWidth="1"/>
    <col min="2055" max="2055" width="8.875" style="227" customWidth="1"/>
    <col min="2056" max="2056" width="18.875" style="227" customWidth="1"/>
    <col min="2057" max="2057" width="12.625" style="227" customWidth="1"/>
    <col min="2058" max="2058" width="22.875" style="227" customWidth="1"/>
    <col min="2059" max="2308" width="9" style="227"/>
    <col min="2309" max="2309" width="20.125" style="227" customWidth="1"/>
    <col min="2310" max="2310" width="18.875" style="227" customWidth="1"/>
    <col min="2311" max="2311" width="8.875" style="227" customWidth="1"/>
    <col min="2312" max="2312" width="18.875" style="227" customWidth="1"/>
    <col min="2313" max="2313" width="12.625" style="227" customWidth="1"/>
    <col min="2314" max="2314" width="22.875" style="227" customWidth="1"/>
    <col min="2315" max="2564" width="9" style="227"/>
    <col min="2565" max="2565" width="20.125" style="227" customWidth="1"/>
    <col min="2566" max="2566" width="18.875" style="227" customWidth="1"/>
    <col min="2567" max="2567" width="8.875" style="227" customWidth="1"/>
    <col min="2568" max="2568" width="18.875" style="227" customWidth="1"/>
    <col min="2569" max="2569" width="12.625" style="227" customWidth="1"/>
    <col min="2570" max="2570" width="22.875" style="227" customWidth="1"/>
    <col min="2571" max="2820" width="9" style="227"/>
    <col min="2821" max="2821" width="20.125" style="227" customWidth="1"/>
    <col min="2822" max="2822" width="18.875" style="227" customWidth="1"/>
    <col min="2823" max="2823" width="8.875" style="227" customWidth="1"/>
    <col min="2824" max="2824" width="18.875" style="227" customWidth="1"/>
    <col min="2825" max="2825" width="12.625" style="227" customWidth="1"/>
    <col min="2826" max="2826" width="22.875" style="227" customWidth="1"/>
    <col min="2827" max="3076" width="9" style="227"/>
    <col min="3077" max="3077" width="20.125" style="227" customWidth="1"/>
    <col min="3078" max="3078" width="18.875" style="227" customWidth="1"/>
    <col min="3079" max="3079" width="8.875" style="227" customWidth="1"/>
    <col min="3080" max="3080" width="18.875" style="227" customWidth="1"/>
    <col min="3081" max="3081" width="12.625" style="227" customWidth="1"/>
    <col min="3082" max="3082" width="22.875" style="227" customWidth="1"/>
    <col min="3083" max="3332" width="9" style="227"/>
    <col min="3333" max="3333" width="20.125" style="227" customWidth="1"/>
    <col min="3334" max="3334" width="18.875" style="227" customWidth="1"/>
    <col min="3335" max="3335" width="8.875" style="227" customWidth="1"/>
    <col min="3336" max="3336" width="18.875" style="227" customWidth="1"/>
    <col min="3337" max="3337" width="12.625" style="227" customWidth="1"/>
    <col min="3338" max="3338" width="22.875" style="227" customWidth="1"/>
    <col min="3339" max="3588" width="9" style="227"/>
    <col min="3589" max="3589" width="20.125" style="227" customWidth="1"/>
    <col min="3590" max="3590" width="18.875" style="227" customWidth="1"/>
    <col min="3591" max="3591" width="8.875" style="227" customWidth="1"/>
    <col min="3592" max="3592" width="18.875" style="227" customWidth="1"/>
    <col min="3593" max="3593" width="12.625" style="227" customWidth="1"/>
    <col min="3594" max="3594" width="22.875" style="227" customWidth="1"/>
    <col min="3595" max="3844" width="9" style="227"/>
    <col min="3845" max="3845" width="20.125" style="227" customWidth="1"/>
    <col min="3846" max="3846" width="18.875" style="227" customWidth="1"/>
    <col min="3847" max="3847" width="8.875" style="227" customWidth="1"/>
    <col min="3848" max="3848" width="18.875" style="227" customWidth="1"/>
    <col min="3849" max="3849" width="12.625" style="227" customWidth="1"/>
    <col min="3850" max="3850" width="22.875" style="227" customWidth="1"/>
    <col min="3851" max="4100" width="9" style="227"/>
    <col min="4101" max="4101" width="20.125" style="227" customWidth="1"/>
    <col min="4102" max="4102" width="18.875" style="227" customWidth="1"/>
    <col min="4103" max="4103" width="8.875" style="227" customWidth="1"/>
    <col min="4104" max="4104" width="18.875" style="227" customWidth="1"/>
    <col min="4105" max="4105" width="12.625" style="227" customWidth="1"/>
    <col min="4106" max="4106" width="22.875" style="227" customWidth="1"/>
    <col min="4107" max="4356" width="9" style="227"/>
    <col min="4357" max="4357" width="20.125" style="227" customWidth="1"/>
    <col min="4358" max="4358" width="18.875" style="227" customWidth="1"/>
    <col min="4359" max="4359" width="8.875" style="227" customWidth="1"/>
    <col min="4360" max="4360" width="18.875" style="227" customWidth="1"/>
    <col min="4361" max="4361" width="12.625" style="227" customWidth="1"/>
    <col min="4362" max="4362" width="22.875" style="227" customWidth="1"/>
    <col min="4363" max="4612" width="9" style="227"/>
    <col min="4613" max="4613" width="20.125" style="227" customWidth="1"/>
    <col min="4614" max="4614" width="18.875" style="227" customWidth="1"/>
    <col min="4615" max="4615" width="8.875" style="227" customWidth="1"/>
    <col min="4616" max="4616" width="18.875" style="227" customWidth="1"/>
    <col min="4617" max="4617" width="12.625" style="227" customWidth="1"/>
    <col min="4618" max="4618" width="22.875" style="227" customWidth="1"/>
    <col min="4619" max="4868" width="9" style="227"/>
    <col min="4869" max="4869" width="20.125" style="227" customWidth="1"/>
    <col min="4870" max="4870" width="18.875" style="227" customWidth="1"/>
    <col min="4871" max="4871" width="8.875" style="227" customWidth="1"/>
    <col min="4872" max="4872" width="18.875" style="227" customWidth="1"/>
    <col min="4873" max="4873" width="12.625" style="227" customWidth="1"/>
    <col min="4874" max="4874" width="22.875" style="227" customWidth="1"/>
    <col min="4875" max="5124" width="9" style="227"/>
    <col min="5125" max="5125" width="20.125" style="227" customWidth="1"/>
    <col min="5126" max="5126" width="18.875" style="227" customWidth="1"/>
    <col min="5127" max="5127" width="8.875" style="227" customWidth="1"/>
    <col min="5128" max="5128" width="18.875" style="227" customWidth="1"/>
    <col min="5129" max="5129" width="12.625" style="227" customWidth="1"/>
    <col min="5130" max="5130" width="22.875" style="227" customWidth="1"/>
    <col min="5131" max="5380" width="9" style="227"/>
    <col min="5381" max="5381" width="20.125" style="227" customWidth="1"/>
    <col min="5382" max="5382" width="18.875" style="227" customWidth="1"/>
    <col min="5383" max="5383" width="8.875" style="227" customWidth="1"/>
    <col min="5384" max="5384" width="18.875" style="227" customWidth="1"/>
    <col min="5385" max="5385" width="12.625" style="227" customWidth="1"/>
    <col min="5386" max="5386" width="22.875" style="227" customWidth="1"/>
    <col min="5387" max="5636" width="9" style="227"/>
    <col min="5637" max="5637" width="20.125" style="227" customWidth="1"/>
    <col min="5638" max="5638" width="18.875" style="227" customWidth="1"/>
    <col min="5639" max="5639" width="8.875" style="227" customWidth="1"/>
    <col min="5640" max="5640" width="18.875" style="227" customWidth="1"/>
    <col min="5641" max="5641" width="12.625" style="227" customWidth="1"/>
    <col min="5642" max="5642" width="22.875" style="227" customWidth="1"/>
    <col min="5643" max="5892" width="9" style="227"/>
    <col min="5893" max="5893" width="20.125" style="227" customWidth="1"/>
    <col min="5894" max="5894" width="18.875" style="227" customWidth="1"/>
    <col min="5895" max="5895" width="8.875" style="227" customWidth="1"/>
    <col min="5896" max="5896" width="18.875" style="227" customWidth="1"/>
    <col min="5897" max="5897" width="12.625" style="227" customWidth="1"/>
    <col min="5898" max="5898" width="22.875" style="227" customWidth="1"/>
    <col min="5899" max="6148" width="9" style="227"/>
    <col min="6149" max="6149" width="20.125" style="227" customWidth="1"/>
    <col min="6150" max="6150" width="18.875" style="227" customWidth="1"/>
    <col min="6151" max="6151" width="8.875" style="227" customWidth="1"/>
    <col min="6152" max="6152" width="18.875" style="227" customWidth="1"/>
    <col min="6153" max="6153" width="12.625" style="227" customWidth="1"/>
    <col min="6154" max="6154" width="22.875" style="227" customWidth="1"/>
    <col min="6155" max="6404" width="9" style="227"/>
    <col min="6405" max="6405" width="20.125" style="227" customWidth="1"/>
    <col min="6406" max="6406" width="18.875" style="227" customWidth="1"/>
    <col min="6407" max="6407" width="8.875" style="227" customWidth="1"/>
    <col min="6408" max="6408" width="18.875" style="227" customWidth="1"/>
    <col min="6409" max="6409" width="12.625" style="227" customWidth="1"/>
    <col min="6410" max="6410" width="22.875" style="227" customWidth="1"/>
    <col min="6411" max="6660" width="9" style="227"/>
    <col min="6661" max="6661" width="20.125" style="227" customWidth="1"/>
    <col min="6662" max="6662" width="18.875" style="227" customWidth="1"/>
    <col min="6663" max="6663" width="8.875" style="227" customWidth="1"/>
    <col min="6664" max="6664" width="18.875" style="227" customWidth="1"/>
    <col min="6665" max="6665" width="12.625" style="227" customWidth="1"/>
    <col min="6666" max="6666" width="22.875" style="227" customWidth="1"/>
    <col min="6667" max="6916" width="9" style="227"/>
    <col min="6917" max="6917" width="20.125" style="227" customWidth="1"/>
    <col min="6918" max="6918" width="18.875" style="227" customWidth="1"/>
    <col min="6919" max="6919" width="8.875" style="227" customWidth="1"/>
    <col min="6920" max="6920" width="18.875" style="227" customWidth="1"/>
    <col min="6921" max="6921" width="12.625" style="227" customWidth="1"/>
    <col min="6922" max="6922" width="22.875" style="227" customWidth="1"/>
    <col min="6923" max="7172" width="9" style="227"/>
    <col min="7173" max="7173" width="20.125" style="227" customWidth="1"/>
    <col min="7174" max="7174" width="18.875" style="227" customWidth="1"/>
    <col min="7175" max="7175" width="8.875" style="227" customWidth="1"/>
    <col min="7176" max="7176" width="18.875" style="227" customWidth="1"/>
    <col min="7177" max="7177" width="12.625" style="227" customWidth="1"/>
    <col min="7178" max="7178" width="22.875" style="227" customWidth="1"/>
    <col min="7179" max="7428" width="9" style="227"/>
    <col min="7429" max="7429" width="20.125" style="227" customWidth="1"/>
    <col min="7430" max="7430" width="18.875" style="227" customWidth="1"/>
    <col min="7431" max="7431" width="8.875" style="227" customWidth="1"/>
    <col min="7432" max="7432" width="18.875" style="227" customWidth="1"/>
    <col min="7433" max="7433" width="12.625" style="227" customWidth="1"/>
    <col min="7434" max="7434" width="22.875" style="227" customWidth="1"/>
    <col min="7435" max="7684" width="9" style="227"/>
    <col min="7685" max="7685" width="20.125" style="227" customWidth="1"/>
    <col min="7686" max="7686" width="18.875" style="227" customWidth="1"/>
    <col min="7687" max="7687" width="8.875" style="227" customWidth="1"/>
    <col min="7688" max="7688" width="18.875" style="227" customWidth="1"/>
    <col min="7689" max="7689" width="12.625" style="227" customWidth="1"/>
    <col min="7690" max="7690" width="22.875" style="227" customWidth="1"/>
    <col min="7691" max="7940" width="9" style="227"/>
    <col min="7941" max="7941" width="20.125" style="227" customWidth="1"/>
    <col min="7942" max="7942" width="18.875" style="227" customWidth="1"/>
    <col min="7943" max="7943" width="8.875" style="227" customWidth="1"/>
    <col min="7944" max="7944" width="18.875" style="227" customWidth="1"/>
    <col min="7945" max="7945" width="12.625" style="227" customWidth="1"/>
    <col min="7946" max="7946" width="22.875" style="227" customWidth="1"/>
    <col min="7947" max="8196" width="9" style="227"/>
    <col min="8197" max="8197" width="20.125" style="227" customWidth="1"/>
    <col min="8198" max="8198" width="18.875" style="227" customWidth="1"/>
    <col min="8199" max="8199" width="8.875" style="227" customWidth="1"/>
    <col min="8200" max="8200" width="18.875" style="227" customWidth="1"/>
    <col min="8201" max="8201" width="12.625" style="227" customWidth="1"/>
    <col min="8202" max="8202" width="22.875" style="227" customWidth="1"/>
    <col min="8203" max="8452" width="9" style="227"/>
    <col min="8453" max="8453" width="20.125" style="227" customWidth="1"/>
    <col min="8454" max="8454" width="18.875" style="227" customWidth="1"/>
    <col min="8455" max="8455" width="8.875" style="227" customWidth="1"/>
    <col min="8456" max="8456" width="18.875" style="227" customWidth="1"/>
    <col min="8457" max="8457" width="12.625" style="227" customWidth="1"/>
    <col min="8458" max="8458" width="22.875" style="227" customWidth="1"/>
    <col min="8459" max="8708" width="9" style="227"/>
    <col min="8709" max="8709" width="20.125" style="227" customWidth="1"/>
    <col min="8710" max="8710" width="18.875" style="227" customWidth="1"/>
    <col min="8711" max="8711" width="8.875" style="227" customWidth="1"/>
    <col min="8712" max="8712" width="18.875" style="227" customWidth="1"/>
    <col min="8713" max="8713" width="12.625" style="227" customWidth="1"/>
    <col min="8714" max="8714" width="22.875" style="227" customWidth="1"/>
    <col min="8715" max="8964" width="9" style="227"/>
    <col min="8965" max="8965" width="20.125" style="227" customWidth="1"/>
    <col min="8966" max="8966" width="18.875" style="227" customWidth="1"/>
    <col min="8967" max="8967" width="8.875" style="227" customWidth="1"/>
    <col min="8968" max="8968" width="18.875" style="227" customWidth="1"/>
    <col min="8969" max="8969" width="12.625" style="227" customWidth="1"/>
    <col min="8970" max="8970" width="22.875" style="227" customWidth="1"/>
    <col min="8971" max="9220" width="9" style="227"/>
    <col min="9221" max="9221" width="20.125" style="227" customWidth="1"/>
    <col min="9222" max="9222" width="18.875" style="227" customWidth="1"/>
    <col min="9223" max="9223" width="8.875" style="227" customWidth="1"/>
    <col min="9224" max="9224" width="18.875" style="227" customWidth="1"/>
    <col min="9225" max="9225" width="12.625" style="227" customWidth="1"/>
    <col min="9226" max="9226" width="22.875" style="227" customWidth="1"/>
    <col min="9227" max="9476" width="9" style="227"/>
    <col min="9477" max="9477" width="20.125" style="227" customWidth="1"/>
    <col min="9478" max="9478" width="18.875" style="227" customWidth="1"/>
    <col min="9479" max="9479" width="8.875" style="227" customWidth="1"/>
    <col min="9480" max="9480" width="18.875" style="227" customWidth="1"/>
    <col min="9481" max="9481" width="12.625" style="227" customWidth="1"/>
    <col min="9482" max="9482" width="22.875" style="227" customWidth="1"/>
    <col min="9483" max="9732" width="9" style="227"/>
    <col min="9733" max="9733" width="20.125" style="227" customWidth="1"/>
    <col min="9734" max="9734" width="18.875" style="227" customWidth="1"/>
    <col min="9735" max="9735" width="8.875" style="227" customWidth="1"/>
    <col min="9736" max="9736" width="18.875" style="227" customWidth="1"/>
    <col min="9737" max="9737" width="12.625" style="227" customWidth="1"/>
    <col min="9738" max="9738" width="22.875" style="227" customWidth="1"/>
    <col min="9739" max="9988" width="9" style="227"/>
    <col min="9989" max="9989" width="20.125" style="227" customWidth="1"/>
    <col min="9990" max="9990" width="18.875" style="227" customWidth="1"/>
    <col min="9991" max="9991" width="8.875" style="227" customWidth="1"/>
    <col min="9992" max="9992" width="18.875" style="227" customWidth="1"/>
    <col min="9993" max="9993" width="12.625" style="227" customWidth="1"/>
    <col min="9994" max="9994" width="22.875" style="227" customWidth="1"/>
    <col min="9995" max="10244" width="9" style="227"/>
    <col min="10245" max="10245" width="20.125" style="227" customWidth="1"/>
    <col min="10246" max="10246" width="18.875" style="227" customWidth="1"/>
    <col min="10247" max="10247" width="8.875" style="227" customWidth="1"/>
    <col min="10248" max="10248" width="18.875" style="227" customWidth="1"/>
    <col min="10249" max="10249" width="12.625" style="227" customWidth="1"/>
    <col min="10250" max="10250" width="22.875" style="227" customWidth="1"/>
    <col min="10251" max="10500" width="9" style="227"/>
    <col min="10501" max="10501" width="20.125" style="227" customWidth="1"/>
    <col min="10502" max="10502" width="18.875" style="227" customWidth="1"/>
    <col min="10503" max="10503" width="8.875" style="227" customWidth="1"/>
    <col min="10504" max="10504" width="18.875" style="227" customWidth="1"/>
    <col min="10505" max="10505" width="12.625" style="227" customWidth="1"/>
    <col min="10506" max="10506" width="22.875" style="227" customWidth="1"/>
    <col min="10507" max="10756" width="9" style="227"/>
    <col min="10757" max="10757" width="20.125" style="227" customWidth="1"/>
    <col min="10758" max="10758" width="18.875" style="227" customWidth="1"/>
    <col min="10759" max="10759" width="8.875" style="227" customWidth="1"/>
    <col min="10760" max="10760" width="18.875" style="227" customWidth="1"/>
    <col min="10761" max="10761" width="12.625" style="227" customWidth="1"/>
    <col min="10762" max="10762" width="22.875" style="227" customWidth="1"/>
    <col min="10763" max="11012" width="9" style="227"/>
    <col min="11013" max="11013" width="20.125" style="227" customWidth="1"/>
    <col min="11014" max="11014" width="18.875" style="227" customWidth="1"/>
    <col min="11015" max="11015" width="8.875" style="227" customWidth="1"/>
    <col min="11016" max="11016" width="18.875" style="227" customWidth="1"/>
    <col min="11017" max="11017" width="12.625" style="227" customWidth="1"/>
    <col min="11018" max="11018" width="22.875" style="227" customWidth="1"/>
    <col min="11019" max="11268" width="9" style="227"/>
    <col min="11269" max="11269" width="20.125" style="227" customWidth="1"/>
    <col min="11270" max="11270" width="18.875" style="227" customWidth="1"/>
    <col min="11271" max="11271" width="8.875" style="227" customWidth="1"/>
    <col min="11272" max="11272" width="18.875" style="227" customWidth="1"/>
    <col min="11273" max="11273" width="12.625" style="227" customWidth="1"/>
    <col min="11274" max="11274" width="22.875" style="227" customWidth="1"/>
    <col min="11275" max="11524" width="9" style="227"/>
    <col min="11525" max="11525" width="20.125" style="227" customWidth="1"/>
    <col min="11526" max="11526" width="18.875" style="227" customWidth="1"/>
    <col min="11527" max="11527" width="8.875" style="227" customWidth="1"/>
    <col min="11528" max="11528" width="18.875" style="227" customWidth="1"/>
    <col min="11529" max="11529" width="12.625" style="227" customWidth="1"/>
    <col min="11530" max="11530" width="22.875" style="227" customWidth="1"/>
    <col min="11531" max="11780" width="9" style="227"/>
    <col min="11781" max="11781" width="20.125" style="227" customWidth="1"/>
    <col min="11782" max="11782" width="18.875" style="227" customWidth="1"/>
    <col min="11783" max="11783" width="8.875" style="227" customWidth="1"/>
    <col min="11784" max="11784" width="18.875" style="227" customWidth="1"/>
    <col min="11785" max="11785" width="12.625" style="227" customWidth="1"/>
    <col min="11786" max="11786" width="22.875" style="227" customWidth="1"/>
    <col min="11787" max="12036" width="9" style="227"/>
    <col min="12037" max="12037" width="20.125" style="227" customWidth="1"/>
    <col min="12038" max="12038" width="18.875" style="227" customWidth="1"/>
    <col min="12039" max="12039" width="8.875" style="227" customWidth="1"/>
    <col min="12040" max="12040" width="18.875" style="227" customWidth="1"/>
    <col min="12041" max="12041" width="12.625" style="227" customWidth="1"/>
    <col min="12042" max="12042" width="22.875" style="227" customWidth="1"/>
    <col min="12043" max="12292" width="9" style="227"/>
    <col min="12293" max="12293" width="20.125" style="227" customWidth="1"/>
    <col min="12294" max="12294" width="18.875" style="227" customWidth="1"/>
    <col min="12295" max="12295" width="8.875" style="227" customWidth="1"/>
    <col min="12296" max="12296" width="18.875" style="227" customWidth="1"/>
    <col min="12297" max="12297" width="12.625" style="227" customWidth="1"/>
    <col min="12298" max="12298" width="22.875" style="227" customWidth="1"/>
    <col min="12299" max="12548" width="9" style="227"/>
    <col min="12549" max="12549" width="20.125" style="227" customWidth="1"/>
    <col min="12550" max="12550" width="18.875" style="227" customWidth="1"/>
    <col min="12551" max="12551" width="8.875" style="227" customWidth="1"/>
    <col min="12552" max="12552" width="18.875" style="227" customWidth="1"/>
    <col min="12553" max="12553" width="12.625" style="227" customWidth="1"/>
    <col min="12554" max="12554" width="22.875" style="227" customWidth="1"/>
    <col min="12555" max="12804" width="9" style="227"/>
    <col min="12805" max="12805" width="20.125" style="227" customWidth="1"/>
    <col min="12806" max="12806" width="18.875" style="227" customWidth="1"/>
    <col min="12807" max="12807" width="8.875" style="227" customWidth="1"/>
    <col min="12808" max="12808" width="18.875" style="227" customWidth="1"/>
    <col min="12809" max="12809" width="12.625" style="227" customWidth="1"/>
    <col min="12810" max="12810" width="22.875" style="227" customWidth="1"/>
    <col min="12811" max="13060" width="9" style="227"/>
    <col min="13061" max="13061" width="20.125" style="227" customWidth="1"/>
    <col min="13062" max="13062" width="18.875" style="227" customWidth="1"/>
    <col min="13063" max="13063" width="8.875" style="227" customWidth="1"/>
    <col min="13064" max="13064" width="18.875" style="227" customWidth="1"/>
    <col min="13065" max="13065" width="12.625" style="227" customWidth="1"/>
    <col min="13066" max="13066" width="22.875" style="227" customWidth="1"/>
    <col min="13067" max="13316" width="9" style="227"/>
    <col min="13317" max="13317" width="20.125" style="227" customWidth="1"/>
    <col min="13318" max="13318" width="18.875" style="227" customWidth="1"/>
    <col min="13319" max="13319" width="8.875" style="227" customWidth="1"/>
    <col min="13320" max="13320" width="18.875" style="227" customWidth="1"/>
    <col min="13321" max="13321" width="12.625" style="227" customWidth="1"/>
    <col min="13322" max="13322" width="22.875" style="227" customWidth="1"/>
    <col min="13323" max="13572" width="9" style="227"/>
    <col min="13573" max="13573" width="20.125" style="227" customWidth="1"/>
    <col min="13574" max="13574" width="18.875" style="227" customWidth="1"/>
    <col min="13575" max="13575" width="8.875" style="227" customWidth="1"/>
    <col min="13576" max="13576" width="18.875" style="227" customWidth="1"/>
    <col min="13577" max="13577" width="12.625" style="227" customWidth="1"/>
    <col min="13578" max="13578" width="22.875" style="227" customWidth="1"/>
    <col min="13579" max="13828" width="9" style="227"/>
    <col min="13829" max="13829" width="20.125" style="227" customWidth="1"/>
    <col min="13830" max="13830" width="18.875" style="227" customWidth="1"/>
    <col min="13831" max="13831" width="8.875" style="227" customWidth="1"/>
    <col min="13832" max="13832" width="18.875" style="227" customWidth="1"/>
    <col min="13833" max="13833" width="12.625" style="227" customWidth="1"/>
    <col min="13834" max="13834" width="22.875" style="227" customWidth="1"/>
    <col min="13835" max="14084" width="9" style="227"/>
    <col min="14085" max="14085" width="20.125" style="227" customWidth="1"/>
    <col min="14086" max="14086" width="18.875" style="227" customWidth="1"/>
    <col min="14087" max="14087" width="8.875" style="227" customWidth="1"/>
    <col min="14088" max="14088" width="18.875" style="227" customWidth="1"/>
    <col min="14089" max="14089" width="12.625" style="227" customWidth="1"/>
    <col min="14090" max="14090" width="22.875" style="227" customWidth="1"/>
    <col min="14091" max="14340" width="9" style="227"/>
    <col min="14341" max="14341" width="20.125" style="227" customWidth="1"/>
    <col min="14342" max="14342" width="18.875" style="227" customWidth="1"/>
    <col min="14343" max="14343" width="8.875" style="227" customWidth="1"/>
    <col min="14344" max="14344" width="18.875" style="227" customWidth="1"/>
    <col min="14345" max="14345" width="12.625" style="227" customWidth="1"/>
    <col min="14346" max="14346" width="22.875" style="227" customWidth="1"/>
    <col min="14347" max="14596" width="9" style="227"/>
    <col min="14597" max="14597" width="20.125" style="227" customWidth="1"/>
    <col min="14598" max="14598" width="18.875" style="227" customWidth="1"/>
    <col min="14599" max="14599" width="8.875" style="227" customWidth="1"/>
    <col min="14600" max="14600" width="18.875" style="227" customWidth="1"/>
    <col min="14601" max="14601" width="12.625" style="227" customWidth="1"/>
    <col min="14602" max="14602" width="22.875" style="227" customWidth="1"/>
    <col min="14603" max="14852" width="9" style="227"/>
    <col min="14853" max="14853" width="20.125" style="227" customWidth="1"/>
    <col min="14854" max="14854" width="18.875" style="227" customWidth="1"/>
    <col min="14855" max="14855" width="8.875" style="227" customWidth="1"/>
    <col min="14856" max="14856" width="18.875" style="227" customWidth="1"/>
    <col min="14857" max="14857" width="12.625" style="227" customWidth="1"/>
    <col min="14858" max="14858" width="22.875" style="227" customWidth="1"/>
    <col min="14859" max="15108" width="9" style="227"/>
    <col min="15109" max="15109" width="20.125" style="227" customWidth="1"/>
    <col min="15110" max="15110" width="18.875" style="227" customWidth="1"/>
    <col min="15111" max="15111" width="8.875" style="227" customWidth="1"/>
    <col min="15112" max="15112" width="18.875" style="227" customWidth="1"/>
    <col min="15113" max="15113" width="12.625" style="227" customWidth="1"/>
    <col min="15114" max="15114" width="22.875" style="227" customWidth="1"/>
    <col min="15115" max="15364" width="9" style="227"/>
    <col min="15365" max="15365" width="20.125" style="227" customWidth="1"/>
    <col min="15366" max="15366" width="18.875" style="227" customWidth="1"/>
    <col min="15367" max="15367" width="8.875" style="227" customWidth="1"/>
    <col min="15368" max="15368" width="18.875" style="227" customWidth="1"/>
    <col min="15369" max="15369" width="12.625" style="227" customWidth="1"/>
    <col min="15370" max="15370" width="22.875" style="227" customWidth="1"/>
    <col min="15371" max="15620" width="9" style="227"/>
    <col min="15621" max="15621" width="20.125" style="227" customWidth="1"/>
    <col min="15622" max="15622" width="18.875" style="227" customWidth="1"/>
    <col min="15623" max="15623" width="8.875" style="227" customWidth="1"/>
    <col min="15624" max="15624" width="18.875" style="227" customWidth="1"/>
    <col min="15625" max="15625" width="12.625" style="227" customWidth="1"/>
    <col min="15626" max="15626" width="22.875" style="227" customWidth="1"/>
    <col min="15627" max="15876" width="9" style="227"/>
    <col min="15877" max="15877" width="20.125" style="227" customWidth="1"/>
    <col min="15878" max="15878" width="18.875" style="227" customWidth="1"/>
    <col min="15879" max="15879" width="8.875" style="227" customWidth="1"/>
    <col min="15880" max="15880" width="18.875" style="227" customWidth="1"/>
    <col min="15881" max="15881" width="12.625" style="227" customWidth="1"/>
    <col min="15882" max="15882" width="22.875" style="227" customWidth="1"/>
    <col min="15883" max="16132" width="9" style="227"/>
    <col min="16133" max="16133" width="20.125" style="227" customWidth="1"/>
    <col min="16134" max="16134" width="18.875" style="227" customWidth="1"/>
    <col min="16135" max="16135" width="8.875" style="227" customWidth="1"/>
    <col min="16136" max="16136" width="18.875" style="227" customWidth="1"/>
    <col min="16137" max="16137" width="12.625" style="227" customWidth="1"/>
    <col min="16138" max="16138" width="22.875" style="227" customWidth="1"/>
    <col min="16139" max="16384" width="9" style="227"/>
  </cols>
  <sheetData>
    <row r="1" spans="1:27" ht="18.75" customHeight="1" x14ac:dyDescent="0.15">
      <c r="I1" s="1599"/>
      <c r="J1" s="1599"/>
    </row>
    <row r="2" spans="1:27" ht="18.75" customHeight="1" x14ac:dyDescent="0.15">
      <c r="I2" s="1599" t="s">
        <v>407</v>
      </c>
      <c r="J2" s="1599"/>
    </row>
    <row r="3" spans="1:27" s="346" customFormat="1" x14ac:dyDescent="0.15">
      <c r="A3" s="345"/>
      <c r="R3" s="1600"/>
      <c r="S3" s="1600"/>
      <c r="T3" s="1600"/>
      <c r="U3" s="1600"/>
      <c r="V3" s="1600"/>
      <c r="W3" s="1600"/>
      <c r="X3" s="1600"/>
      <c r="Y3" s="1600"/>
      <c r="Z3" s="347"/>
      <c r="AA3" s="347"/>
    </row>
    <row r="4" spans="1:27" ht="32.25" customHeight="1" x14ac:dyDescent="0.15">
      <c r="B4" s="1024" t="s">
        <v>408</v>
      </c>
      <c r="C4" s="1024"/>
      <c r="D4" s="1024"/>
      <c r="E4" s="1024"/>
      <c r="F4" s="1024"/>
      <c r="G4" s="1024"/>
      <c r="H4" s="1024"/>
      <c r="I4" s="1024"/>
      <c r="J4" s="1024"/>
    </row>
    <row r="5" spans="1:27" ht="15" customHeight="1" thickBot="1" x14ac:dyDescent="0.2"/>
    <row r="6" spans="1:27" ht="36.75" customHeight="1" x14ac:dyDescent="0.15">
      <c r="A6" s="348"/>
      <c r="B6" s="349" t="s">
        <v>62</v>
      </c>
      <c r="C6" s="1601"/>
      <c r="D6" s="1602"/>
      <c r="E6" s="1602"/>
      <c r="F6" s="1602"/>
      <c r="G6" s="1602"/>
      <c r="H6" s="1602"/>
      <c r="I6" s="1602"/>
      <c r="J6" s="1603"/>
    </row>
    <row r="7" spans="1:27" ht="36.75" customHeight="1" thickBot="1" x14ac:dyDescent="0.2">
      <c r="A7" s="348"/>
      <c r="B7" s="350" t="s">
        <v>28</v>
      </c>
      <c r="C7" s="1596" t="s">
        <v>271</v>
      </c>
      <c r="D7" s="1597"/>
      <c r="E7" s="1597"/>
      <c r="F7" s="1597"/>
      <c r="G7" s="1597"/>
      <c r="H7" s="1597"/>
      <c r="I7" s="1597"/>
      <c r="J7" s="1598"/>
    </row>
    <row r="8" spans="1:27" ht="16.5" customHeight="1" x14ac:dyDescent="0.15">
      <c r="A8" s="348"/>
      <c r="B8" s="348"/>
      <c r="C8" s="348"/>
      <c r="D8" s="348"/>
      <c r="E8" s="348"/>
      <c r="F8" s="348"/>
      <c r="G8" s="348"/>
      <c r="H8" s="348"/>
      <c r="I8" s="348"/>
      <c r="J8" s="348"/>
    </row>
    <row r="9" spans="1:27" ht="16.5" customHeight="1" thickBot="1" x14ac:dyDescent="0.2">
      <c r="A9" s="348"/>
      <c r="B9" s="348" t="s">
        <v>409</v>
      </c>
      <c r="C9" s="348"/>
      <c r="D9" s="348"/>
      <c r="E9" s="348"/>
      <c r="F9" s="348"/>
      <c r="G9" s="348"/>
      <c r="H9" s="348"/>
      <c r="I9" s="348"/>
      <c r="J9" s="348"/>
    </row>
    <row r="10" spans="1:27" ht="80.25" customHeight="1" x14ac:dyDescent="0.15">
      <c r="A10" s="348"/>
      <c r="B10" s="1573" t="s">
        <v>410</v>
      </c>
      <c r="C10" s="1574"/>
      <c r="D10" s="1574"/>
      <c r="E10" s="1574"/>
      <c r="F10" s="1574"/>
      <c r="G10" s="1574"/>
      <c r="H10" s="1574"/>
      <c r="I10" s="1574"/>
      <c r="J10" s="1575"/>
    </row>
    <row r="11" spans="1:27" ht="21" customHeight="1" x14ac:dyDescent="0.15">
      <c r="A11" s="348"/>
      <c r="B11" s="1576" t="s">
        <v>411</v>
      </c>
      <c r="C11" s="1579" t="s">
        <v>412</v>
      </c>
      <c r="D11" s="1580"/>
      <c r="E11" s="1581"/>
      <c r="F11" s="1588" t="s">
        <v>413</v>
      </c>
      <c r="G11" s="1590" t="s">
        <v>414</v>
      </c>
      <c r="H11" s="1591"/>
      <c r="I11" s="1591"/>
      <c r="J11" s="1592"/>
    </row>
    <row r="12" spans="1:27" ht="36.75" customHeight="1" x14ac:dyDescent="0.15">
      <c r="A12" s="348"/>
      <c r="B12" s="1577"/>
      <c r="C12" s="1582"/>
      <c r="D12" s="1583"/>
      <c r="E12" s="1584"/>
      <c r="F12" s="1589"/>
      <c r="G12" s="1582"/>
      <c r="H12" s="1583"/>
      <c r="I12" s="1583"/>
      <c r="J12" s="1593"/>
    </row>
    <row r="13" spans="1:27" ht="36.75" customHeight="1" x14ac:dyDescent="0.15">
      <c r="A13" s="348"/>
      <c r="B13" s="1577"/>
      <c r="C13" s="1582"/>
      <c r="D13" s="1583"/>
      <c r="E13" s="1584"/>
      <c r="F13" s="1589"/>
      <c r="G13" s="1560" t="s">
        <v>415</v>
      </c>
      <c r="H13" s="1560"/>
      <c r="I13" s="1560" t="s">
        <v>416</v>
      </c>
      <c r="J13" s="1561"/>
    </row>
    <row r="14" spans="1:27" ht="36.75" customHeight="1" x14ac:dyDescent="0.15">
      <c r="A14" s="348"/>
      <c r="B14" s="1577"/>
      <c r="C14" s="1582"/>
      <c r="D14" s="1583"/>
      <c r="E14" s="1584"/>
      <c r="F14" s="1589"/>
      <c r="G14" s="1594" t="s">
        <v>417</v>
      </c>
      <c r="H14" s="1594"/>
      <c r="I14" s="1560" t="s">
        <v>418</v>
      </c>
      <c r="J14" s="1561"/>
    </row>
    <row r="15" spans="1:27" ht="21" customHeight="1" x14ac:dyDescent="0.15">
      <c r="A15" s="348"/>
      <c r="B15" s="1577"/>
      <c r="C15" s="1582"/>
      <c r="D15" s="1583"/>
      <c r="E15" s="1584"/>
      <c r="F15" s="1588" t="s">
        <v>419</v>
      </c>
      <c r="G15" s="1590" t="s">
        <v>414</v>
      </c>
      <c r="H15" s="1591"/>
      <c r="I15" s="1591"/>
      <c r="J15" s="1592"/>
    </row>
    <row r="16" spans="1:27" ht="36.75" customHeight="1" x14ac:dyDescent="0.15">
      <c r="A16" s="348"/>
      <c r="B16" s="1577"/>
      <c r="C16" s="1582"/>
      <c r="D16" s="1583"/>
      <c r="E16" s="1584"/>
      <c r="F16" s="1589"/>
      <c r="G16" s="1582"/>
      <c r="H16" s="1583"/>
      <c r="I16" s="1583"/>
      <c r="J16" s="1593"/>
    </row>
    <row r="17" spans="1:11" ht="36.75" customHeight="1" x14ac:dyDescent="0.15">
      <c r="A17" s="348"/>
      <c r="B17" s="1577"/>
      <c r="C17" s="1582"/>
      <c r="D17" s="1583"/>
      <c r="E17" s="1584"/>
      <c r="F17" s="1589"/>
      <c r="G17" s="1560" t="s">
        <v>415</v>
      </c>
      <c r="H17" s="1560"/>
      <c r="I17" s="1560" t="s">
        <v>416</v>
      </c>
      <c r="J17" s="1561"/>
    </row>
    <row r="18" spans="1:11" ht="36.75" customHeight="1" x14ac:dyDescent="0.15">
      <c r="A18" s="348"/>
      <c r="B18" s="1578"/>
      <c r="C18" s="1585"/>
      <c r="D18" s="1586"/>
      <c r="E18" s="1587"/>
      <c r="F18" s="1595"/>
      <c r="G18" s="1594" t="s">
        <v>417</v>
      </c>
      <c r="H18" s="1594"/>
      <c r="I18" s="1560" t="s">
        <v>418</v>
      </c>
      <c r="J18" s="1561"/>
    </row>
    <row r="19" spans="1:11" ht="29.25" customHeight="1" x14ac:dyDescent="0.15">
      <c r="A19" s="348"/>
      <c r="B19" s="1562" t="s">
        <v>420</v>
      </c>
      <c r="C19" s="1564" t="s">
        <v>421</v>
      </c>
      <c r="D19" s="1565"/>
      <c r="E19" s="1566"/>
      <c r="F19" s="1570" t="s">
        <v>422</v>
      </c>
      <c r="G19" s="1565"/>
      <c r="H19" s="1565"/>
      <c r="I19" s="1564" t="s">
        <v>423</v>
      </c>
      <c r="J19" s="1571"/>
    </row>
    <row r="20" spans="1:11" ht="30.75" customHeight="1" thickBot="1" x14ac:dyDescent="0.2">
      <c r="A20" s="348"/>
      <c r="B20" s="1563"/>
      <c r="C20" s="1567"/>
      <c r="D20" s="1568"/>
      <c r="E20" s="1569"/>
      <c r="F20" s="1568"/>
      <c r="G20" s="1568"/>
      <c r="H20" s="1568"/>
      <c r="I20" s="1567"/>
      <c r="J20" s="1572"/>
    </row>
    <row r="21" spans="1:11" ht="30.75" customHeight="1" thickBot="1" x14ac:dyDescent="0.2">
      <c r="A21" s="348"/>
      <c r="B21" s="351" t="s">
        <v>424</v>
      </c>
      <c r="C21" s="348"/>
      <c r="D21" s="348"/>
      <c r="E21" s="352" t="str">
        <f t="array" ref="E21">IF(AND(2&gt;=I23:I25,8&lt;=I23:I25),"規定されている定員を超過しています。","")</f>
        <v/>
      </c>
      <c r="F21" s="352"/>
      <c r="G21" s="352"/>
      <c r="H21" s="352"/>
      <c r="I21" s="348"/>
      <c r="J21" s="348"/>
    </row>
    <row r="22" spans="1:11" ht="46.5" customHeight="1" thickBot="1" x14ac:dyDescent="0.2">
      <c r="A22" s="348"/>
      <c r="B22" s="1546"/>
      <c r="C22" s="1547"/>
      <c r="D22" s="1548" t="s">
        <v>425</v>
      </c>
      <c r="E22" s="1549"/>
      <c r="F22" s="1549"/>
      <c r="G22" s="1549"/>
      <c r="H22" s="1550"/>
      <c r="I22" s="353" t="s">
        <v>426</v>
      </c>
      <c r="J22" s="354" t="s">
        <v>427</v>
      </c>
    </row>
    <row r="23" spans="1:11" ht="29.25" customHeight="1" x14ac:dyDescent="0.15">
      <c r="A23" s="348"/>
      <c r="B23" s="1536" t="s">
        <v>428</v>
      </c>
      <c r="C23" s="355" t="s">
        <v>429</v>
      </c>
      <c r="D23" s="1551"/>
      <c r="E23" s="1552"/>
      <c r="F23" s="1552"/>
      <c r="G23" s="1552"/>
      <c r="H23" s="1553"/>
      <c r="I23" s="356"/>
      <c r="J23" s="357"/>
    </row>
    <row r="24" spans="1:11" ht="29.25" customHeight="1" x14ac:dyDescent="0.15">
      <c r="A24" s="348"/>
      <c r="B24" s="1537"/>
      <c r="C24" s="358" t="s">
        <v>430</v>
      </c>
      <c r="D24" s="1554"/>
      <c r="E24" s="1555"/>
      <c r="F24" s="1555"/>
      <c r="G24" s="1555"/>
      <c r="H24" s="1556"/>
      <c r="I24" s="359"/>
      <c r="J24" s="360"/>
    </row>
    <row r="25" spans="1:11" ht="29.25" customHeight="1" thickBot="1" x14ac:dyDescent="0.2">
      <c r="A25" s="348"/>
      <c r="B25" s="1537"/>
      <c r="C25" s="361" t="s">
        <v>431</v>
      </c>
      <c r="D25" s="1557"/>
      <c r="E25" s="1558"/>
      <c r="F25" s="1558"/>
      <c r="G25" s="1558"/>
      <c r="H25" s="1559"/>
      <c r="I25" s="362"/>
      <c r="J25" s="363"/>
    </row>
    <row r="26" spans="1:11" ht="29.25" customHeight="1" thickBot="1" x14ac:dyDescent="0.2">
      <c r="A26" s="348"/>
      <c r="B26" s="1538"/>
      <c r="C26" s="1545" t="s">
        <v>432</v>
      </c>
      <c r="D26" s="1545"/>
      <c r="E26" s="1545"/>
      <c r="F26" s="1545"/>
      <c r="G26" s="1545"/>
      <c r="H26" s="1545"/>
      <c r="I26" s="364">
        <f>SUM(I23:I25)</f>
        <v>0</v>
      </c>
      <c r="J26" s="365">
        <f>SUM(J23:J25)</f>
        <v>0</v>
      </c>
    </row>
    <row r="27" spans="1:11" ht="29.25" customHeight="1" thickBot="1" x14ac:dyDescent="0.2">
      <c r="A27" s="348"/>
      <c r="B27" s="366"/>
      <c r="C27" s="366"/>
      <c r="D27" s="367"/>
      <c r="E27" s="367"/>
      <c r="F27" s="367"/>
      <c r="G27" s="367"/>
      <c r="H27" s="367"/>
      <c r="I27" s="368" t="str">
        <f>(IF(OR(I26&lt;=1,I26&gt;=8),"↑住居の定員が規定の定員数を満たしていません。",""))</f>
        <v>↑住居の定員が規定の定員数を満たしていません。</v>
      </c>
      <c r="J27" s="369"/>
      <c r="K27" s="370"/>
    </row>
    <row r="28" spans="1:11" ht="29.25" customHeight="1" x14ac:dyDescent="0.15">
      <c r="A28" s="348"/>
      <c r="B28" s="1536" t="s">
        <v>433</v>
      </c>
      <c r="C28" s="371" t="s">
        <v>429</v>
      </c>
      <c r="D28" s="1551"/>
      <c r="E28" s="1552"/>
      <c r="F28" s="1552"/>
      <c r="G28" s="1552"/>
      <c r="H28" s="1553"/>
      <c r="I28" s="356"/>
      <c r="J28" s="357">
        <v>1</v>
      </c>
    </row>
    <row r="29" spans="1:11" ht="29.25" customHeight="1" x14ac:dyDescent="0.15">
      <c r="A29" s="348"/>
      <c r="B29" s="1537"/>
      <c r="C29" s="372" t="s">
        <v>430</v>
      </c>
      <c r="D29" s="1554"/>
      <c r="E29" s="1555"/>
      <c r="F29" s="1555"/>
      <c r="G29" s="1555"/>
      <c r="H29" s="1556"/>
      <c r="I29" s="359"/>
      <c r="J29" s="360"/>
    </row>
    <row r="30" spans="1:11" ht="29.25" customHeight="1" thickBot="1" x14ac:dyDescent="0.2">
      <c r="A30" s="348"/>
      <c r="B30" s="1537"/>
      <c r="C30" s="373" t="s">
        <v>431</v>
      </c>
      <c r="D30" s="1557"/>
      <c r="E30" s="1558"/>
      <c r="F30" s="1558"/>
      <c r="G30" s="1558"/>
      <c r="H30" s="1559"/>
      <c r="I30" s="362"/>
      <c r="J30" s="363"/>
    </row>
    <row r="31" spans="1:11" ht="29.25" customHeight="1" thickBot="1" x14ac:dyDescent="0.2">
      <c r="A31" s="348"/>
      <c r="B31" s="1538"/>
      <c r="C31" s="1545" t="s">
        <v>432</v>
      </c>
      <c r="D31" s="1545"/>
      <c r="E31" s="1545"/>
      <c r="F31" s="1545"/>
      <c r="G31" s="1545"/>
      <c r="H31" s="1545"/>
      <c r="I31" s="364">
        <f>SUM(I28:I30)</f>
        <v>0</v>
      </c>
      <c r="J31" s="365">
        <f>SUM(J28:J30)</f>
        <v>1</v>
      </c>
    </row>
    <row r="32" spans="1:11" ht="29.25" customHeight="1" thickBot="1" x14ac:dyDescent="0.2">
      <c r="A32" s="348"/>
      <c r="B32" s="366"/>
      <c r="C32" s="366"/>
      <c r="D32" s="367"/>
      <c r="E32" s="367"/>
      <c r="F32" s="367"/>
      <c r="G32" s="367"/>
      <c r="H32" s="367"/>
      <c r="I32" s="368" t="str">
        <f>(IF(OR(I31&lt;=1,I31&gt;=8),"↑住居の定員が規定の定員数を満たしていません。",""))</f>
        <v>↑住居の定員が規定の定員数を満たしていません。</v>
      </c>
      <c r="J32" s="369"/>
      <c r="K32" s="370"/>
    </row>
    <row r="33" spans="1:11" ht="29.25" customHeight="1" x14ac:dyDescent="0.15">
      <c r="A33" s="348"/>
      <c r="B33" s="1536" t="s">
        <v>434</v>
      </c>
      <c r="C33" s="371" t="s">
        <v>429</v>
      </c>
      <c r="D33" s="1539"/>
      <c r="E33" s="1540"/>
      <c r="F33" s="1540"/>
      <c r="G33" s="1540"/>
      <c r="H33" s="1540"/>
      <c r="I33" s="356"/>
      <c r="J33" s="357">
        <v>1</v>
      </c>
    </row>
    <row r="34" spans="1:11" ht="29.25" customHeight="1" x14ac:dyDescent="0.15">
      <c r="A34" s="348"/>
      <c r="B34" s="1537"/>
      <c r="C34" s="372" t="s">
        <v>430</v>
      </c>
      <c r="D34" s="1541"/>
      <c r="E34" s="1542"/>
      <c r="F34" s="1542"/>
      <c r="G34" s="1542"/>
      <c r="H34" s="1542"/>
      <c r="I34" s="359"/>
      <c r="J34" s="360"/>
    </row>
    <row r="35" spans="1:11" ht="29.25" customHeight="1" thickBot="1" x14ac:dyDescent="0.2">
      <c r="A35" s="348"/>
      <c r="B35" s="1537"/>
      <c r="C35" s="373" t="s">
        <v>431</v>
      </c>
      <c r="D35" s="1543"/>
      <c r="E35" s="1544"/>
      <c r="F35" s="1544"/>
      <c r="G35" s="1544"/>
      <c r="H35" s="1544"/>
      <c r="I35" s="362"/>
      <c r="J35" s="363"/>
    </row>
    <row r="36" spans="1:11" ht="29.25" customHeight="1" thickBot="1" x14ac:dyDescent="0.2">
      <c r="A36" s="348"/>
      <c r="B36" s="1538"/>
      <c r="C36" s="1545" t="s">
        <v>432</v>
      </c>
      <c r="D36" s="1545"/>
      <c r="E36" s="1545"/>
      <c r="F36" s="1545"/>
      <c r="G36" s="1545"/>
      <c r="H36" s="1545"/>
      <c r="I36" s="364">
        <f>SUM(I33:I35)</f>
        <v>0</v>
      </c>
      <c r="J36" s="365">
        <f>SUM(J33:J35)</f>
        <v>1</v>
      </c>
    </row>
    <row r="37" spans="1:11" ht="29.25" customHeight="1" thickBot="1" x14ac:dyDescent="0.2">
      <c r="A37" s="348"/>
      <c r="B37" s="366"/>
      <c r="C37" s="366"/>
      <c r="D37" s="367"/>
      <c r="E37" s="367"/>
      <c r="F37" s="367"/>
      <c r="G37" s="367"/>
      <c r="H37" s="367"/>
      <c r="I37" s="368" t="str">
        <f>(IF(OR(I36&lt;=1,I36&gt;=8),"↑住居の定員が規定の定員数を満たしていません。",""))</f>
        <v>↑住居の定員が規定の定員数を満たしていません。</v>
      </c>
      <c r="J37" s="369"/>
      <c r="K37" s="370"/>
    </row>
    <row r="38" spans="1:11" ht="29.25" customHeight="1" x14ac:dyDescent="0.15">
      <c r="A38" s="348"/>
      <c r="B38" s="1536" t="s">
        <v>435</v>
      </c>
      <c r="C38" s="371" t="s">
        <v>429</v>
      </c>
      <c r="D38" s="1539"/>
      <c r="E38" s="1540"/>
      <c r="F38" s="1540"/>
      <c r="G38" s="1540"/>
      <c r="H38" s="1540"/>
      <c r="I38" s="356"/>
      <c r="J38" s="357">
        <v>1</v>
      </c>
    </row>
    <row r="39" spans="1:11" ht="29.25" customHeight="1" x14ac:dyDescent="0.15">
      <c r="A39" s="348"/>
      <c r="B39" s="1537"/>
      <c r="C39" s="372" t="s">
        <v>430</v>
      </c>
      <c r="D39" s="1541"/>
      <c r="E39" s="1542"/>
      <c r="F39" s="1542"/>
      <c r="G39" s="1542"/>
      <c r="H39" s="1542"/>
      <c r="I39" s="359"/>
      <c r="J39" s="360"/>
    </row>
    <row r="40" spans="1:11" ht="29.25" customHeight="1" thickBot="1" x14ac:dyDescent="0.2">
      <c r="A40" s="348"/>
      <c r="B40" s="1537"/>
      <c r="C40" s="373" t="s">
        <v>431</v>
      </c>
      <c r="D40" s="1543"/>
      <c r="E40" s="1544"/>
      <c r="F40" s="1544"/>
      <c r="G40" s="1544"/>
      <c r="H40" s="1544"/>
      <c r="I40" s="362"/>
      <c r="J40" s="363"/>
    </row>
    <row r="41" spans="1:11" ht="29.25" customHeight="1" thickBot="1" x14ac:dyDescent="0.2">
      <c r="A41" s="348"/>
      <c r="B41" s="1538"/>
      <c r="C41" s="1545" t="s">
        <v>432</v>
      </c>
      <c r="D41" s="1545"/>
      <c r="E41" s="1545"/>
      <c r="F41" s="1545"/>
      <c r="G41" s="1545"/>
      <c r="H41" s="1545"/>
      <c r="I41" s="364">
        <f>SUM(I38:I40)</f>
        <v>0</v>
      </c>
      <c r="J41" s="365">
        <f>SUM(J38:J40)</f>
        <v>1</v>
      </c>
    </row>
    <row r="42" spans="1:11" ht="29.25" customHeight="1" x14ac:dyDescent="0.15">
      <c r="B42" s="348"/>
      <c r="C42" s="348"/>
      <c r="D42" s="348"/>
      <c r="E42" s="348"/>
      <c r="F42" s="348"/>
      <c r="G42" s="348"/>
      <c r="H42" s="348"/>
      <c r="I42" s="368" t="str">
        <f>(IF(OR(I41&lt;=1,I41&gt;=8),"↑住居の定員が規定の定員数を満たしていません。",""))</f>
        <v>↑住居の定員が規定の定員数を満たしていません。</v>
      </c>
      <c r="J42" s="348"/>
    </row>
    <row r="43" spans="1:11" ht="14.25" x14ac:dyDescent="0.15">
      <c r="B43" s="348" t="s">
        <v>436</v>
      </c>
      <c r="C43" s="348"/>
      <c r="D43" s="348"/>
      <c r="E43" s="348"/>
      <c r="F43" s="348"/>
      <c r="G43" s="348"/>
      <c r="H43" s="348"/>
      <c r="I43" s="348"/>
      <c r="J43" s="348"/>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 right="0.7" top="0.75" bottom="0.75" header="0.3" footer="0.3"/>
  <pageSetup paperSize="9" scale="60"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57"/>
  <sheetViews>
    <sheetView view="pageBreakPreview" topLeftCell="E1" zoomScale="90" zoomScaleNormal="100" zoomScaleSheetLayoutView="90" workbookViewId="0">
      <selection activeCell="E40" sqref="E40"/>
    </sheetView>
  </sheetViews>
  <sheetFormatPr defaultColWidth="8.875" defaultRowHeight="12" x14ac:dyDescent="0.15"/>
  <cols>
    <col min="1" max="56" width="1.75" style="375" customWidth="1"/>
    <col min="57" max="59" width="8.875" style="375" customWidth="1"/>
    <col min="60" max="16384" width="8.875" style="375"/>
  </cols>
  <sheetData>
    <row r="1" spans="1:56" ht="13.9" customHeight="1" x14ac:dyDescent="0.15">
      <c r="A1" s="374" t="s">
        <v>437</v>
      </c>
    </row>
    <row r="2" spans="1:56" ht="13.9" customHeight="1" x14ac:dyDescent="0.15">
      <c r="AP2" s="1652" t="s">
        <v>438</v>
      </c>
      <c r="AQ2" s="1652"/>
      <c r="AR2" s="1652"/>
      <c r="AS2" s="1653"/>
      <c r="AT2" s="1653"/>
      <c r="AU2" s="1652" t="s">
        <v>439</v>
      </c>
      <c r="AV2" s="1652"/>
      <c r="AW2" s="1653"/>
      <c r="AX2" s="1653"/>
      <c r="AY2" s="1652" t="s">
        <v>440</v>
      </c>
      <c r="AZ2" s="1652"/>
      <c r="BA2" s="1653"/>
      <c r="BB2" s="1653"/>
      <c r="BC2" s="1652" t="s">
        <v>441</v>
      </c>
      <c r="BD2" s="1652"/>
    </row>
    <row r="3" spans="1:56" ht="13.9" customHeight="1" x14ac:dyDescent="0.15"/>
    <row r="4" spans="1:56" ht="13.9" customHeight="1" x14ac:dyDescent="0.15">
      <c r="Q4" s="375" t="s">
        <v>442</v>
      </c>
    </row>
    <row r="5" spans="1:56" ht="13.9" customHeight="1" x14ac:dyDescent="0.15"/>
    <row r="6" spans="1:56" ht="13.9" customHeight="1" x14ac:dyDescent="0.15">
      <c r="C6" s="375" t="s">
        <v>443</v>
      </c>
      <c r="AI6" s="375" t="s">
        <v>444</v>
      </c>
    </row>
    <row r="7" spans="1:56" ht="13.9" customHeight="1" x14ac:dyDescent="0.15">
      <c r="E7" s="1610" t="s">
        <v>445</v>
      </c>
      <c r="F7" s="1610"/>
      <c r="G7" s="1610"/>
      <c r="H7" s="1610"/>
      <c r="I7" s="1610"/>
      <c r="J7" s="1610"/>
      <c r="K7" s="1610"/>
      <c r="L7" s="1650"/>
      <c r="M7" s="1650"/>
      <c r="N7" s="1650"/>
      <c r="O7" s="1650"/>
      <c r="P7" s="1650"/>
      <c r="Q7" s="1650"/>
      <c r="R7" s="1650"/>
      <c r="S7" s="1650"/>
      <c r="T7" s="1650"/>
      <c r="U7" s="1650"/>
      <c r="V7" s="1650"/>
      <c r="W7" s="1650"/>
      <c r="X7" s="1650"/>
      <c r="Y7" s="1650"/>
      <c r="Z7" s="1650"/>
      <c r="AA7" s="1650"/>
      <c r="AB7" s="1650"/>
      <c r="AC7" s="1650"/>
      <c r="AD7" s="1650"/>
      <c r="AK7" s="1648"/>
      <c r="AL7" s="1648"/>
      <c r="AM7" s="1648"/>
      <c r="AN7" s="1610" t="s">
        <v>446</v>
      </c>
      <c r="AO7" s="1610"/>
      <c r="AP7" s="1610"/>
      <c r="AQ7" s="1610"/>
      <c r="AR7" s="1610"/>
      <c r="AS7" s="1610"/>
      <c r="AT7" s="1610"/>
      <c r="AU7" s="1610"/>
      <c r="AV7" s="1610"/>
      <c r="AW7" s="1610"/>
      <c r="AX7" s="1610"/>
      <c r="AY7" s="1610"/>
    </row>
    <row r="8" spans="1:56" ht="13.9" customHeight="1" x14ac:dyDescent="0.15">
      <c r="E8" s="1610" t="s">
        <v>447</v>
      </c>
      <c r="F8" s="1610"/>
      <c r="G8" s="1610"/>
      <c r="H8" s="1610"/>
      <c r="I8" s="1610"/>
      <c r="J8" s="1610"/>
      <c r="K8" s="1610"/>
      <c r="L8" s="1650"/>
      <c r="M8" s="1650"/>
      <c r="N8" s="1650"/>
      <c r="O8" s="1650"/>
      <c r="P8" s="1650"/>
      <c r="Q8" s="1650"/>
      <c r="R8" s="1650"/>
      <c r="S8" s="1650"/>
      <c r="T8" s="1650"/>
      <c r="U8" s="1650"/>
      <c r="V8" s="1650"/>
      <c r="W8" s="1650"/>
      <c r="X8" s="1650"/>
      <c r="Y8" s="1650"/>
      <c r="Z8" s="1650"/>
      <c r="AA8" s="1650"/>
      <c r="AB8" s="1650"/>
      <c r="AC8" s="1650"/>
      <c r="AD8" s="1650"/>
      <c r="AK8" s="1648"/>
      <c r="AL8" s="1648"/>
      <c r="AM8" s="1648"/>
      <c r="AN8" s="1610" t="s">
        <v>448</v>
      </c>
      <c r="AO8" s="1610"/>
      <c r="AP8" s="1610"/>
      <c r="AQ8" s="1610"/>
      <c r="AR8" s="1610"/>
      <c r="AS8" s="1610"/>
      <c r="AT8" s="1610"/>
      <c r="AU8" s="1610"/>
      <c r="AV8" s="1610"/>
      <c r="AW8" s="1610"/>
      <c r="AX8" s="1610"/>
      <c r="AY8" s="1610"/>
    </row>
    <row r="9" spans="1:56" ht="13.9" customHeight="1" x14ac:dyDescent="0.15">
      <c r="E9" s="1610" t="s">
        <v>449</v>
      </c>
      <c r="F9" s="1610"/>
      <c r="G9" s="1610"/>
      <c r="H9" s="1610"/>
      <c r="I9" s="1610"/>
      <c r="J9" s="1610"/>
      <c r="K9" s="1610"/>
      <c r="L9" s="1650"/>
      <c r="M9" s="1650"/>
      <c r="N9" s="1650"/>
      <c r="O9" s="1650"/>
      <c r="P9" s="1650"/>
      <c r="Q9" s="1650"/>
      <c r="R9" s="1650"/>
      <c r="S9" s="1650"/>
      <c r="T9" s="1650"/>
      <c r="U9" s="1650"/>
      <c r="V9" s="1610" t="s">
        <v>450</v>
      </c>
      <c r="W9" s="1610"/>
      <c r="X9" s="1610"/>
      <c r="Y9" s="1651"/>
      <c r="Z9" s="1651"/>
      <c r="AA9" s="1651"/>
      <c r="AB9" s="1651"/>
      <c r="AC9" s="1610" t="s">
        <v>451</v>
      </c>
      <c r="AD9" s="1610"/>
      <c r="AJ9" s="376"/>
      <c r="AK9" s="377" t="s">
        <v>452</v>
      </c>
      <c r="AL9" s="376"/>
      <c r="AM9" s="376"/>
      <c r="AN9" s="376"/>
      <c r="AO9" s="376"/>
      <c r="AP9" s="376"/>
      <c r="AQ9" s="376"/>
      <c r="AR9" s="376"/>
      <c r="AS9" s="376"/>
      <c r="AT9" s="376"/>
      <c r="AU9" s="376"/>
    </row>
    <row r="10" spans="1:56" ht="13.9" customHeight="1" x14ac:dyDescent="0.15">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H10" s="376"/>
      <c r="AI10" s="376"/>
      <c r="AJ10" s="376"/>
      <c r="AK10" s="378" t="str">
        <f>IF(COUNTIF(AK6:AM8,"○")&gt;1,"いづれか１つを選択してください。","")</f>
        <v/>
      </c>
      <c r="AL10" s="376"/>
      <c r="AM10" s="376"/>
      <c r="AN10" s="376"/>
      <c r="AO10" s="376"/>
      <c r="AP10" s="376"/>
      <c r="AQ10" s="376"/>
      <c r="AR10" s="376"/>
      <c r="AS10" s="376"/>
      <c r="AT10" s="376"/>
      <c r="AU10" s="376"/>
    </row>
    <row r="11" spans="1:56" ht="13.9" customHeight="1" x14ac:dyDescent="0.15">
      <c r="C11" s="375" t="s">
        <v>453</v>
      </c>
      <c r="AH11" s="375" t="s">
        <v>454</v>
      </c>
    </row>
    <row r="12" spans="1:56" ht="13.9" customHeight="1" x14ac:dyDescent="0.15">
      <c r="E12" s="1648"/>
      <c r="F12" s="1648"/>
      <c r="G12" s="1648"/>
      <c r="H12" s="1649" t="s">
        <v>455</v>
      </c>
      <c r="I12" s="1649"/>
      <c r="J12" s="1649"/>
      <c r="K12" s="1649"/>
      <c r="L12" s="1649"/>
      <c r="M12" s="1649"/>
      <c r="N12" s="1649"/>
      <c r="O12" s="1649"/>
      <c r="P12" s="1649"/>
      <c r="Q12" s="1649"/>
      <c r="R12" s="1649"/>
      <c r="S12" s="1649"/>
      <c r="T12" s="1649"/>
      <c r="U12" s="1649"/>
      <c r="V12" s="1649"/>
      <c r="W12" s="1649"/>
      <c r="X12" s="1649"/>
      <c r="Y12" s="1649"/>
      <c r="Z12" s="1649"/>
      <c r="AA12" s="1649"/>
      <c r="AB12" s="1649"/>
      <c r="AC12" s="1649"/>
      <c r="AD12" s="1649"/>
      <c r="AE12" s="1649"/>
      <c r="AF12" s="1649"/>
      <c r="AI12" s="379"/>
      <c r="AK12" s="1622" t="s">
        <v>456</v>
      </c>
      <c r="AL12" s="1623"/>
      <c r="AM12" s="1623"/>
      <c r="AN12" s="1624"/>
      <c r="AO12" s="1646"/>
      <c r="AP12" s="1647"/>
      <c r="AQ12" s="1647"/>
      <c r="AR12" s="1618" t="s">
        <v>451</v>
      </c>
      <c r="AS12" s="1619"/>
      <c r="AT12" s="1642" t="s">
        <v>457</v>
      </c>
      <c r="AU12" s="1618"/>
      <c r="AV12" s="1618"/>
      <c r="AW12" s="1619"/>
      <c r="AX12" s="1646"/>
      <c r="AY12" s="1647"/>
      <c r="AZ12" s="1647"/>
      <c r="BA12" s="1618" t="s">
        <v>451</v>
      </c>
      <c r="BB12" s="1619"/>
    </row>
    <row r="13" spans="1:56" ht="13.9" customHeight="1" x14ac:dyDescent="0.15">
      <c r="E13" s="1648"/>
      <c r="F13" s="1648"/>
      <c r="G13" s="1648"/>
      <c r="H13" s="1649" t="s">
        <v>458</v>
      </c>
      <c r="I13" s="1649"/>
      <c r="J13" s="1649"/>
      <c r="K13" s="1649"/>
      <c r="L13" s="1649"/>
      <c r="M13" s="1649"/>
      <c r="N13" s="1649"/>
      <c r="O13" s="1649"/>
      <c r="P13" s="1649"/>
      <c r="Q13" s="1649"/>
      <c r="R13" s="1649"/>
      <c r="S13" s="1649"/>
      <c r="T13" s="1649"/>
      <c r="U13" s="1649"/>
      <c r="V13" s="1649"/>
      <c r="W13" s="1649"/>
      <c r="X13" s="1649"/>
      <c r="Y13" s="1649"/>
      <c r="Z13" s="1649"/>
      <c r="AA13" s="1649"/>
      <c r="AB13" s="1649"/>
      <c r="AC13" s="1649"/>
      <c r="AD13" s="1649"/>
      <c r="AE13" s="1649"/>
      <c r="AF13" s="1649"/>
      <c r="AH13" s="379" t="str">
        <f>IF(E12="○","→","")</f>
        <v/>
      </c>
      <c r="AI13" s="379"/>
      <c r="AK13" s="1642" t="s">
        <v>459</v>
      </c>
      <c r="AL13" s="1618"/>
      <c r="AM13" s="1618"/>
      <c r="AN13" s="1619"/>
      <c r="AO13" s="1646"/>
      <c r="AP13" s="1647"/>
      <c r="AQ13" s="1647"/>
      <c r="AR13" s="1618" t="s">
        <v>451</v>
      </c>
      <c r="AS13" s="1619"/>
      <c r="AT13" s="1642" t="s">
        <v>460</v>
      </c>
      <c r="AU13" s="1618"/>
      <c r="AV13" s="1618"/>
      <c r="AW13" s="1619"/>
      <c r="AX13" s="1646"/>
      <c r="AY13" s="1647"/>
      <c r="AZ13" s="1647"/>
      <c r="BA13" s="1618" t="s">
        <v>451</v>
      </c>
      <c r="BB13" s="1619"/>
    </row>
    <row r="14" spans="1:56" ht="13.9" customHeight="1" x14ac:dyDescent="0.15">
      <c r="E14" s="1648"/>
      <c r="F14" s="1648"/>
      <c r="G14" s="1648"/>
      <c r="H14" s="1649" t="s">
        <v>461</v>
      </c>
      <c r="I14" s="1649"/>
      <c r="J14" s="1649"/>
      <c r="K14" s="1649"/>
      <c r="L14" s="1649"/>
      <c r="M14" s="1649"/>
      <c r="N14" s="1649"/>
      <c r="O14" s="1649"/>
      <c r="P14" s="1649"/>
      <c r="Q14" s="1649"/>
      <c r="R14" s="1649"/>
      <c r="S14" s="1649"/>
      <c r="T14" s="1649"/>
      <c r="U14" s="1649"/>
      <c r="V14" s="1649"/>
      <c r="W14" s="1649"/>
      <c r="X14" s="1649"/>
      <c r="Y14" s="1649"/>
      <c r="Z14" s="1649"/>
      <c r="AA14" s="1649"/>
      <c r="AB14" s="1649"/>
      <c r="AC14" s="1649"/>
      <c r="AD14" s="1649"/>
      <c r="AE14" s="1649"/>
      <c r="AF14" s="1649"/>
      <c r="AH14" s="379"/>
      <c r="AI14" s="379"/>
      <c r="AK14" s="1642" t="s">
        <v>462</v>
      </c>
      <c r="AL14" s="1618"/>
      <c r="AM14" s="1618"/>
      <c r="AN14" s="1619"/>
      <c r="AO14" s="1646"/>
      <c r="AP14" s="1647"/>
      <c r="AQ14" s="1647"/>
      <c r="AR14" s="1618" t="s">
        <v>451</v>
      </c>
      <c r="AS14" s="1619"/>
      <c r="AT14" s="1642" t="s">
        <v>463</v>
      </c>
      <c r="AU14" s="1618"/>
      <c r="AV14" s="1618"/>
      <c r="AW14" s="1619"/>
      <c r="AX14" s="1646"/>
      <c r="AY14" s="1647"/>
      <c r="AZ14" s="1647"/>
      <c r="BA14" s="1618" t="s">
        <v>451</v>
      </c>
      <c r="BB14" s="1619"/>
    </row>
    <row r="15" spans="1:56" ht="13.9" customHeight="1" x14ac:dyDescent="0.15">
      <c r="E15" s="380" t="s">
        <v>464</v>
      </c>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K15" s="374"/>
      <c r="AL15" s="374"/>
      <c r="AM15" s="374"/>
      <c r="AN15" s="374"/>
      <c r="AO15" s="381"/>
      <c r="AP15" s="381"/>
      <c r="AQ15" s="381"/>
      <c r="AR15" s="374"/>
      <c r="AS15" s="374"/>
      <c r="AT15" s="1642" t="s">
        <v>465</v>
      </c>
      <c r="AU15" s="1618"/>
      <c r="AV15" s="1618"/>
      <c r="AW15" s="1619"/>
      <c r="AX15" s="1643">
        <f>AO12+AO13+AO14+AX12+AX13+AX14</f>
        <v>0</v>
      </c>
      <c r="AY15" s="1644"/>
      <c r="AZ15" s="1644"/>
      <c r="BA15" s="1618" t="s">
        <v>451</v>
      </c>
      <c r="BB15" s="1619"/>
    </row>
    <row r="16" spans="1:56" ht="13.9" customHeight="1" x14ac:dyDescent="0.15">
      <c r="E16" s="380" t="s">
        <v>466</v>
      </c>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82" t="str">
        <f>IF(OR(E13="○",E14="○"),"↓","")</f>
        <v/>
      </c>
      <c r="AE16" s="383"/>
      <c r="AF16" s="374"/>
      <c r="AR16" s="376"/>
      <c r="AS16" s="376"/>
      <c r="AT16" s="384"/>
      <c r="AU16" s="384"/>
      <c r="AV16" s="384"/>
      <c r="AW16" s="384"/>
      <c r="AX16" s="384"/>
      <c r="AY16" s="384"/>
      <c r="AZ16" s="384"/>
      <c r="BA16" s="384"/>
      <c r="BB16" s="385" t="str">
        <f>IF(AND(AX15&lt;&gt;Y9,E12="○"),"「１　事業者名簿」の定員数と想定される利用者数が一致しません。","")</f>
        <v/>
      </c>
    </row>
    <row r="17" spans="3:53" ht="13.9" customHeight="1" x14ac:dyDescent="0.15">
      <c r="E17" s="378" t="str">
        <f>IF(COUNTIF(E12:G14,"○")&gt;1,"いずれか１つを選択してください。","")</f>
        <v/>
      </c>
      <c r="AD17" s="379"/>
      <c r="AE17" s="379"/>
      <c r="AR17" s="376"/>
      <c r="AS17" s="376"/>
      <c r="AT17" s="376"/>
      <c r="AU17" s="376"/>
      <c r="AV17" s="376"/>
      <c r="AW17" s="376"/>
      <c r="AX17" s="376"/>
      <c r="AY17" s="376"/>
      <c r="AZ17" s="376"/>
    </row>
    <row r="18" spans="3:53" ht="13.9" customHeight="1" x14ac:dyDescent="0.15">
      <c r="C18" s="375" t="s">
        <v>467</v>
      </c>
    </row>
    <row r="19" spans="3:53" ht="13.9" customHeight="1" x14ac:dyDescent="0.15">
      <c r="E19" s="1610"/>
      <c r="F19" s="1610"/>
      <c r="G19" s="1610"/>
      <c r="H19" s="1610"/>
      <c r="I19" s="1610"/>
      <c r="J19" s="1610" t="s">
        <v>468</v>
      </c>
      <c r="K19" s="1610"/>
      <c r="L19" s="1610"/>
      <c r="M19" s="1610"/>
      <c r="N19" s="1610"/>
      <c r="O19" s="1610"/>
      <c r="P19" s="1610" t="s">
        <v>469</v>
      </c>
      <c r="Q19" s="1610"/>
      <c r="R19" s="1610"/>
      <c r="S19" s="1610"/>
      <c r="T19" s="1610"/>
      <c r="U19" s="1610"/>
      <c r="V19" s="1610"/>
      <c r="W19" s="1610"/>
      <c r="X19" s="1610"/>
      <c r="Y19" s="1610"/>
      <c r="Z19" s="1610"/>
      <c r="AA19" s="1610"/>
      <c r="AB19" s="1610"/>
      <c r="AC19" s="1610"/>
      <c r="AD19" s="1610"/>
      <c r="AE19" s="1610"/>
      <c r="AF19" s="1610"/>
      <c r="AG19" s="1610"/>
      <c r="AH19" s="1610"/>
      <c r="AI19" s="1610"/>
      <c r="AJ19" s="1610"/>
      <c r="AK19" s="1610"/>
      <c r="AL19" s="1610"/>
      <c r="AM19" s="1610"/>
      <c r="AN19" s="1610"/>
      <c r="AO19" s="1610"/>
      <c r="AP19" s="1610"/>
      <c r="AQ19" s="1610"/>
      <c r="AR19" s="1610"/>
      <c r="AS19" s="1610"/>
      <c r="AT19" s="1610"/>
      <c r="AU19" s="1610"/>
      <c r="AV19" s="1610"/>
      <c r="AW19" s="1610"/>
      <c r="AX19" s="1610"/>
    </row>
    <row r="20" spans="3:53" ht="13.9" customHeight="1" x14ac:dyDescent="0.15">
      <c r="E20" s="1610"/>
      <c r="F20" s="1610"/>
      <c r="G20" s="1610"/>
      <c r="H20" s="1610"/>
      <c r="I20" s="1610"/>
      <c r="J20" s="1610"/>
      <c r="K20" s="1610"/>
      <c r="L20" s="1610"/>
      <c r="M20" s="1610"/>
      <c r="N20" s="1610"/>
      <c r="O20" s="1610"/>
      <c r="P20" s="1645" t="s">
        <v>456</v>
      </c>
      <c r="Q20" s="1645"/>
      <c r="R20" s="1645"/>
      <c r="S20" s="1645"/>
      <c r="T20" s="1645"/>
      <c r="U20" s="1610" t="s">
        <v>459</v>
      </c>
      <c r="V20" s="1610"/>
      <c r="W20" s="1610"/>
      <c r="X20" s="1610"/>
      <c r="Y20" s="1610"/>
      <c r="Z20" s="1610" t="s">
        <v>462</v>
      </c>
      <c r="AA20" s="1610"/>
      <c r="AB20" s="1610"/>
      <c r="AC20" s="1610"/>
      <c r="AD20" s="1610"/>
      <c r="AE20" s="1610" t="s">
        <v>457</v>
      </c>
      <c r="AF20" s="1610"/>
      <c r="AG20" s="1610"/>
      <c r="AH20" s="1610"/>
      <c r="AI20" s="1610"/>
      <c r="AJ20" s="1610" t="s">
        <v>460</v>
      </c>
      <c r="AK20" s="1610"/>
      <c r="AL20" s="1610"/>
      <c r="AM20" s="1610"/>
      <c r="AN20" s="1610"/>
      <c r="AO20" s="1610" t="s">
        <v>463</v>
      </c>
      <c r="AP20" s="1610"/>
      <c r="AQ20" s="1610"/>
      <c r="AR20" s="1610"/>
      <c r="AS20" s="1610"/>
      <c r="AT20" s="1610" t="s">
        <v>470</v>
      </c>
      <c r="AU20" s="1610"/>
      <c r="AV20" s="1610"/>
      <c r="AW20" s="1610"/>
      <c r="AX20" s="1610"/>
    </row>
    <row r="21" spans="3:53" ht="13.9" customHeight="1" x14ac:dyDescent="0.15">
      <c r="E21" s="1610" t="s">
        <v>471</v>
      </c>
      <c r="F21" s="1610"/>
      <c r="G21" s="1610"/>
      <c r="H21" s="1610"/>
      <c r="I21" s="1610"/>
      <c r="J21" s="1640">
        <v>30</v>
      </c>
      <c r="K21" s="1641"/>
      <c r="L21" s="1641"/>
      <c r="M21" s="1641"/>
      <c r="N21" s="1628" t="s">
        <v>441</v>
      </c>
      <c r="O21" s="1629"/>
      <c r="P21" s="1638">
        <v>0</v>
      </c>
      <c r="Q21" s="1639"/>
      <c r="R21" s="1639"/>
      <c r="S21" s="1628" t="s">
        <v>451</v>
      </c>
      <c r="T21" s="1629"/>
      <c r="U21" s="1634">
        <v>0</v>
      </c>
      <c r="V21" s="1635"/>
      <c r="W21" s="1635"/>
      <c r="X21" s="1618" t="s">
        <v>451</v>
      </c>
      <c r="Y21" s="1619"/>
      <c r="Z21" s="1638">
        <v>0</v>
      </c>
      <c r="AA21" s="1639"/>
      <c r="AB21" s="1639"/>
      <c r="AC21" s="1628" t="s">
        <v>451</v>
      </c>
      <c r="AD21" s="1629"/>
      <c r="AE21" s="1634">
        <v>0</v>
      </c>
      <c r="AF21" s="1635"/>
      <c r="AG21" s="1635"/>
      <c r="AH21" s="1618" t="s">
        <v>451</v>
      </c>
      <c r="AI21" s="1619"/>
      <c r="AJ21" s="1634">
        <v>0</v>
      </c>
      <c r="AK21" s="1635"/>
      <c r="AL21" s="1635"/>
      <c r="AM21" s="1618" t="s">
        <v>451</v>
      </c>
      <c r="AN21" s="1619"/>
      <c r="AO21" s="1634">
        <v>0</v>
      </c>
      <c r="AP21" s="1635"/>
      <c r="AQ21" s="1635"/>
      <c r="AR21" s="1618" t="s">
        <v>451</v>
      </c>
      <c r="AS21" s="1619"/>
      <c r="AT21" s="1630">
        <f>P21+U21+Z21+AE21+AJ21+AO21</f>
        <v>0</v>
      </c>
      <c r="AU21" s="1631"/>
      <c r="AV21" s="1631"/>
      <c r="AW21" s="1618" t="s">
        <v>451</v>
      </c>
      <c r="AX21" s="1619"/>
    </row>
    <row r="22" spans="3:53" ht="13.9" customHeight="1" x14ac:dyDescent="0.15">
      <c r="E22" s="1610" t="s">
        <v>472</v>
      </c>
      <c r="F22" s="1610"/>
      <c r="G22" s="1610"/>
      <c r="H22" s="1610"/>
      <c r="I22" s="1610"/>
      <c r="J22" s="1640">
        <v>31</v>
      </c>
      <c r="K22" s="1641"/>
      <c r="L22" s="1641"/>
      <c r="M22" s="1641"/>
      <c r="N22" s="1628" t="s">
        <v>441</v>
      </c>
      <c r="O22" s="1629"/>
      <c r="P22" s="1638">
        <v>0</v>
      </c>
      <c r="Q22" s="1639"/>
      <c r="R22" s="1639"/>
      <c r="S22" s="1628" t="s">
        <v>451</v>
      </c>
      <c r="T22" s="1629"/>
      <c r="U22" s="1634">
        <v>0</v>
      </c>
      <c r="V22" s="1635"/>
      <c r="W22" s="1635"/>
      <c r="X22" s="1618" t="s">
        <v>451</v>
      </c>
      <c r="Y22" s="1619"/>
      <c r="Z22" s="1638">
        <v>0</v>
      </c>
      <c r="AA22" s="1639"/>
      <c r="AB22" s="1639"/>
      <c r="AC22" s="1628" t="s">
        <v>451</v>
      </c>
      <c r="AD22" s="1629"/>
      <c r="AE22" s="1634">
        <v>0</v>
      </c>
      <c r="AF22" s="1635"/>
      <c r="AG22" s="1635"/>
      <c r="AH22" s="1618" t="s">
        <v>451</v>
      </c>
      <c r="AI22" s="1619"/>
      <c r="AJ22" s="1634">
        <v>0</v>
      </c>
      <c r="AK22" s="1635"/>
      <c r="AL22" s="1635"/>
      <c r="AM22" s="1618" t="s">
        <v>451</v>
      </c>
      <c r="AN22" s="1619"/>
      <c r="AO22" s="1634">
        <v>0</v>
      </c>
      <c r="AP22" s="1635"/>
      <c r="AQ22" s="1635"/>
      <c r="AR22" s="1618" t="s">
        <v>451</v>
      </c>
      <c r="AS22" s="1619"/>
      <c r="AT22" s="1630">
        <f t="shared" ref="AT22:AT32" si="0">P22+U22+Z22+AE22+AJ22+AO22</f>
        <v>0</v>
      </c>
      <c r="AU22" s="1631"/>
      <c r="AV22" s="1631"/>
      <c r="AW22" s="1618" t="s">
        <v>451</v>
      </c>
      <c r="AX22" s="1619"/>
    </row>
    <row r="23" spans="3:53" ht="13.9" customHeight="1" x14ac:dyDescent="0.15">
      <c r="E23" s="1610" t="s">
        <v>473</v>
      </c>
      <c r="F23" s="1610"/>
      <c r="G23" s="1610"/>
      <c r="H23" s="1610"/>
      <c r="I23" s="1610"/>
      <c r="J23" s="1640">
        <v>30</v>
      </c>
      <c r="K23" s="1641"/>
      <c r="L23" s="1641"/>
      <c r="M23" s="1641"/>
      <c r="N23" s="1628" t="s">
        <v>441</v>
      </c>
      <c r="O23" s="1629"/>
      <c r="P23" s="1638">
        <v>0</v>
      </c>
      <c r="Q23" s="1639"/>
      <c r="R23" s="1639"/>
      <c r="S23" s="1628" t="s">
        <v>451</v>
      </c>
      <c r="T23" s="1629"/>
      <c r="U23" s="1634">
        <v>0</v>
      </c>
      <c r="V23" s="1635"/>
      <c r="W23" s="1635"/>
      <c r="X23" s="1618" t="s">
        <v>451</v>
      </c>
      <c r="Y23" s="1619"/>
      <c r="Z23" s="1638">
        <v>0</v>
      </c>
      <c r="AA23" s="1639"/>
      <c r="AB23" s="1639"/>
      <c r="AC23" s="1628" t="s">
        <v>451</v>
      </c>
      <c r="AD23" s="1629"/>
      <c r="AE23" s="1634">
        <v>0</v>
      </c>
      <c r="AF23" s="1635"/>
      <c r="AG23" s="1635"/>
      <c r="AH23" s="1618" t="s">
        <v>451</v>
      </c>
      <c r="AI23" s="1619"/>
      <c r="AJ23" s="1634">
        <v>0</v>
      </c>
      <c r="AK23" s="1635"/>
      <c r="AL23" s="1635"/>
      <c r="AM23" s="1618" t="s">
        <v>451</v>
      </c>
      <c r="AN23" s="1619"/>
      <c r="AO23" s="1634">
        <v>0</v>
      </c>
      <c r="AP23" s="1635"/>
      <c r="AQ23" s="1635"/>
      <c r="AR23" s="1618" t="s">
        <v>451</v>
      </c>
      <c r="AS23" s="1619"/>
      <c r="AT23" s="1630">
        <f t="shared" si="0"/>
        <v>0</v>
      </c>
      <c r="AU23" s="1631"/>
      <c r="AV23" s="1631"/>
      <c r="AW23" s="1618" t="s">
        <v>451</v>
      </c>
      <c r="AX23" s="1619"/>
    </row>
    <row r="24" spans="3:53" ht="13.9" customHeight="1" x14ac:dyDescent="0.15">
      <c r="E24" s="1610" t="s">
        <v>474</v>
      </c>
      <c r="F24" s="1610"/>
      <c r="G24" s="1610"/>
      <c r="H24" s="1610"/>
      <c r="I24" s="1610"/>
      <c r="J24" s="1640">
        <v>31</v>
      </c>
      <c r="K24" s="1641"/>
      <c r="L24" s="1641"/>
      <c r="M24" s="1641"/>
      <c r="N24" s="1628" t="s">
        <v>441</v>
      </c>
      <c r="O24" s="1629"/>
      <c r="P24" s="1638">
        <v>0</v>
      </c>
      <c r="Q24" s="1639"/>
      <c r="R24" s="1639"/>
      <c r="S24" s="1628" t="s">
        <v>451</v>
      </c>
      <c r="T24" s="1629"/>
      <c r="U24" s="1634">
        <v>0</v>
      </c>
      <c r="V24" s="1635"/>
      <c r="W24" s="1635"/>
      <c r="X24" s="1618" t="s">
        <v>451</v>
      </c>
      <c r="Y24" s="1619"/>
      <c r="Z24" s="1638">
        <v>0</v>
      </c>
      <c r="AA24" s="1639"/>
      <c r="AB24" s="1639"/>
      <c r="AC24" s="1628" t="s">
        <v>451</v>
      </c>
      <c r="AD24" s="1629"/>
      <c r="AE24" s="1634">
        <v>0</v>
      </c>
      <c r="AF24" s="1635"/>
      <c r="AG24" s="1635"/>
      <c r="AH24" s="1618" t="s">
        <v>451</v>
      </c>
      <c r="AI24" s="1619"/>
      <c r="AJ24" s="1634">
        <v>0</v>
      </c>
      <c r="AK24" s="1635"/>
      <c r="AL24" s="1635"/>
      <c r="AM24" s="1618" t="s">
        <v>451</v>
      </c>
      <c r="AN24" s="1619"/>
      <c r="AO24" s="1634">
        <v>0</v>
      </c>
      <c r="AP24" s="1635"/>
      <c r="AQ24" s="1635"/>
      <c r="AR24" s="1618" t="s">
        <v>451</v>
      </c>
      <c r="AS24" s="1619"/>
      <c r="AT24" s="1630">
        <f t="shared" si="0"/>
        <v>0</v>
      </c>
      <c r="AU24" s="1631"/>
      <c r="AV24" s="1631"/>
      <c r="AW24" s="1618" t="s">
        <v>451</v>
      </c>
      <c r="AX24" s="1619"/>
    </row>
    <row r="25" spans="3:53" ht="13.9" customHeight="1" x14ac:dyDescent="0.15">
      <c r="E25" s="1610" t="s">
        <v>475</v>
      </c>
      <c r="F25" s="1610"/>
      <c r="G25" s="1610"/>
      <c r="H25" s="1610"/>
      <c r="I25" s="1610"/>
      <c r="J25" s="1640">
        <v>30</v>
      </c>
      <c r="K25" s="1641"/>
      <c r="L25" s="1641"/>
      <c r="M25" s="1641"/>
      <c r="N25" s="1628" t="s">
        <v>441</v>
      </c>
      <c r="O25" s="1629"/>
      <c r="P25" s="1638">
        <v>0</v>
      </c>
      <c r="Q25" s="1639"/>
      <c r="R25" s="1639"/>
      <c r="S25" s="1628" t="s">
        <v>451</v>
      </c>
      <c r="T25" s="1629"/>
      <c r="U25" s="1634">
        <v>0</v>
      </c>
      <c r="V25" s="1635"/>
      <c r="W25" s="1635"/>
      <c r="X25" s="1618" t="s">
        <v>451</v>
      </c>
      <c r="Y25" s="1619"/>
      <c r="Z25" s="1638">
        <v>0</v>
      </c>
      <c r="AA25" s="1639"/>
      <c r="AB25" s="1639"/>
      <c r="AC25" s="1628" t="s">
        <v>451</v>
      </c>
      <c r="AD25" s="1629"/>
      <c r="AE25" s="1634">
        <v>0</v>
      </c>
      <c r="AF25" s="1635"/>
      <c r="AG25" s="1635"/>
      <c r="AH25" s="1618" t="s">
        <v>451</v>
      </c>
      <c r="AI25" s="1619"/>
      <c r="AJ25" s="1634">
        <v>0</v>
      </c>
      <c r="AK25" s="1635"/>
      <c r="AL25" s="1635"/>
      <c r="AM25" s="1618" t="s">
        <v>451</v>
      </c>
      <c r="AN25" s="1619"/>
      <c r="AO25" s="1634">
        <v>0</v>
      </c>
      <c r="AP25" s="1635"/>
      <c r="AQ25" s="1635"/>
      <c r="AR25" s="1618" t="s">
        <v>451</v>
      </c>
      <c r="AS25" s="1619"/>
      <c r="AT25" s="1630">
        <f t="shared" si="0"/>
        <v>0</v>
      </c>
      <c r="AU25" s="1631"/>
      <c r="AV25" s="1631"/>
      <c r="AW25" s="1618" t="s">
        <v>451</v>
      </c>
      <c r="AX25" s="1619"/>
    </row>
    <row r="26" spans="3:53" ht="13.9" customHeight="1" x14ac:dyDescent="0.15">
      <c r="E26" s="1610" t="s">
        <v>476</v>
      </c>
      <c r="F26" s="1610"/>
      <c r="G26" s="1610"/>
      <c r="H26" s="1610"/>
      <c r="I26" s="1610"/>
      <c r="J26" s="1640">
        <v>30</v>
      </c>
      <c r="K26" s="1641"/>
      <c r="L26" s="1641"/>
      <c r="M26" s="1641"/>
      <c r="N26" s="1628" t="s">
        <v>441</v>
      </c>
      <c r="O26" s="1629"/>
      <c r="P26" s="1638">
        <v>0</v>
      </c>
      <c r="Q26" s="1639"/>
      <c r="R26" s="1639"/>
      <c r="S26" s="1628" t="s">
        <v>451</v>
      </c>
      <c r="T26" s="1629"/>
      <c r="U26" s="1634">
        <v>0</v>
      </c>
      <c r="V26" s="1635"/>
      <c r="W26" s="1635"/>
      <c r="X26" s="1618" t="s">
        <v>451</v>
      </c>
      <c r="Y26" s="1619"/>
      <c r="Z26" s="1638">
        <v>0</v>
      </c>
      <c r="AA26" s="1639"/>
      <c r="AB26" s="1639"/>
      <c r="AC26" s="1628" t="s">
        <v>451</v>
      </c>
      <c r="AD26" s="1629"/>
      <c r="AE26" s="1634">
        <v>0</v>
      </c>
      <c r="AF26" s="1635"/>
      <c r="AG26" s="1635"/>
      <c r="AH26" s="1618" t="s">
        <v>451</v>
      </c>
      <c r="AI26" s="1619"/>
      <c r="AJ26" s="1634">
        <v>0</v>
      </c>
      <c r="AK26" s="1635"/>
      <c r="AL26" s="1635"/>
      <c r="AM26" s="1618" t="s">
        <v>451</v>
      </c>
      <c r="AN26" s="1619"/>
      <c r="AO26" s="1634">
        <v>0</v>
      </c>
      <c r="AP26" s="1635"/>
      <c r="AQ26" s="1635"/>
      <c r="AR26" s="1618" t="s">
        <v>451</v>
      </c>
      <c r="AS26" s="1619"/>
      <c r="AT26" s="1630">
        <f t="shared" si="0"/>
        <v>0</v>
      </c>
      <c r="AU26" s="1631"/>
      <c r="AV26" s="1631"/>
      <c r="AW26" s="1618" t="s">
        <v>451</v>
      </c>
      <c r="AX26" s="1619"/>
    </row>
    <row r="27" spans="3:53" ht="13.9" customHeight="1" x14ac:dyDescent="0.15">
      <c r="E27" s="1610" t="s">
        <v>477</v>
      </c>
      <c r="F27" s="1610"/>
      <c r="G27" s="1610"/>
      <c r="H27" s="1610"/>
      <c r="I27" s="1610"/>
      <c r="J27" s="1640">
        <v>31</v>
      </c>
      <c r="K27" s="1641"/>
      <c r="L27" s="1641"/>
      <c r="M27" s="1641"/>
      <c r="N27" s="1628" t="s">
        <v>441</v>
      </c>
      <c r="O27" s="1629"/>
      <c r="P27" s="1638">
        <v>0</v>
      </c>
      <c r="Q27" s="1639"/>
      <c r="R27" s="1639"/>
      <c r="S27" s="1628" t="s">
        <v>451</v>
      </c>
      <c r="T27" s="1629"/>
      <c r="U27" s="1634">
        <v>0</v>
      </c>
      <c r="V27" s="1635"/>
      <c r="W27" s="1635"/>
      <c r="X27" s="1618" t="s">
        <v>451</v>
      </c>
      <c r="Y27" s="1619"/>
      <c r="Z27" s="1638">
        <v>0</v>
      </c>
      <c r="AA27" s="1639"/>
      <c r="AB27" s="1639"/>
      <c r="AC27" s="1628" t="s">
        <v>451</v>
      </c>
      <c r="AD27" s="1629"/>
      <c r="AE27" s="1634">
        <v>0</v>
      </c>
      <c r="AF27" s="1635"/>
      <c r="AG27" s="1635"/>
      <c r="AH27" s="1618" t="s">
        <v>451</v>
      </c>
      <c r="AI27" s="1619"/>
      <c r="AJ27" s="1634">
        <v>0</v>
      </c>
      <c r="AK27" s="1635"/>
      <c r="AL27" s="1635"/>
      <c r="AM27" s="1618" t="s">
        <v>451</v>
      </c>
      <c r="AN27" s="1619"/>
      <c r="AO27" s="1634">
        <v>0</v>
      </c>
      <c r="AP27" s="1635"/>
      <c r="AQ27" s="1635"/>
      <c r="AR27" s="1618" t="s">
        <v>451</v>
      </c>
      <c r="AS27" s="1619"/>
      <c r="AT27" s="1630">
        <f t="shared" si="0"/>
        <v>0</v>
      </c>
      <c r="AU27" s="1631"/>
      <c r="AV27" s="1631"/>
      <c r="AW27" s="1618" t="s">
        <v>451</v>
      </c>
      <c r="AX27" s="1619"/>
    </row>
    <row r="28" spans="3:53" ht="13.9" customHeight="1" x14ac:dyDescent="0.15">
      <c r="E28" s="1610" t="s">
        <v>478</v>
      </c>
      <c r="F28" s="1610"/>
      <c r="G28" s="1610"/>
      <c r="H28" s="1610"/>
      <c r="I28" s="1610"/>
      <c r="J28" s="1640">
        <v>30</v>
      </c>
      <c r="K28" s="1641"/>
      <c r="L28" s="1641"/>
      <c r="M28" s="1641"/>
      <c r="N28" s="1628" t="s">
        <v>441</v>
      </c>
      <c r="O28" s="1629"/>
      <c r="P28" s="1638">
        <v>0</v>
      </c>
      <c r="Q28" s="1639"/>
      <c r="R28" s="1639"/>
      <c r="S28" s="1628" t="s">
        <v>451</v>
      </c>
      <c r="T28" s="1629"/>
      <c r="U28" s="1634">
        <v>0</v>
      </c>
      <c r="V28" s="1635"/>
      <c r="W28" s="1635"/>
      <c r="X28" s="1618" t="s">
        <v>451</v>
      </c>
      <c r="Y28" s="1619"/>
      <c r="Z28" s="1638">
        <v>0</v>
      </c>
      <c r="AA28" s="1639"/>
      <c r="AB28" s="1639"/>
      <c r="AC28" s="1628" t="s">
        <v>451</v>
      </c>
      <c r="AD28" s="1629"/>
      <c r="AE28" s="1634">
        <v>0</v>
      </c>
      <c r="AF28" s="1635"/>
      <c r="AG28" s="1635"/>
      <c r="AH28" s="1618" t="s">
        <v>451</v>
      </c>
      <c r="AI28" s="1619"/>
      <c r="AJ28" s="1634">
        <v>0</v>
      </c>
      <c r="AK28" s="1635"/>
      <c r="AL28" s="1635"/>
      <c r="AM28" s="1618" t="s">
        <v>451</v>
      </c>
      <c r="AN28" s="1619"/>
      <c r="AO28" s="1634">
        <v>0</v>
      </c>
      <c r="AP28" s="1635"/>
      <c r="AQ28" s="1635"/>
      <c r="AR28" s="1618" t="s">
        <v>451</v>
      </c>
      <c r="AS28" s="1619"/>
      <c r="AT28" s="1630">
        <f t="shared" si="0"/>
        <v>0</v>
      </c>
      <c r="AU28" s="1631"/>
      <c r="AV28" s="1631"/>
      <c r="AW28" s="1618" t="s">
        <v>451</v>
      </c>
      <c r="AX28" s="1619"/>
    </row>
    <row r="29" spans="3:53" ht="13.9" customHeight="1" x14ac:dyDescent="0.15">
      <c r="E29" s="1610" t="s">
        <v>479</v>
      </c>
      <c r="F29" s="1610"/>
      <c r="G29" s="1610"/>
      <c r="H29" s="1610"/>
      <c r="I29" s="1610"/>
      <c r="J29" s="1640">
        <v>31</v>
      </c>
      <c r="K29" s="1641"/>
      <c r="L29" s="1641"/>
      <c r="M29" s="1641"/>
      <c r="N29" s="1628" t="s">
        <v>441</v>
      </c>
      <c r="O29" s="1629"/>
      <c r="P29" s="1638">
        <v>0</v>
      </c>
      <c r="Q29" s="1639"/>
      <c r="R29" s="1639"/>
      <c r="S29" s="1628" t="s">
        <v>451</v>
      </c>
      <c r="T29" s="1629"/>
      <c r="U29" s="1634">
        <v>0</v>
      </c>
      <c r="V29" s="1635"/>
      <c r="W29" s="1635"/>
      <c r="X29" s="1618" t="s">
        <v>451</v>
      </c>
      <c r="Y29" s="1619"/>
      <c r="Z29" s="1638">
        <v>0</v>
      </c>
      <c r="AA29" s="1639"/>
      <c r="AB29" s="1639"/>
      <c r="AC29" s="1628" t="s">
        <v>451</v>
      </c>
      <c r="AD29" s="1629"/>
      <c r="AE29" s="1634">
        <v>0</v>
      </c>
      <c r="AF29" s="1635"/>
      <c r="AG29" s="1635"/>
      <c r="AH29" s="1618" t="s">
        <v>451</v>
      </c>
      <c r="AI29" s="1619"/>
      <c r="AJ29" s="1634">
        <v>0</v>
      </c>
      <c r="AK29" s="1635"/>
      <c r="AL29" s="1635"/>
      <c r="AM29" s="1618" t="s">
        <v>451</v>
      </c>
      <c r="AN29" s="1619"/>
      <c r="AO29" s="1634">
        <v>0</v>
      </c>
      <c r="AP29" s="1635"/>
      <c r="AQ29" s="1635"/>
      <c r="AR29" s="1618" t="s">
        <v>451</v>
      </c>
      <c r="AS29" s="1619"/>
      <c r="AT29" s="1630">
        <f t="shared" si="0"/>
        <v>0</v>
      </c>
      <c r="AU29" s="1631"/>
      <c r="AV29" s="1631"/>
      <c r="AW29" s="1618" t="s">
        <v>451</v>
      </c>
      <c r="AX29" s="1619"/>
      <c r="BA29" s="386"/>
    </row>
    <row r="30" spans="3:53" ht="13.9" customHeight="1" x14ac:dyDescent="0.15">
      <c r="E30" s="1610" t="s">
        <v>480</v>
      </c>
      <c r="F30" s="1610"/>
      <c r="G30" s="1610"/>
      <c r="H30" s="1610"/>
      <c r="I30" s="1610"/>
      <c r="J30" s="1640">
        <v>30</v>
      </c>
      <c r="K30" s="1641"/>
      <c r="L30" s="1641"/>
      <c r="M30" s="1641"/>
      <c r="N30" s="1628" t="s">
        <v>441</v>
      </c>
      <c r="O30" s="1629"/>
      <c r="P30" s="1638">
        <v>0</v>
      </c>
      <c r="Q30" s="1639"/>
      <c r="R30" s="1639"/>
      <c r="S30" s="1628" t="s">
        <v>451</v>
      </c>
      <c r="T30" s="1629"/>
      <c r="U30" s="1634">
        <v>0</v>
      </c>
      <c r="V30" s="1635"/>
      <c r="W30" s="1635"/>
      <c r="X30" s="1618" t="s">
        <v>451</v>
      </c>
      <c r="Y30" s="1619"/>
      <c r="Z30" s="1638">
        <v>0</v>
      </c>
      <c r="AA30" s="1639"/>
      <c r="AB30" s="1639"/>
      <c r="AC30" s="1628" t="s">
        <v>451</v>
      </c>
      <c r="AD30" s="1629"/>
      <c r="AE30" s="1634">
        <v>0</v>
      </c>
      <c r="AF30" s="1635"/>
      <c r="AG30" s="1635"/>
      <c r="AH30" s="1618" t="s">
        <v>451</v>
      </c>
      <c r="AI30" s="1619"/>
      <c r="AJ30" s="1634">
        <v>0</v>
      </c>
      <c r="AK30" s="1635"/>
      <c r="AL30" s="1635"/>
      <c r="AM30" s="1618" t="s">
        <v>451</v>
      </c>
      <c r="AN30" s="1619"/>
      <c r="AO30" s="1634">
        <v>0</v>
      </c>
      <c r="AP30" s="1635"/>
      <c r="AQ30" s="1635"/>
      <c r="AR30" s="1618" t="s">
        <v>451</v>
      </c>
      <c r="AS30" s="1619"/>
      <c r="AT30" s="1630">
        <f t="shared" si="0"/>
        <v>0</v>
      </c>
      <c r="AU30" s="1631"/>
      <c r="AV30" s="1631"/>
      <c r="AW30" s="1618" t="s">
        <v>451</v>
      </c>
      <c r="AX30" s="1619"/>
    </row>
    <row r="31" spans="3:53" ht="13.9" customHeight="1" x14ac:dyDescent="0.15">
      <c r="E31" s="1610" t="s">
        <v>481</v>
      </c>
      <c r="F31" s="1610"/>
      <c r="G31" s="1610"/>
      <c r="H31" s="1610"/>
      <c r="I31" s="1610"/>
      <c r="J31" s="1640">
        <v>27</v>
      </c>
      <c r="K31" s="1641"/>
      <c r="L31" s="1641"/>
      <c r="M31" s="1641"/>
      <c r="N31" s="1628" t="s">
        <v>441</v>
      </c>
      <c r="O31" s="1629"/>
      <c r="P31" s="1638">
        <v>0</v>
      </c>
      <c r="Q31" s="1639"/>
      <c r="R31" s="1639"/>
      <c r="S31" s="1628" t="s">
        <v>451</v>
      </c>
      <c r="T31" s="1629"/>
      <c r="U31" s="1634">
        <v>0</v>
      </c>
      <c r="V31" s="1635"/>
      <c r="W31" s="1635"/>
      <c r="X31" s="1618" t="s">
        <v>451</v>
      </c>
      <c r="Y31" s="1619"/>
      <c r="Z31" s="1638">
        <v>0</v>
      </c>
      <c r="AA31" s="1639"/>
      <c r="AB31" s="1639"/>
      <c r="AC31" s="1628" t="s">
        <v>451</v>
      </c>
      <c r="AD31" s="1629"/>
      <c r="AE31" s="1634">
        <v>0</v>
      </c>
      <c r="AF31" s="1635"/>
      <c r="AG31" s="1635"/>
      <c r="AH31" s="1618" t="s">
        <v>451</v>
      </c>
      <c r="AI31" s="1619"/>
      <c r="AJ31" s="1634">
        <v>0</v>
      </c>
      <c r="AK31" s="1635"/>
      <c r="AL31" s="1635"/>
      <c r="AM31" s="1618" t="s">
        <v>451</v>
      </c>
      <c r="AN31" s="1619"/>
      <c r="AO31" s="1634">
        <v>0</v>
      </c>
      <c r="AP31" s="1635"/>
      <c r="AQ31" s="1635"/>
      <c r="AR31" s="1618" t="s">
        <v>451</v>
      </c>
      <c r="AS31" s="1619"/>
      <c r="AT31" s="1630">
        <f t="shared" si="0"/>
        <v>0</v>
      </c>
      <c r="AU31" s="1631"/>
      <c r="AV31" s="1631"/>
      <c r="AW31" s="1618" t="s">
        <v>451</v>
      </c>
      <c r="AX31" s="1619"/>
    </row>
    <row r="32" spans="3:53" ht="13.9" customHeight="1" x14ac:dyDescent="0.15">
      <c r="E32" s="1610" t="s">
        <v>482</v>
      </c>
      <c r="F32" s="1610"/>
      <c r="G32" s="1610"/>
      <c r="H32" s="1610"/>
      <c r="I32" s="1610"/>
      <c r="J32" s="1640">
        <v>31</v>
      </c>
      <c r="K32" s="1641"/>
      <c r="L32" s="1641"/>
      <c r="M32" s="1641"/>
      <c r="N32" s="1628" t="s">
        <v>441</v>
      </c>
      <c r="O32" s="1629"/>
      <c r="P32" s="1638">
        <v>0</v>
      </c>
      <c r="Q32" s="1639"/>
      <c r="R32" s="1639"/>
      <c r="S32" s="1628" t="s">
        <v>451</v>
      </c>
      <c r="T32" s="1629"/>
      <c r="U32" s="1634">
        <v>0</v>
      </c>
      <c r="V32" s="1635"/>
      <c r="W32" s="1635"/>
      <c r="X32" s="1618" t="s">
        <v>451</v>
      </c>
      <c r="Y32" s="1619"/>
      <c r="Z32" s="1638">
        <v>0</v>
      </c>
      <c r="AA32" s="1639"/>
      <c r="AB32" s="1639"/>
      <c r="AC32" s="1628" t="s">
        <v>451</v>
      </c>
      <c r="AD32" s="1629"/>
      <c r="AE32" s="1634">
        <v>0</v>
      </c>
      <c r="AF32" s="1635"/>
      <c r="AG32" s="1635"/>
      <c r="AH32" s="1618" t="s">
        <v>451</v>
      </c>
      <c r="AI32" s="1619"/>
      <c r="AJ32" s="1634">
        <v>0</v>
      </c>
      <c r="AK32" s="1635"/>
      <c r="AL32" s="1635"/>
      <c r="AM32" s="1618" t="s">
        <v>451</v>
      </c>
      <c r="AN32" s="1619"/>
      <c r="AO32" s="1634">
        <v>0</v>
      </c>
      <c r="AP32" s="1635"/>
      <c r="AQ32" s="1635"/>
      <c r="AR32" s="1618" t="s">
        <v>451</v>
      </c>
      <c r="AS32" s="1619"/>
      <c r="AT32" s="1630">
        <f t="shared" si="0"/>
        <v>0</v>
      </c>
      <c r="AU32" s="1631"/>
      <c r="AV32" s="1631"/>
      <c r="AW32" s="1618" t="s">
        <v>451</v>
      </c>
      <c r="AX32" s="1619"/>
    </row>
    <row r="33" spans="2:54" ht="13.9" customHeight="1" x14ac:dyDescent="0.15">
      <c r="E33" s="1610" t="s">
        <v>470</v>
      </c>
      <c r="F33" s="1610"/>
      <c r="G33" s="1610"/>
      <c r="H33" s="1610"/>
      <c r="I33" s="1610"/>
      <c r="J33" s="1636">
        <f>SUM(J21:M32)</f>
        <v>362</v>
      </c>
      <c r="K33" s="1637"/>
      <c r="L33" s="1637"/>
      <c r="M33" s="1637"/>
      <c r="N33" s="1628" t="s">
        <v>441</v>
      </c>
      <c r="O33" s="1629"/>
      <c r="P33" s="1632">
        <f>SUM(P21:R32)</f>
        <v>0</v>
      </c>
      <c r="Q33" s="1633"/>
      <c r="R33" s="1633"/>
      <c r="S33" s="1628" t="s">
        <v>451</v>
      </c>
      <c r="T33" s="1629"/>
      <c r="U33" s="1630">
        <f>SUM(U21:W32)</f>
        <v>0</v>
      </c>
      <c r="V33" s="1631"/>
      <c r="W33" s="1631"/>
      <c r="X33" s="1618" t="s">
        <v>451</v>
      </c>
      <c r="Y33" s="1619"/>
      <c r="Z33" s="1632">
        <f>SUM(Z21:AB32)</f>
        <v>0</v>
      </c>
      <c r="AA33" s="1633"/>
      <c r="AB33" s="1633"/>
      <c r="AC33" s="1628" t="s">
        <v>451</v>
      </c>
      <c r="AD33" s="1629"/>
      <c r="AE33" s="1630">
        <f>SUM(AE21:AG32)</f>
        <v>0</v>
      </c>
      <c r="AF33" s="1631"/>
      <c r="AG33" s="1631"/>
      <c r="AH33" s="1618" t="s">
        <v>451</v>
      </c>
      <c r="AI33" s="1619"/>
      <c r="AJ33" s="1630">
        <f>SUM(AJ21:AL32)</f>
        <v>0</v>
      </c>
      <c r="AK33" s="1631"/>
      <c r="AL33" s="1631"/>
      <c r="AM33" s="1618" t="s">
        <v>451</v>
      </c>
      <c r="AN33" s="1619"/>
      <c r="AO33" s="1630">
        <f>SUM(AO21:AQ32)</f>
        <v>0</v>
      </c>
      <c r="AP33" s="1631"/>
      <c r="AQ33" s="1631"/>
      <c r="AR33" s="1618" t="s">
        <v>451</v>
      </c>
      <c r="AS33" s="1619"/>
      <c r="AT33" s="1630">
        <f>SUM(AT21:AV32)</f>
        <v>0</v>
      </c>
      <c r="AU33" s="1631"/>
      <c r="AV33" s="1631"/>
      <c r="AW33" s="1618" t="s">
        <v>451</v>
      </c>
      <c r="AX33" s="1619"/>
    </row>
    <row r="34" spans="2:54" ht="13.9" customHeight="1" x14ac:dyDescent="0.15">
      <c r="E34" s="1622" t="s">
        <v>483</v>
      </c>
      <c r="F34" s="1623"/>
      <c r="G34" s="1623"/>
      <c r="H34" s="1623"/>
      <c r="I34" s="1624"/>
      <c r="J34" s="1625"/>
      <c r="K34" s="1626"/>
      <c r="L34" s="1626"/>
      <c r="M34" s="1626"/>
      <c r="N34" s="1626"/>
      <c r="O34" s="1627"/>
      <c r="P34" s="1616">
        <f>IFERROR(ROUNDUP(P33/$J$33,1),"0")</f>
        <v>0</v>
      </c>
      <c r="Q34" s="1617"/>
      <c r="R34" s="1617"/>
      <c r="S34" s="1628" t="s">
        <v>451</v>
      </c>
      <c r="T34" s="1629"/>
      <c r="U34" s="1616">
        <f>IFERROR(ROUNDUP(U33/$J$33,1),"0")</f>
        <v>0</v>
      </c>
      <c r="V34" s="1617"/>
      <c r="W34" s="1617"/>
      <c r="X34" s="1618" t="s">
        <v>451</v>
      </c>
      <c r="Y34" s="1619"/>
      <c r="Z34" s="1616">
        <f>IFERROR(ROUNDUP(Z33/$J$33,1),"0")</f>
        <v>0</v>
      </c>
      <c r="AA34" s="1617"/>
      <c r="AB34" s="1617"/>
      <c r="AC34" s="1618" t="s">
        <v>451</v>
      </c>
      <c r="AD34" s="1619"/>
      <c r="AE34" s="1616">
        <f>IFERROR(ROUNDUP(AE33/$J$33,1),"0")</f>
        <v>0</v>
      </c>
      <c r="AF34" s="1617"/>
      <c r="AG34" s="1617"/>
      <c r="AH34" s="1618" t="s">
        <v>451</v>
      </c>
      <c r="AI34" s="1619"/>
      <c r="AJ34" s="1616">
        <f>IFERROR(ROUNDUP(AJ33/$J$33,1),"0")</f>
        <v>0</v>
      </c>
      <c r="AK34" s="1617"/>
      <c r="AL34" s="1617"/>
      <c r="AM34" s="1618" t="s">
        <v>451</v>
      </c>
      <c r="AN34" s="1619"/>
      <c r="AO34" s="1616">
        <f>IFERROR(ROUNDUP(AO33/$J$33,1),"0")</f>
        <v>0</v>
      </c>
      <c r="AP34" s="1617"/>
      <c r="AQ34" s="1617"/>
      <c r="AR34" s="1618" t="s">
        <v>451</v>
      </c>
      <c r="AS34" s="1619"/>
      <c r="AT34" s="1620">
        <f>P34+U34+Z34+AE34+AJ34+AO34</f>
        <v>0</v>
      </c>
      <c r="AU34" s="1621"/>
      <c r="AV34" s="1621"/>
      <c r="AW34" s="1618" t="s">
        <v>451</v>
      </c>
      <c r="AX34" s="1619"/>
    </row>
    <row r="35" spans="2:54" ht="13.9" customHeight="1" x14ac:dyDescent="0.15">
      <c r="E35" s="387" t="s">
        <v>484</v>
      </c>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88" t="str">
        <f>IFERROR(IF(AT34&gt;Y9,"「１　事業者名等」の定員数を超過しています。",""),"")</f>
        <v/>
      </c>
    </row>
    <row r="36" spans="2:54" ht="13.9" customHeight="1" x14ac:dyDescent="0.15">
      <c r="E36" s="387" t="s">
        <v>485</v>
      </c>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row>
    <row r="37" spans="2:54" ht="13.9" customHeight="1" x14ac:dyDescent="0.15">
      <c r="E37" s="387" t="s">
        <v>486</v>
      </c>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row>
    <row r="38" spans="2:54" ht="13.9" customHeight="1" x14ac:dyDescent="0.15">
      <c r="E38" s="387" t="s">
        <v>487</v>
      </c>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row>
    <row r="39" spans="2:54" ht="13.9" customHeight="1" x14ac:dyDescent="0.15">
      <c r="E39" s="387" t="s">
        <v>488</v>
      </c>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row>
    <row r="40" spans="2:54" ht="13.9" customHeight="1" x14ac:dyDescent="0.15">
      <c r="E40" s="387" t="s">
        <v>489</v>
      </c>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row>
    <row r="41" spans="2:54" ht="13.9" customHeight="1" x14ac:dyDescent="0.15">
      <c r="E41" s="387"/>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row>
    <row r="42" spans="2:54" ht="13.9" customHeight="1" x14ac:dyDescent="0.15">
      <c r="E42" s="387"/>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row>
    <row r="43" spans="2:54" ht="13.9" customHeight="1" x14ac:dyDescent="0.15">
      <c r="B43" s="389"/>
      <c r="C43" s="390"/>
      <c r="D43" s="390"/>
      <c r="E43" s="390"/>
      <c r="F43" s="390"/>
      <c r="G43" s="375" t="s">
        <v>490</v>
      </c>
      <c r="AA43" s="390"/>
      <c r="AB43" s="390"/>
      <c r="AC43" s="390"/>
      <c r="AD43" s="375" t="s">
        <v>491</v>
      </c>
      <c r="AX43" s="391"/>
      <c r="AY43" s="391"/>
      <c r="AZ43" s="391"/>
      <c r="BA43" s="390"/>
      <c r="BB43" s="390"/>
    </row>
    <row r="44" spans="2:54" ht="13.9" customHeight="1" x14ac:dyDescent="0.15">
      <c r="B44" s="389"/>
      <c r="C44" s="390"/>
      <c r="D44" s="390"/>
      <c r="E44" s="392"/>
      <c r="F44" s="392"/>
      <c r="I44" s="1610"/>
      <c r="J44" s="1610"/>
      <c r="K44" s="1610"/>
      <c r="L44" s="1610"/>
      <c r="M44" s="1610"/>
      <c r="N44" s="1610"/>
      <c r="O44" s="1610"/>
      <c r="P44" s="1610"/>
      <c r="Q44" s="1610"/>
      <c r="R44" s="1610"/>
      <c r="S44" s="1610"/>
      <c r="T44" s="1610"/>
      <c r="U44" s="1610" t="s">
        <v>7</v>
      </c>
      <c r="V44" s="1610"/>
      <c r="W44" s="1610"/>
      <c r="X44" s="1610"/>
      <c r="Y44" s="1610"/>
      <c r="Z44" s="1610"/>
      <c r="AA44" s="390"/>
      <c r="AB44" s="390"/>
      <c r="AC44" s="390"/>
      <c r="AF44" s="1610"/>
      <c r="AG44" s="1610"/>
      <c r="AH44" s="1610"/>
      <c r="AI44" s="1610"/>
      <c r="AJ44" s="1610"/>
      <c r="AK44" s="1610"/>
      <c r="AL44" s="1610"/>
      <c r="AM44" s="1610"/>
      <c r="AN44" s="1610"/>
      <c r="AO44" s="1610"/>
      <c r="AP44" s="1610"/>
      <c r="AQ44" s="1610"/>
      <c r="AR44" s="1610" t="s">
        <v>7</v>
      </c>
      <c r="AS44" s="1610"/>
      <c r="AT44" s="1610"/>
      <c r="AU44" s="1610"/>
      <c r="AV44" s="1610"/>
      <c r="AW44" s="1610"/>
      <c r="AX44" s="390"/>
      <c r="AY44" s="390"/>
      <c r="AZ44" s="390"/>
      <c r="BA44" s="390"/>
      <c r="BB44" s="390"/>
    </row>
    <row r="45" spans="2:54" ht="13.9" customHeight="1" x14ac:dyDescent="0.15">
      <c r="B45" s="389"/>
      <c r="C45" s="390"/>
      <c r="D45" s="390"/>
      <c r="E45" s="392"/>
      <c r="F45" s="392"/>
      <c r="I45" s="1610" t="s">
        <v>492</v>
      </c>
      <c r="J45" s="1610"/>
      <c r="K45" s="1610"/>
      <c r="L45" s="1610"/>
      <c r="M45" s="1610"/>
      <c r="N45" s="1610"/>
      <c r="O45" s="1610"/>
      <c r="P45" s="1610"/>
      <c r="Q45" s="1610"/>
      <c r="R45" s="1610"/>
      <c r="S45" s="1610"/>
      <c r="T45" s="1610"/>
      <c r="U45" s="1611" t="str">
        <f>IF(AND(OR(AK7="○",AK8="○"),E12="○"),ROUNDUP(AX15*0.9/7,0),IF(AND(OR(AK7="○",AK8="○"),OR(E13="○",E14="○")),ROUNDUP(AT34/7,0),""))</f>
        <v/>
      </c>
      <c r="V45" s="1612"/>
      <c r="W45" s="1612"/>
      <c r="X45" s="1613"/>
      <c r="Y45" s="1614" t="s">
        <v>493</v>
      </c>
      <c r="Z45" s="1614"/>
      <c r="AA45" s="390"/>
      <c r="AB45" s="390"/>
      <c r="AC45" s="390"/>
      <c r="AF45" s="1610" t="s">
        <v>492</v>
      </c>
      <c r="AG45" s="1610"/>
      <c r="AH45" s="1610"/>
      <c r="AI45" s="1610"/>
      <c r="AJ45" s="1610"/>
      <c r="AK45" s="1610"/>
      <c r="AL45" s="1610"/>
      <c r="AM45" s="1610"/>
      <c r="AN45" s="1610"/>
      <c r="AO45" s="1610"/>
      <c r="AP45" s="1610"/>
      <c r="AQ45" s="1610"/>
      <c r="AR45" s="1615"/>
      <c r="AS45" s="1615"/>
      <c r="AT45" s="1615"/>
      <c r="AU45" s="1615"/>
      <c r="AV45" s="1614" t="s">
        <v>493</v>
      </c>
      <c r="AW45" s="1614"/>
    </row>
    <row r="46" spans="2:54" ht="13.9" customHeight="1" x14ac:dyDescent="0.15">
      <c r="B46" s="389"/>
      <c r="C46" s="390"/>
      <c r="D46" s="390"/>
      <c r="E46" s="393"/>
      <c r="F46" s="390"/>
      <c r="I46" s="387"/>
      <c r="AA46" s="390"/>
      <c r="AB46" s="390"/>
      <c r="AC46" s="390"/>
      <c r="AF46" s="387"/>
    </row>
    <row r="47" spans="2:54" ht="13.9" customHeight="1" x14ac:dyDescent="0.15">
      <c r="B47" s="389"/>
      <c r="C47" s="390"/>
      <c r="D47" s="390"/>
      <c r="E47" s="393"/>
      <c r="F47" s="390"/>
      <c r="G47" s="389" t="s">
        <v>494</v>
      </c>
      <c r="H47" s="389"/>
      <c r="I47" s="389"/>
      <c r="J47" s="389"/>
      <c r="K47" s="389"/>
      <c r="L47" s="389"/>
      <c r="M47" s="389"/>
      <c r="N47" s="389"/>
      <c r="O47" s="389"/>
      <c r="P47" s="389"/>
      <c r="Q47" s="389"/>
      <c r="R47" s="389"/>
      <c r="S47" s="389"/>
      <c r="T47" s="394"/>
      <c r="U47" s="394"/>
      <c r="V47" s="394"/>
      <c r="W47" s="394"/>
      <c r="X47" s="394"/>
      <c r="Y47" s="394"/>
      <c r="Z47" s="394"/>
      <c r="AA47" s="394"/>
      <c r="AB47" s="394"/>
      <c r="AC47" s="394"/>
      <c r="AD47" s="394"/>
      <c r="AE47" s="394"/>
      <c r="AF47" s="394"/>
      <c r="AG47" s="394"/>
      <c r="AH47" s="394"/>
      <c r="AI47" s="394"/>
      <c r="AJ47" s="395"/>
      <c r="AK47" s="395"/>
      <c r="AL47" s="395"/>
      <c r="AM47" s="395"/>
      <c r="AN47" s="395"/>
      <c r="AO47" s="395"/>
      <c r="AP47" s="395"/>
      <c r="AQ47" s="395"/>
      <c r="AX47" s="390"/>
      <c r="AY47" s="390"/>
      <c r="AZ47" s="390"/>
    </row>
    <row r="48" spans="2:54" ht="13.9" customHeight="1" thickBot="1" x14ac:dyDescent="0.2">
      <c r="B48" s="389"/>
      <c r="C48" s="390"/>
      <c r="D48" s="390"/>
      <c r="E48" s="393"/>
      <c r="F48" s="390"/>
      <c r="G48" s="389"/>
      <c r="H48" s="389"/>
      <c r="I48" s="389"/>
      <c r="J48" s="389"/>
      <c r="K48" s="389"/>
      <c r="L48" s="389"/>
      <c r="M48" s="389"/>
      <c r="N48" s="389"/>
      <c r="O48" s="389"/>
      <c r="P48" s="389"/>
      <c r="Q48" s="389"/>
      <c r="R48" s="389"/>
      <c r="S48" s="389"/>
      <c r="T48" s="394"/>
      <c r="U48" s="394"/>
      <c r="V48" s="394"/>
      <c r="W48" s="394"/>
      <c r="X48" s="394"/>
      <c r="Y48" s="394"/>
      <c r="Z48" s="394"/>
      <c r="AA48" s="394"/>
      <c r="AB48" s="394"/>
      <c r="AC48" s="394"/>
      <c r="AD48" s="394"/>
      <c r="AE48" s="394"/>
      <c r="AF48" s="394"/>
      <c r="AG48" s="394"/>
      <c r="AH48" s="394"/>
      <c r="AI48" s="394"/>
      <c r="AJ48" s="395"/>
      <c r="AK48" s="395"/>
      <c r="AL48" s="395"/>
      <c r="AM48" s="395"/>
      <c r="AN48" s="395"/>
      <c r="AO48" s="395"/>
      <c r="AP48" s="395"/>
      <c r="AQ48" s="395"/>
      <c r="AX48" s="390"/>
      <c r="AY48" s="390"/>
      <c r="AZ48" s="390"/>
    </row>
    <row r="49" spans="2:57" ht="13.9" customHeight="1" x14ac:dyDescent="0.15">
      <c r="B49" s="389"/>
      <c r="C49" s="389"/>
      <c r="D49" s="389"/>
      <c r="E49" s="389"/>
      <c r="F49" s="389"/>
      <c r="G49" s="389"/>
      <c r="H49" s="389"/>
      <c r="I49" s="389"/>
      <c r="J49" s="389"/>
      <c r="K49" s="389"/>
      <c r="L49" s="389"/>
      <c r="M49" s="389"/>
      <c r="N49" s="389"/>
      <c r="O49" s="395"/>
      <c r="P49" s="395"/>
      <c r="Q49" s="394"/>
      <c r="R49" s="394"/>
      <c r="S49" s="394"/>
      <c r="T49" s="394"/>
      <c r="U49" s="394"/>
      <c r="V49" s="394"/>
      <c r="W49" s="394"/>
      <c r="X49" s="394"/>
      <c r="Y49" s="394"/>
      <c r="Z49" s="394"/>
      <c r="AA49" s="394"/>
      <c r="AB49" s="394"/>
      <c r="AC49" s="396"/>
      <c r="AD49" s="1604" t="str">
        <f>(IF(OR(U45&lt;=AR45),"可","規定の員数を満たしていません。"))</f>
        <v>可</v>
      </c>
      <c r="AE49" s="1605"/>
      <c r="AF49" s="1605"/>
      <c r="AG49" s="1605"/>
      <c r="AH49" s="1605"/>
      <c r="AI49" s="1605"/>
      <c r="AJ49" s="1605"/>
      <c r="AK49" s="1605"/>
      <c r="AL49" s="1605"/>
      <c r="AM49" s="1605"/>
      <c r="AN49" s="1605"/>
      <c r="AO49" s="1605"/>
      <c r="AP49" s="1605"/>
      <c r="AQ49" s="1605"/>
      <c r="AR49" s="1605"/>
      <c r="AS49" s="1605"/>
      <c r="AT49" s="1605"/>
      <c r="AU49" s="1606"/>
      <c r="AV49" s="395"/>
      <c r="AW49" s="395"/>
      <c r="AX49" s="395"/>
      <c r="AY49" s="395"/>
      <c r="AZ49" s="395"/>
      <c r="BA49" s="395"/>
      <c r="BB49" s="395"/>
      <c r="BC49" s="395"/>
      <c r="BD49" s="395"/>
      <c r="BE49" s="395"/>
    </row>
    <row r="50" spans="2:57" ht="13.9" customHeight="1" thickBot="1" x14ac:dyDescent="0.2">
      <c r="O50" s="395"/>
      <c r="P50" s="395"/>
      <c r="Q50" s="390"/>
      <c r="R50" s="390"/>
      <c r="S50" s="390"/>
      <c r="T50" s="390"/>
      <c r="U50" s="390"/>
      <c r="V50" s="390"/>
      <c r="W50" s="390"/>
      <c r="X50" s="389"/>
      <c r="Y50" s="389"/>
      <c r="Z50" s="395"/>
      <c r="AA50" s="389"/>
      <c r="AB50" s="389"/>
      <c r="AC50" s="395"/>
      <c r="AD50" s="1607"/>
      <c r="AE50" s="1608"/>
      <c r="AF50" s="1608"/>
      <c r="AG50" s="1608"/>
      <c r="AH50" s="1608"/>
      <c r="AI50" s="1608"/>
      <c r="AJ50" s="1608"/>
      <c r="AK50" s="1608"/>
      <c r="AL50" s="1608"/>
      <c r="AM50" s="1608"/>
      <c r="AN50" s="1608"/>
      <c r="AO50" s="1608"/>
      <c r="AP50" s="1608"/>
      <c r="AQ50" s="1608"/>
      <c r="AR50" s="1608"/>
      <c r="AS50" s="1608"/>
      <c r="AT50" s="1608"/>
      <c r="AU50" s="1609"/>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ageMargins left="0.7" right="0.7" top="0.75" bottom="0.75" header="0.3" footer="0.3"/>
  <pageSetup paperSize="9" scale="90"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57"/>
  <sheetViews>
    <sheetView workbookViewId="0">
      <selection activeCell="K5" sqref="K5"/>
    </sheetView>
  </sheetViews>
  <sheetFormatPr defaultColWidth="8.875" defaultRowHeight="12" x14ac:dyDescent="0.15"/>
  <cols>
    <col min="1" max="56" width="1.75" style="375" customWidth="1"/>
    <col min="57" max="59" width="8.875" style="375" customWidth="1"/>
    <col min="60" max="16384" width="8.875" style="375"/>
  </cols>
  <sheetData>
    <row r="1" spans="1:56" ht="13.9" customHeight="1" x14ac:dyDescent="0.15">
      <c r="A1" s="374" t="s">
        <v>437</v>
      </c>
    </row>
    <row r="2" spans="1:56" ht="13.9" customHeight="1" x14ac:dyDescent="0.15">
      <c r="AP2" s="1652" t="s">
        <v>438</v>
      </c>
      <c r="AQ2" s="1652"/>
      <c r="AR2" s="1652"/>
      <c r="AS2" s="1653"/>
      <c r="AT2" s="1653"/>
      <c r="AU2" s="1652" t="s">
        <v>439</v>
      </c>
      <c r="AV2" s="1652"/>
      <c r="AW2" s="1653"/>
      <c r="AX2" s="1653"/>
      <c r="AY2" s="1652" t="s">
        <v>440</v>
      </c>
      <c r="AZ2" s="1652"/>
      <c r="BA2" s="1653"/>
      <c r="BB2" s="1653"/>
      <c r="BC2" s="1652" t="s">
        <v>441</v>
      </c>
      <c r="BD2" s="1652"/>
    </row>
    <row r="3" spans="1:56" ht="13.9" customHeight="1" x14ac:dyDescent="0.15"/>
    <row r="4" spans="1:56" ht="13.9" customHeight="1" x14ac:dyDescent="0.15">
      <c r="Q4" s="375" t="s">
        <v>442</v>
      </c>
    </row>
    <row r="5" spans="1:56" ht="13.9" customHeight="1" x14ac:dyDescent="0.15"/>
    <row r="6" spans="1:56" ht="13.9" customHeight="1" x14ac:dyDescent="0.15">
      <c r="C6" s="375" t="s">
        <v>443</v>
      </c>
      <c r="AI6" s="375" t="s">
        <v>444</v>
      </c>
    </row>
    <row r="7" spans="1:56" ht="13.9" customHeight="1" x14ac:dyDescent="0.15">
      <c r="E7" s="1610" t="s">
        <v>445</v>
      </c>
      <c r="F7" s="1610"/>
      <c r="G7" s="1610"/>
      <c r="H7" s="1610"/>
      <c r="I7" s="1610"/>
      <c r="J7" s="1610"/>
      <c r="K7" s="1610"/>
      <c r="L7" s="1650"/>
      <c r="M7" s="1650"/>
      <c r="N7" s="1650"/>
      <c r="O7" s="1650"/>
      <c r="P7" s="1650"/>
      <c r="Q7" s="1650"/>
      <c r="R7" s="1650"/>
      <c r="S7" s="1650"/>
      <c r="T7" s="1650"/>
      <c r="U7" s="1650"/>
      <c r="V7" s="1650"/>
      <c r="W7" s="1650"/>
      <c r="X7" s="1650"/>
      <c r="Y7" s="1650"/>
      <c r="Z7" s="1650"/>
      <c r="AA7" s="1650"/>
      <c r="AB7" s="1650"/>
      <c r="AC7" s="1650"/>
      <c r="AD7" s="1650"/>
      <c r="AK7" s="1648" t="s">
        <v>442</v>
      </c>
      <c r="AL7" s="1648"/>
      <c r="AM7" s="1648"/>
      <c r="AN7" s="1610" t="s">
        <v>446</v>
      </c>
      <c r="AO7" s="1610"/>
      <c r="AP7" s="1610"/>
      <c r="AQ7" s="1610"/>
      <c r="AR7" s="1610"/>
      <c r="AS7" s="1610"/>
      <c r="AT7" s="1610"/>
      <c r="AU7" s="1610"/>
      <c r="AV7" s="1610"/>
      <c r="AW7" s="1610"/>
      <c r="AX7" s="1610"/>
      <c r="AY7" s="1610"/>
    </row>
    <row r="8" spans="1:56" ht="13.9" customHeight="1" x14ac:dyDescent="0.15">
      <c r="E8" s="1610" t="s">
        <v>447</v>
      </c>
      <c r="F8" s="1610"/>
      <c r="G8" s="1610"/>
      <c r="H8" s="1610"/>
      <c r="I8" s="1610"/>
      <c r="J8" s="1610"/>
      <c r="K8" s="1610"/>
      <c r="L8" s="1650"/>
      <c r="M8" s="1650"/>
      <c r="N8" s="1650"/>
      <c r="O8" s="1650"/>
      <c r="P8" s="1650"/>
      <c r="Q8" s="1650"/>
      <c r="R8" s="1650"/>
      <c r="S8" s="1650"/>
      <c r="T8" s="1650"/>
      <c r="U8" s="1650"/>
      <c r="V8" s="1650"/>
      <c r="W8" s="1650"/>
      <c r="X8" s="1650"/>
      <c r="Y8" s="1650"/>
      <c r="Z8" s="1650"/>
      <c r="AA8" s="1650"/>
      <c r="AB8" s="1650"/>
      <c r="AC8" s="1650"/>
      <c r="AD8" s="1650"/>
      <c r="AK8" s="1648"/>
      <c r="AL8" s="1648"/>
      <c r="AM8" s="1648"/>
      <c r="AN8" s="1610" t="s">
        <v>448</v>
      </c>
      <c r="AO8" s="1610"/>
      <c r="AP8" s="1610"/>
      <c r="AQ8" s="1610"/>
      <c r="AR8" s="1610"/>
      <c r="AS8" s="1610"/>
      <c r="AT8" s="1610"/>
      <c r="AU8" s="1610"/>
      <c r="AV8" s="1610"/>
      <c r="AW8" s="1610"/>
      <c r="AX8" s="1610"/>
      <c r="AY8" s="1610"/>
    </row>
    <row r="9" spans="1:56" ht="13.9" customHeight="1" x14ac:dyDescent="0.15">
      <c r="E9" s="1610" t="s">
        <v>449</v>
      </c>
      <c r="F9" s="1610"/>
      <c r="G9" s="1610"/>
      <c r="H9" s="1610"/>
      <c r="I9" s="1610"/>
      <c r="J9" s="1610"/>
      <c r="K9" s="1610"/>
      <c r="L9" s="1650"/>
      <c r="M9" s="1650"/>
      <c r="N9" s="1650"/>
      <c r="O9" s="1650"/>
      <c r="P9" s="1650"/>
      <c r="Q9" s="1650"/>
      <c r="R9" s="1650"/>
      <c r="S9" s="1650"/>
      <c r="T9" s="1650"/>
      <c r="U9" s="1650"/>
      <c r="V9" s="1610" t="s">
        <v>450</v>
      </c>
      <c r="W9" s="1610"/>
      <c r="X9" s="1610"/>
      <c r="Y9" s="1651">
        <v>14</v>
      </c>
      <c r="Z9" s="1651"/>
      <c r="AA9" s="1651"/>
      <c r="AB9" s="1651"/>
      <c r="AC9" s="1610" t="s">
        <v>451</v>
      </c>
      <c r="AD9" s="1610"/>
      <c r="AJ9" s="376"/>
      <c r="AK9" s="377" t="s">
        <v>452</v>
      </c>
      <c r="AL9" s="376"/>
      <c r="AM9" s="376"/>
      <c r="AN9" s="376"/>
      <c r="AO9" s="376"/>
      <c r="AP9" s="376"/>
      <c r="AQ9" s="376"/>
      <c r="AR9" s="376"/>
      <c r="AS9" s="376"/>
      <c r="AT9" s="376"/>
      <c r="AU9" s="376"/>
    </row>
    <row r="10" spans="1:56" ht="13.9" customHeight="1" x14ac:dyDescent="0.15">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H10" s="376"/>
      <c r="AI10" s="376"/>
      <c r="AJ10" s="376"/>
      <c r="AK10" s="378" t="str">
        <f>IF(COUNTIF(AK6:AM8,"○")&gt;1,"いづれか１つを選択してください。","")</f>
        <v/>
      </c>
      <c r="AL10" s="376"/>
      <c r="AM10" s="376"/>
      <c r="AN10" s="376"/>
      <c r="AO10" s="376"/>
      <c r="AP10" s="376"/>
      <c r="AQ10" s="376"/>
      <c r="AR10" s="376"/>
      <c r="AS10" s="376"/>
      <c r="AT10" s="376"/>
      <c r="AU10" s="376"/>
    </row>
    <row r="11" spans="1:56" ht="13.9" customHeight="1" x14ac:dyDescent="0.15">
      <c r="C11" s="375" t="s">
        <v>453</v>
      </c>
      <c r="AH11" s="375" t="s">
        <v>454</v>
      </c>
    </row>
    <row r="12" spans="1:56" ht="13.9" customHeight="1" x14ac:dyDescent="0.15">
      <c r="E12" s="1648" t="s">
        <v>442</v>
      </c>
      <c r="F12" s="1648"/>
      <c r="G12" s="1648"/>
      <c r="H12" s="1649" t="s">
        <v>455</v>
      </c>
      <c r="I12" s="1649"/>
      <c r="J12" s="1649"/>
      <c r="K12" s="1649"/>
      <c r="L12" s="1649"/>
      <c r="M12" s="1649"/>
      <c r="N12" s="1649"/>
      <c r="O12" s="1649"/>
      <c r="P12" s="1649"/>
      <c r="Q12" s="1649"/>
      <c r="R12" s="1649"/>
      <c r="S12" s="1649"/>
      <c r="T12" s="1649"/>
      <c r="U12" s="1649"/>
      <c r="V12" s="1649"/>
      <c r="W12" s="1649"/>
      <c r="X12" s="1649"/>
      <c r="Y12" s="1649"/>
      <c r="Z12" s="1649"/>
      <c r="AA12" s="1649"/>
      <c r="AB12" s="1649"/>
      <c r="AC12" s="1649"/>
      <c r="AD12" s="1649"/>
      <c r="AE12" s="1649"/>
      <c r="AF12" s="1649"/>
      <c r="AI12" s="379"/>
      <c r="AK12" s="1622" t="s">
        <v>456</v>
      </c>
      <c r="AL12" s="1623"/>
      <c r="AM12" s="1623"/>
      <c r="AN12" s="1624"/>
      <c r="AO12" s="1646"/>
      <c r="AP12" s="1647"/>
      <c r="AQ12" s="1647"/>
      <c r="AR12" s="1618" t="s">
        <v>451</v>
      </c>
      <c r="AS12" s="1619"/>
      <c r="AT12" s="1642" t="s">
        <v>457</v>
      </c>
      <c r="AU12" s="1618"/>
      <c r="AV12" s="1618"/>
      <c r="AW12" s="1619"/>
      <c r="AX12" s="1646">
        <v>3</v>
      </c>
      <c r="AY12" s="1647"/>
      <c r="AZ12" s="1647"/>
      <c r="BA12" s="1618" t="s">
        <v>451</v>
      </c>
      <c r="BB12" s="1619"/>
    </row>
    <row r="13" spans="1:56" ht="13.9" customHeight="1" x14ac:dyDescent="0.15">
      <c r="E13" s="1648"/>
      <c r="F13" s="1648"/>
      <c r="G13" s="1648"/>
      <c r="H13" s="1649" t="s">
        <v>458</v>
      </c>
      <c r="I13" s="1649"/>
      <c r="J13" s="1649"/>
      <c r="K13" s="1649"/>
      <c r="L13" s="1649"/>
      <c r="M13" s="1649"/>
      <c r="N13" s="1649"/>
      <c r="O13" s="1649"/>
      <c r="P13" s="1649"/>
      <c r="Q13" s="1649"/>
      <c r="R13" s="1649"/>
      <c r="S13" s="1649"/>
      <c r="T13" s="1649"/>
      <c r="U13" s="1649"/>
      <c r="V13" s="1649"/>
      <c r="W13" s="1649"/>
      <c r="X13" s="1649"/>
      <c r="Y13" s="1649"/>
      <c r="Z13" s="1649"/>
      <c r="AA13" s="1649"/>
      <c r="AB13" s="1649"/>
      <c r="AC13" s="1649"/>
      <c r="AD13" s="1649"/>
      <c r="AE13" s="1649"/>
      <c r="AF13" s="1649"/>
      <c r="AH13" s="379" t="str">
        <f>IF(E12="○","→","")</f>
        <v>→</v>
      </c>
      <c r="AI13" s="379"/>
      <c r="AK13" s="1642" t="s">
        <v>459</v>
      </c>
      <c r="AL13" s="1618"/>
      <c r="AM13" s="1618"/>
      <c r="AN13" s="1619"/>
      <c r="AO13" s="1646"/>
      <c r="AP13" s="1647"/>
      <c r="AQ13" s="1647"/>
      <c r="AR13" s="1618" t="s">
        <v>451</v>
      </c>
      <c r="AS13" s="1619"/>
      <c r="AT13" s="1642" t="s">
        <v>460</v>
      </c>
      <c r="AU13" s="1618"/>
      <c r="AV13" s="1618"/>
      <c r="AW13" s="1619"/>
      <c r="AX13" s="1646">
        <v>1</v>
      </c>
      <c r="AY13" s="1647"/>
      <c r="AZ13" s="1647"/>
      <c r="BA13" s="1618" t="s">
        <v>451</v>
      </c>
      <c r="BB13" s="1619"/>
    </row>
    <row r="14" spans="1:56" ht="13.9" customHeight="1" x14ac:dyDescent="0.15">
      <c r="E14" s="1648"/>
      <c r="F14" s="1648"/>
      <c r="G14" s="1648"/>
      <c r="H14" s="1649" t="s">
        <v>461</v>
      </c>
      <c r="I14" s="1649"/>
      <c r="J14" s="1649"/>
      <c r="K14" s="1649"/>
      <c r="L14" s="1649"/>
      <c r="M14" s="1649"/>
      <c r="N14" s="1649"/>
      <c r="O14" s="1649"/>
      <c r="P14" s="1649"/>
      <c r="Q14" s="1649"/>
      <c r="R14" s="1649"/>
      <c r="S14" s="1649"/>
      <c r="T14" s="1649"/>
      <c r="U14" s="1649"/>
      <c r="V14" s="1649"/>
      <c r="W14" s="1649"/>
      <c r="X14" s="1649"/>
      <c r="Y14" s="1649"/>
      <c r="Z14" s="1649"/>
      <c r="AA14" s="1649"/>
      <c r="AB14" s="1649"/>
      <c r="AC14" s="1649"/>
      <c r="AD14" s="1649"/>
      <c r="AE14" s="1649"/>
      <c r="AF14" s="1649"/>
      <c r="AH14" s="379"/>
      <c r="AI14" s="379"/>
      <c r="AK14" s="1642" t="s">
        <v>462</v>
      </c>
      <c r="AL14" s="1618"/>
      <c r="AM14" s="1618"/>
      <c r="AN14" s="1619"/>
      <c r="AO14" s="1646">
        <v>3</v>
      </c>
      <c r="AP14" s="1647"/>
      <c r="AQ14" s="1647"/>
      <c r="AR14" s="1618" t="s">
        <v>451</v>
      </c>
      <c r="AS14" s="1619"/>
      <c r="AT14" s="1642" t="s">
        <v>463</v>
      </c>
      <c r="AU14" s="1618"/>
      <c r="AV14" s="1618"/>
      <c r="AW14" s="1619"/>
      <c r="AX14" s="1646"/>
      <c r="AY14" s="1647"/>
      <c r="AZ14" s="1647"/>
      <c r="BA14" s="1618" t="s">
        <v>451</v>
      </c>
      <c r="BB14" s="1619"/>
    </row>
    <row r="15" spans="1:56" ht="13.9" customHeight="1" x14ac:dyDescent="0.15">
      <c r="E15" s="380" t="s">
        <v>464</v>
      </c>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K15" s="374"/>
      <c r="AL15" s="374"/>
      <c r="AM15" s="374"/>
      <c r="AN15" s="374"/>
      <c r="AO15" s="381"/>
      <c r="AP15" s="381"/>
      <c r="AQ15" s="381"/>
      <c r="AR15" s="374"/>
      <c r="AS15" s="374"/>
      <c r="AT15" s="1642" t="s">
        <v>465</v>
      </c>
      <c r="AU15" s="1618"/>
      <c r="AV15" s="1618"/>
      <c r="AW15" s="1619"/>
      <c r="AX15" s="1643">
        <f>AO12+AO13+AO14+AX12+AX13+AX14</f>
        <v>7</v>
      </c>
      <c r="AY15" s="1644"/>
      <c r="AZ15" s="1644"/>
      <c r="BA15" s="1618" t="s">
        <v>451</v>
      </c>
      <c r="BB15" s="1619"/>
    </row>
    <row r="16" spans="1:56" ht="13.9" customHeight="1" x14ac:dyDescent="0.15">
      <c r="E16" s="380" t="s">
        <v>466</v>
      </c>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82" t="str">
        <f>IF(OR(E13="○",E14="○"),"↓","")</f>
        <v/>
      </c>
      <c r="AE16" s="383"/>
      <c r="AF16" s="374"/>
      <c r="AR16" s="376"/>
      <c r="AS16" s="376"/>
      <c r="AT16" s="384"/>
      <c r="AU16" s="384"/>
      <c r="AV16" s="384"/>
      <c r="AW16" s="384"/>
      <c r="AX16" s="384"/>
      <c r="AY16" s="384"/>
      <c r="AZ16" s="384"/>
      <c r="BA16" s="384"/>
      <c r="BB16" s="385" t="str">
        <f>IF(AND(AX15&lt;&gt;Y9,E12="○"),"「１　事業者名簿」の定員数と想定される利用者数が一致しません。","")</f>
        <v>「１　事業者名簿」の定員数と想定される利用者数が一致しません。</v>
      </c>
    </row>
    <row r="17" spans="3:53" ht="13.9" customHeight="1" x14ac:dyDescent="0.15">
      <c r="E17" s="378" t="str">
        <f>IF(COUNTIF(E12:G14,"○")&gt;1,"いずれか１つを選択してください。","")</f>
        <v/>
      </c>
      <c r="AD17" s="379"/>
      <c r="AE17" s="379"/>
      <c r="AR17" s="376"/>
      <c r="AS17" s="376"/>
      <c r="AT17" s="376"/>
      <c r="AU17" s="376"/>
      <c r="AV17" s="376"/>
      <c r="AW17" s="376"/>
      <c r="AX17" s="376"/>
      <c r="AY17" s="376"/>
      <c r="AZ17" s="376"/>
    </row>
    <row r="18" spans="3:53" ht="13.9" customHeight="1" x14ac:dyDescent="0.15">
      <c r="C18" s="375" t="s">
        <v>467</v>
      </c>
    </row>
    <row r="19" spans="3:53" ht="13.9" customHeight="1" x14ac:dyDescent="0.15">
      <c r="E19" s="1610"/>
      <c r="F19" s="1610"/>
      <c r="G19" s="1610"/>
      <c r="H19" s="1610"/>
      <c r="I19" s="1610"/>
      <c r="J19" s="1610" t="s">
        <v>468</v>
      </c>
      <c r="K19" s="1610"/>
      <c r="L19" s="1610"/>
      <c r="M19" s="1610"/>
      <c r="N19" s="1610"/>
      <c r="O19" s="1610"/>
      <c r="P19" s="1610" t="s">
        <v>469</v>
      </c>
      <c r="Q19" s="1610"/>
      <c r="R19" s="1610"/>
      <c r="S19" s="1610"/>
      <c r="T19" s="1610"/>
      <c r="U19" s="1610"/>
      <c r="V19" s="1610"/>
      <c r="W19" s="1610"/>
      <c r="X19" s="1610"/>
      <c r="Y19" s="1610"/>
      <c r="Z19" s="1610"/>
      <c r="AA19" s="1610"/>
      <c r="AB19" s="1610"/>
      <c r="AC19" s="1610"/>
      <c r="AD19" s="1610"/>
      <c r="AE19" s="1610"/>
      <c r="AF19" s="1610"/>
      <c r="AG19" s="1610"/>
      <c r="AH19" s="1610"/>
      <c r="AI19" s="1610"/>
      <c r="AJ19" s="1610"/>
      <c r="AK19" s="1610"/>
      <c r="AL19" s="1610"/>
      <c r="AM19" s="1610"/>
      <c r="AN19" s="1610"/>
      <c r="AO19" s="1610"/>
      <c r="AP19" s="1610"/>
      <c r="AQ19" s="1610"/>
      <c r="AR19" s="1610"/>
      <c r="AS19" s="1610"/>
      <c r="AT19" s="1610"/>
      <c r="AU19" s="1610"/>
      <c r="AV19" s="1610"/>
      <c r="AW19" s="1610"/>
      <c r="AX19" s="1610"/>
    </row>
    <row r="20" spans="3:53" ht="13.9" customHeight="1" x14ac:dyDescent="0.15">
      <c r="E20" s="1610"/>
      <c r="F20" s="1610"/>
      <c r="G20" s="1610"/>
      <c r="H20" s="1610"/>
      <c r="I20" s="1610"/>
      <c r="J20" s="1610"/>
      <c r="K20" s="1610"/>
      <c r="L20" s="1610"/>
      <c r="M20" s="1610"/>
      <c r="N20" s="1610"/>
      <c r="O20" s="1610"/>
      <c r="P20" s="1645" t="s">
        <v>456</v>
      </c>
      <c r="Q20" s="1645"/>
      <c r="R20" s="1645"/>
      <c r="S20" s="1645"/>
      <c r="T20" s="1645"/>
      <c r="U20" s="1610" t="s">
        <v>459</v>
      </c>
      <c r="V20" s="1610"/>
      <c r="W20" s="1610"/>
      <c r="X20" s="1610"/>
      <c r="Y20" s="1610"/>
      <c r="Z20" s="1610" t="s">
        <v>462</v>
      </c>
      <c r="AA20" s="1610"/>
      <c r="AB20" s="1610"/>
      <c r="AC20" s="1610"/>
      <c r="AD20" s="1610"/>
      <c r="AE20" s="1610" t="s">
        <v>457</v>
      </c>
      <c r="AF20" s="1610"/>
      <c r="AG20" s="1610"/>
      <c r="AH20" s="1610"/>
      <c r="AI20" s="1610"/>
      <c r="AJ20" s="1610" t="s">
        <v>460</v>
      </c>
      <c r="AK20" s="1610"/>
      <c r="AL20" s="1610"/>
      <c r="AM20" s="1610"/>
      <c r="AN20" s="1610"/>
      <c r="AO20" s="1610" t="s">
        <v>463</v>
      </c>
      <c r="AP20" s="1610"/>
      <c r="AQ20" s="1610"/>
      <c r="AR20" s="1610"/>
      <c r="AS20" s="1610"/>
      <c r="AT20" s="1610" t="s">
        <v>470</v>
      </c>
      <c r="AU20" s="1610"/>
      <c r="AV20" s="1610"/>
      <c r="AW20" s="1610"/>
      <c r="AX20" s="1610"/>
    </row>
    <row r="21" spans="3:53" ht="13.9" customHeight="1" x14ac:dyDescent="0.15">
      <c r="E21" s="1610" t="s">
        <v>471</v>
      </c>
      <c r="F21" s="1610"/>
      <c r="G21" s="1610"/>
      <c r="H21" s="1610"/>
      <c r="I21" s="1610"/>
      <c r="J21" s="1640">
        <v>30</v>
      </c>
      <c r="K21" s="1641"/>
      <c r="L21" s="1641"/>
      <c r="M21" s="1641"/>
      <c r="N21" s="1628" t="s">
        <v>441</v>
      </c>
      <c r="O21" s="1629"/>
      <c r="P21" s="1638">
        <v>0</v>
      </c>
      <c r="Q21" s="1639"/>
      <c r="R21" s="1639"/>
      <c r="S21" s="1628" t="s">
        <v>451</v>
      </c>
      <c r="T21" s="1629"/>
      <c r="U21" s="1634">
        <v>0</v>
      </c>
      <c r="V21" s="1635"/>
      <c r="W21" s="1635"/>
      <c r="X21" s="1618" t="s">
        <v>451</v>
      </c>
      <c r="Y21" s="1619"/>
      <c r="Z21" s="1634">
        <v>210</v>
      </c>
      <c r="AA21" s="1635"/>
      <c r="AB21" s="1635"/>
      <c r="AC21" s="1618" t="s">
        <v>451</v>
      </c>
      <c r="AD21" s="1619"/>
      <c r="AE21" s="1634">
        <v>210</v>
      </c>
      <c r="AF21" s="1635"/>
      <c r="AG21" s="1635"/>
      <c r="AH21" s="1618" t="s">
        <v>451</v>
      </c>
      <c r="AI21" s="1619"/>
      <c r="AJ21" s="1634">
        <v>0</v>
      </c>
      <c r="AK21" s="1635"/>
      <c r="AL21" s="1635"/>
      <c r="AM21" s="1618" t="s">
        <v>451</v>
      </c>
      <c r="AN21" s="1619"/>
      <c r="AO21" s="1634">
        <v>0</v>
      </c>
      <c r="AP21" s="1635"/>
      <c r="AQ21" s="1635"/>
      <c r="AR21" s="1618" t="s">
        <v>451</v>
      </c>
      <c r="AS21" s="1619"/>
      <c r="AT21" s="1630">
        <f>P21+U21+Z21+AE21+AJ21+AO21</f>
        <v>420</v>
      </c>
      <c r="AU21" s="1631"/>
      <c r="AV21" s="1631"/>
      <c r="AW21" s="1618" t="s">
        <v>451</v>
      </c>
      <c r="AX21" s="1619"/>
    </row>
    <row r="22" spans="3:53" ht="13.9" customHeight="1" x14ac:dyDescent="0.15">
      <c r="E22" s="1610" t="s">
        <v>472</v>
      </c>
      <c r="F22" s="1610"/>
      <c r="G22" s="1610"/>
      <c r="H22" s="1610"/>
      <c r="I22" s="1610"/>
      <c r="J22" s="1640">
        <v>31</v>
      </c>
      <c r="K22" s="1641"/>
      <c r="L22" s="1641"/>
      <c r="M22" s="1641"/>
      <c r="N22" s="1628" t="s">
        <v>441</v>
      </c>
      <c r="O22" s="1629"/>
      <c r="P22" s="1638">
        <v>0</v>
      </c>
      <c r="Q22" s="1639"/>
      <c r="R22" s="1639"/>
      <c r="S22" s="1628" t="s">
        <v>451</v>
      </c>
      <c r="T22" s="1629"/>
      <c r="U22" s="1634">
        <v>0</v>
      </c>
      <c r="V22" s="1635"/>
      <c r="W22" s="1635"/>
      <c r="X22" s="1618" t="s">
        <v>451</v>
      </c>
      <c r="Y22" s="1619"/>
      <c r="Z22" s="1634">
        <v>210</v>
      </c>
      <c r="AA22" s="1635"/>
      <c r="AB22" s="1635"/>
      <c r="AC22" s="1618" t="s">
        <v>451</v>
      </c>
      <c r="AD22" s="1619"/>
      <c r="AE22" s="1634">
        <v>210</v>
      </c>
      <c r="AF22" s="1635"/>
      <c r="AG22" s="1635"/>
      <c r="AH22" s="1618" t="s">
        <v>451</v>
      </c>
      <c r="AI22" s="1619"/>
      <c r="AJ22" s="1634">
        <v>0</v>
      </c>
      <c r="AK22" s="1635"/>
      <c r="AL22" s="1635"/>
      <c r="AM22" s="1618" t="s">
        <v>451</v>
      </c>
      <c r="AN22" s="1619"/>
      <c r="AO22" s="1634">
        <v>0</v>
      </c>
      <c r="AP22" s="1635"/>
      <c r="AQ22" s="1635"/>
      <c r="AR22" s="1618" t="s">
        <v>451</v>
      </c>
      <c r="AS22" s="1619"/>
      <c r="AT22" s="1630">
        <f t="shared" ref="AT22:AT32" si="0">P22+U22+Z22+AE22+AJ22+AO22</f>
        <v>420</v>
      </c>
      <c r="AU22" s="1631"/>
      <c r="AV22" s="1631"/>
      <c r="AW22" s="1618" t="s">
        <v>451</v>
      </c>
      <c r="AX22" s="1619"/>
    </row>
    <row r="23" spans="3:53" ht="13.9" customHeight="1" x14ac:dyDescent="0.15">
      <c r="E23" s="1610" t="s">
        <v>473</v>
      </c>
      <c r="F23" s="1610"/>
      <c r="G23" s="1610"/>
      <c r="H23" s="1610"/>
      <c r="I23" s="1610"/>
      <c r="J23" s="1640">
        <v>30</v>
      </c>
      <c r="K23" s="1641"/>
      <c r="L23" s="1641"/>
      <c r="M23" s="1641"/>
      <c r="N23" s="1628" t="s">
        <v>441</v>
      </c>
      <c r="O23" s="1629"/>
      <c r="P23" s="1638">
        <v>0</v>
      </c>
      <c r="Q23" s="1639"/>
      <c r="R23" s="1639"/>
      <c r="S23" s="1628" t="s">
        <v>451</v>
      </c>
      <c r="T23" s="1629"/>
      <c r="U23" s="1634">
        <v>0</v>
      </c>
      <c r="V23" s="1635"/>
      <c r="W23" s="1635"/>
      <c r="X23" s="1618" t="s">
        <v>451</v>
      </c>
      <c r="Y23" s="1619"/>
      <c r="Z23" s="1634">
        <v>210</v>
      </c>
      <c r="AA23" s="1635"/>
      <c r="AB23" s="1635"/>
      <c r="AC23" s="1618" t="s">
        <v>451</v>
      </c>
      <c r="AD23" s="1619"/>
      <c r="AE23" s="1634">
        <v>210</v>
      </c>
      <c r="AF23" s="1635"/>
      <c r="AG23" s="1635"/>
      <c r="AH23" s="1618" t="s">
        <v>451</v>
      </c>
      <c r="AI23" s="1619"/>
      <c r="AJ23" s="1634">
        <v>0</v>
      </c>
      <c r="AK23" s="1635"/>
      <c r="AL23" s="1635"/>
      <c r="AM23" s="1618" t="s">
        <v>451</v>
      </c>
      <c r="AN23" s="1619"/>
      <c r="AO23" s="1634">
        <v>0</v>
      </c>
      <c r="AP23" s="1635"/>
      <c r="AQ23" s="1635"/>
      <c r="AR23" s="1618" t="s">
        <v>451</v>
      </c>
      <c r="AS23" s="1619"/>
      <c r="AT23" s="1630">
        <f t="shared" si="0"/>
        <v>420</v>
      </c>
      <c r="AU23" s="1631"/>
      <c r="AV23" s="1631"/>
      <c r="AW23" s="1618" t="s">
        <v>451</v>
      </c>
      <c r="AX23" s="1619"/>
    </row>
    <row r="24" spans="3:53" ht="13.9" customHeight="1" x14ac:dyDescent="0.15">
      <c r="E24" s="1610" t="s">
        <v>474</v>
      </c>
      <c r="F24" s="1610"/>
      <c r="G24" s="1610"/>
      <c r="H24" s="1610"/>
      <c r="I24" s="1610"/>
      <c r="J24" s="1640">
        <v>31</v>
      </c>
      <c r="K24" s="1641"/>
      <c r="L24" s="1641"/>
      <c r="M24" s="1641"/>
      <c r="N24" s="1628" t="s">
        <v>441</v>
      </c>
      <c r="O24" s="1629"/>
      <c r="P24" s="1638">
        <v>0</v>
      </c>
      <c r="Q24" s="1639"/>
      <c r="R24" s="1639"/>
      <c r="S24" s="1628" t="s">
        <v>451</v>
      </c>
      <c r="T24" s="1629"/>
      <c r="U24" s="1634">
        <v>0</v>
      </c>
      <c r="V24" s="1635"/>
      <c r="W24" s="1635"/>
      <c r="X24" s="1618" t="s">
        <v>451</v>
      </c>
      <c r="Y24" s="1619"/>
      <c r="Z24" s="1634">
        <v>210</v>
      </c>
      <c r="AA24" s="1635"/>
      <c r="AB24" s="1635"/>
      <c r="AC24" s="1618" t="s">
        <v>451</v>
      </c>
      <c r="AD24" s="1619"/>
      <c r="AE24" s="1634">
        <v>210</v>
      </c>
      <c r="AF24" s="1635"/>
      <c r="AG24" s="1635"/>
      <c r="AH24" s="1618" t="s">
        <v>451</v>
      </c>
      <c r="AI24" s="1619"/>
      <c r="AJ24" s="1634">
        <v>0</v>
      </c>
      <c r="AK24" s="1635"/>
      <c r="AL24" s="1635"/>
      <c r="AM24" s="1618" t="s">
        <v>451</v>
      </c>
      <c r="AN24" s="1619"/>
      <c r="AO24" s="1634">
        <v>0</v>
      </c>
      <c r="AP24" s="1635"/>
      <c r="AQ24" s="1635"/>
      <c r="AR24" s="1618" t="s">
        <v>451</v>
      </c>
      <c r="AS24" s="1619"/>
      <c r="AT24" s="1630">
        <f t="shared" si="0"/>
        <v>420</v>
      </c>
      <c r="AU24" s="1631"/>
      <c r="AV24" s="1631"/>
      <c r="AW24" s="1618" t="s">
        <v>451</v>
      </c>
      <c r="AX24" s="1619"/>
    </row>
    <row r="25" spans="3:53" ht="13.9" customHeight="1" x14ac:dyDescent="0.15">
      <c r="E25" s="1610" t="s">
        <v>475</v>
      </c>
      <c r="F25" s="1610"/>
      <c r="G25" s="1610"/>
      <c r="H25" s="1610"/>
      <c r="I25" s="1610"/>
      <c r="J25" s="1640">
        <v>30</v>
      </c>
      <c r="K25" s="1641"/>
      <c r="L25" s="1641"/>
      <c r="M25" s="1641"/>
      <c r="N25" s="1628" t="s">
        <v>441</v>
      </c>
      <c r="O25" s="1629"/>
      <c r="P25" s="1638">
        <v>0</v>
      </c>
      <c r="Q25" s="1639"/>
      <c r="R25" s="1639"/>
      <c r="S25" s="1628" t="s">
        <v>451</v>
      </c>
      <c r="T25" s="1629"/>
      <c r="U25" s="1634">
        <v>0</v>
      </c>
      <c r="V25" s="1635"/>
      <c r="W25" s="1635"/>
      <c r="X25" s="1618" t="s">
        <v>451</v>
      </c>
      <c r="Y25" s="1619"/>
      <c r="Z25" s="1634">
        <v>210</v>
      </c>
      <c r="AA25" s="1635"/>
      <c r="AB25" s="1635"/>
      <c r="AC25" s="1618" t="s">
        <v>451</v>
      </c>
      <c r="AD25" s="1619"/>
      <c r="AE25" s="1634">
        <v>210</v>
      </c>
      <c r="AF25" s="1635"/>
      <c r="AG25" s="1635"/>
      <c r="AH25" s="1618" t="s">
        <v>451</v>
      </c>
      <c r="AI25" s="1619"/>
      <c r="AJ25" s="1634">
        <v>0</v>
      </c>
      <c r="AK25" s="1635"/>
      <c r="AL25" s="1635"/>
      <c r="AM25" s="1618" t="s">
        <v>451</v>
      </c>
      <c r="AN25" s="1619"/>
      <c r="AO25" s="1634">
        <v>0</v>
      </c>
      <c r="AP25" s="1635"/>
      <c r="AQ25" s="1635"/>
      <c r="AR25" s="1618" t="s">
        <v>451</v>
      </c>
      <c r="AS25" s="1619"/>
      <c r="AT25" s="1630">
        <f t="shared" si="0"/>
        <v>420</v>
      </c>
      <c r="AU25" s="1631"/>
      <c r="AV25" s="1631"/>
      <c r="AW25" s="1618" t="s">
        <v>451</v>
      </c>
      <c r="AX25" s="1619"/>
    </row>
    <row r="26" spans="3:53" ht="13.9" customHeight="1" x14ac:dyDescent="0.15">
      <c r="E26" s="1610" t="s">
        <v>476</v>
      </c>
      <c r="F26" s="1610"/>
      <c r="G26" s="1610"/>
      <c r="H26" s="1610"/>
      <c r="I26" s="1610"/>
      <c r="J26" s="1640">
        <v>30</v>
      </c>
      <c r="K26" s="1641"/>
      <c r="L26" s="1641"/>
      <c r="M26" s="1641"/>
      <c r="N26" s="1628" t="s">
        <v>441</v>
      </c>
      <c r="O26" s="1629"/>
      <c r="P26" s="1638">
        <v>0</v>
      </c>
      <c r="Q26" s="1639"/>
      <c r="R26" s="1639"/>
      <c r="S26" s="1628" t="s">
        <v>451</v>
      </c>
      <c r="T26" s="1629"/>
      <c r="U26" s="1634">
        <v>0</v>
      </c>
      <c r="V26" s="1635"/>
      <c r="W26" s="1635"/>
      <c r="X26" s="1618" t="s">
        <v>451</v>
      </c>
      <c r="Y26" s="1619"/>
      <c r="Z26" s="1634">
        <v>210</v>
      </c>
      <c r="AA26" s="1635"/>
      <c r="AB26" s="1635"/>
      <c r="AC26" s="1618" t="s">
        <v>451</v>
      </c>
      <c r="AD26" s="1619"/>
      <c r="AE26" s="1634">
        <v>210</v>
      </c>
      <c r="AF26" s="1635"/>
      <c r="AG26" s="1635"/>
      <c r="AH26" s="1618" t="s">
        <v>451</v>
      </c>
      <c r="AI26" s="1619"/>
      <c r="AJ26" s="1634">
        <v>0</v>
      </c>
      <c r="AK26" s="1635"/>
      <c r="AL26" s="1635"/>
      <c r="AM26" s="1618" t="s">
        <v>451</v>
      </c>
      <c r="AN26" s="1619"/>
      <c r="AO26" s="1634">
        <v>0</v>
      </c>
      <c r="AP26" s="1635"/>
      <c r="AQ26" s="1635"/>
      <c r="AR26" s="1618" t="s">
        <v>451</v>
      </c>
      <c r="AS26" s="1619"/>
      <c r="AT26" s="1630">
        <f t="shared" si="0"/>
        <v>420</v>
      </c>
      <c r="AU26" s="1631"/>
      <c r="AV26" s="1631"/>
      <c r="AW26" s="1618" t="s">
        <v>451</v>
      </c>
      <c r="AX26" s="1619"/>
    </row>
    <row r="27" spans="3:53" ht="13.9" customHeight="1" x14ac:dyDescent="0.15">
      <c r="E27" s="1610" t="s">
        <v>477</v>
      </c>
      <c r="F27" s="1610"/>
      <c r="G27" s="1610"/>
      <c r="H27" s="1610"/>
      <c r="I27" s="1610"/>
      <c r="J27" s="1640">
        <v>31</v>
      </c>
      <c r="K27" s="1641"/>
      <c r="L27" s="1641"/>
      <c r="M27" s="1641"/>
      <c r="N27" s="1628" t="s">
        <v>441</v>
      </c>
      <c r="O27" s="1629"/>
      <c r="P27" s="1638">
        <v>0</v>
      </c>
      <c r="Q27" s="1639"/>
      <c r="R27" s="1639"/>
      <c r="S27" s="1628" t="s">
        <v>451</v>
      </c>
      <c r="T27" s="1629"/>
      <c r="U27" s="1634">
        <v>0</v>
      </c>
      <c r="V27" s="1635"/>
      <c r="W27" s="1635"/>
      <c r="X27" s="1618" t="s">
        <v>451</v>
      </c>
      <c r="Y27" s="1619"/>
      <c r="Z27" s="1634">
        <v>210</v>
      </c>
      <c r="AA27" s="1635"/>
      <c r="AB27" s="1635"/>
      <c r="AC27" s="1618" t="s">
        <v>451</v>
      </c>
      <c r="AD27" s="1619"/>
      <c r="AE27" s="1634">
        <v>210</v>
      </c>
      <c r="AF27" s="1635"/>
      <c r="AG27" s="1635"/>
      <c r="AH27" s="1618" t="s">
        <v>451</v>
      </c>
      <c r="AI27" s="1619"/>
      <c r="AJ27" s="1634">
        <v>0</v>
      </c>
      <c r="AK27" s="1635"/>
      <c r="AL27" s="1635"/>
      <c r="AM27" s="1618" t="s">
        <v>451</v>
      </c>
      <c r="AN27" s="1619"/>
      <c r="AO27" s="1634">
        <v>0</v>
      </c>
      <c r="AP27" s="1635"/>
      <c r="AQ27" s="1635"/>
      <c r="AR27" s="1618" t="s">
        <v>451</v>
      </c>
      <c r="AS27" s="1619"/>
      <c r="AT27" s="1630">
        <f t="shared" si="0"/>
        <v>420</v>
      </c>
      <c r="AU27" s="1631"/>
      <c r="AV27" s="1631"/>
      <c r="AW27" s="1618" t="s">
        <v>451</v>
      </c>
      <c r="AX27" s="1619"/>
    </row>
    <row r="28" spans="3:53" ht="13.9" customHeight="1" x14ac:dyDescent="0.15">
      <c r="E28" s="1610" t="s">
        <v>478</v>
      </c>
      <c r="F28" s="1610"/>
      <c r="G28" s="1610"/>
      <c r="H28" s="1610"/>
      <c r="I28" s="1610"/>
      <c r="J28" s="1640">
        <v>30</v>
      </c>
      <c r="K28" s="1641"/>
      <c r="L28" s="1641"/>
      <c r="M28" s="1641"/>
      <c r="N28" s="1628" t="s">
        <v>441</v>
      </c>
      <c r="O28" s="1629"/>
      <c r="P28" s="1638">
        <v>0</v>
      </c>
      <c r="Q28" s="1639"/>
      <c r="R28" s="1639"/>
      <c r="S28" s="1628" t="s">
        <v>451</v>
      </c>
      <c r="T28" s="1629"/>
      <c r="U28" s="1634">
        <v>0</v>
      </c>
      <c r="V28" s="1635"/>
      <c r="W28" s="1635"/>
      <c r="X28" s="1618" t="s">
        <v>451</v>
      </c>
      <c r="Y28" s="1619"/>
      <c r="Z28" s="1634">
        <v>210</v>
      </c>
      <c r="AA28" s="1635"/>
      <c r="AB28" s="1635"/>
      <c r="AC28" s="1618" t="s">
        <v>451</v>
      </c>
      <c r="AD28" s="1619"/>
      <c r="AE28" s="1634">
        <v>210</v>
      </c>
      <c r="AF28" s="1635"/>
      <c r="AG28" s="1635"/>
      <c r="AH28" s="1618" t="s">
        <v>451</v>
      </c>
      <c r="AI28" s="1619"/>
      <c r="AJ28" s="1634">
        <v>0</v>
      </c>
      <c r="AK28" s="1635"/>
      <c r="AL28" s="1635"/>
      <c r="AM28" s="1618" t="s">
        <v>451</v>
      </c>
      <c r="AN28" s="1619"/>
      <c r="AO28" s="1634">
        <v>0</v>
      </c>
      <c r="AP28" s="1635"/>
      <c r="AQ28" s="1635"/>
      <c r="AR28" s="1618" t="s">
        <v>451</v>
      </c>
      <c r="AS28" s="1619"/>
      <c r="AT28" s="1630">
        <f t="shared" si="0"/>
        <v>420</v>
      </c>
      <c r="AU28" s="1631"/>
      <c r="AV28" s="1631"/>
      <c r="AW28" s="1618" t="s">
        <v>451</v>
      </c>
      <c r="AX28" s="1619"/>
    </row>
    <row r="29" spans="3:53" ht="13.9" customHeight="1" x14ac:dyDescent="0.15">
      <c r="E29" s="1610" t="s">
        <v>479</v>
      </c>
      <c r="F29" s="1610"/>
      <c r="G29" s="1610"/>
      <c r="H29" s="1610"/>
      <c r="I29" s="1610"/>
      <c r="J29" s="1640">
        <v>31</v>
      </c>
      <c r="K29" s="1641"/>
      <c r="L29" s="1641"/>
      <c r="M29" s="1641"/>
      <c r="N29" s="1628" t="s">
        <v>441</v>
      </c>
      <c r="O29" s="1629"/>
      <c r="P29" s="1638">
        <v>0</v>
      </c>
      <c r="Q29" s="1639"/>
      <c r="R29" s="1639"/>
      <c r="S29" s="1628" t="s">
        <v>451</v>
      </c>
      <c r="T29" s="1629"/>
      <c r="U29" s="1634">
        <v>0</v>
      </c>
      <c r="V29" s="1635"/>
      <c r="W29" s="1635"/>
      <c r="X29" s="1618" t="s">
        <v>451</v>
      </c>
      <c r="Y29" s="1619"/>
      <c r="Z29" s="1634">
        <v>210</v>
      </c>
      <c r="AA29" s="1635"/>
      <c r="AB29" s="1635"/>
      <c r="AC29" s="1618" t="s">
        <v>451</v>
      </c>
      <c r="AD29" s="1619"/>
      <c r="AE29" s="1634">
        <v>210</v>
      </c>
      <c r="AF29" s="1635"/>
      <c r="AG29" s="1635"/>
      <c r="AH29" s="1618" t="s">
        <v>451</v>
      </c>
      <c r="AI29" s="1619"/>
      <c r="AJ29" s="1634">
        <v>0</v>
      </c>
      <c r="AK29" s="1635"/>
      <c r="AL29" s="1635"/>
      <c r="AM29" s="1618" t="s">
        <v>451</v>
      </c>
      <c r="AN29" s="1619"/>
      <c r="AO29" s="1634">
        <v>0</v>
      </c>
      <c r="AP29" s="1635"/>
      <c r="AQ29" s="1635"/>
      <c r="AR29" s="1618" t="s">
        <v>451</v>
      </c>
      <c r="AS29" s="1619"/>
      <c r="AT29" s="1630">
        <f t="shared" si="0"/>
        <v>420</v>
      </c>
      <c r="AU29" s="1631"/>
      <c r="AV29" s="1631"/>
      <c r="AW29" s="1618" t="s">
        <v>451</v>
      </c>
      <c r="AX29" s="1619"/>
      <c r="BA29" s="386"/>
    </row>
    <row r="30" spans="3:53" ht="13.9" customHeight="1" x14ac:dyDescent="0.15">
      <c r="E30" s="1610" t="s">
        <v>480</v>
      </c>
      <c r="F30" s="1610"/>
      <c r="G30" s="1610"/>
      <c r="H30" s="1610"/>
      <c r="I30" s="1610"/>
      <c r="J30" s="1640">
        <v>30</v>
      </c>
      <c r="K30" s="1641"/>
      <c r="L30" s="1641"/>
      <c r="M30" s="1641"/>
      <c r="N30" s="1628" t="s">
        <v>441</v>
      </c>
      <c r="O30" s="1629"/>
      <c r="P30" s="1638">
        <v>0</v>
      </c>
      <c r="Q30" s="1639"/>
      <c r="R30" s="1639"/>
      <c r="S30" s="1628" t="s">
        <v>451</v>
      </c>
      <c r="T30" s="1629"/>
      <c r="U30" s="1634">
        <v>0</v>
      </c>
      <c r="V30" s="1635"/>
      <c r="W30" s="1635"/>
      <c r="X30" s="1618" t="s">
        <v>451</v>
      </c>
      <c r="Y30" s="1619"/>
      <c r="Z30" s="1634">
        <v>210</v>
      </c>
      <c r="AA30" s="1635"/>
      <c r="AB30" s="1635"/>
      <c r="AC30" s="1618" t="s">
        <v>451</v>
      </c>
      <c r="AD30" s="1619"/>
      <c r="AE30" s="1634">
        <v>210</v>
      </c>
      <c r="AF30" s="1635"/>
      <c r="AG30" s="1635"/>
      <c r="AH30" s="1618" t="s">
        <v>451</v>
      </c>
      <c r="AI30" s="1619"/>
      <c r="AJ30" s="1634">
        <v>0</v>
      </c>
      <c r="AK30" s="1635"/>
      <c r="AL30" s="1635"/>
      <c r="AM30" s="1618" t="s">
        <v>451</v>
      </c>
      <c r="AN30" s="1619"/>
      <c r="AO30" s="1634">
        <v>0</v>
      </c>
      <c r="AP30" s="1635"/>
      <c r="AQ30" s="1635"/>
      <c r="AR30" s="1618" t="s">
        <v>451</v>
      </c>
      <c r="AS30" s="1619"/>
      <c r="AT30" s="1630">
        <f t="shared" si="0"/>
        <v>420</v>
      </c>
      <c r="AU30" s="1631"/>
      <c r="AV30" s="1631"/>
      <c r="AW30" s="1618" t="s">
        <v>451</v>
      </c>
      <c r="AX30" s="1619"/>
    </row>
    <row r="31" spans="3:53" ht="13.9" customHeight="1" x14ac:dyDescent="0.15">
      <c r="E31" s="1610" t="s">
        <v>481</v>
      </c>
      <c r="F31" s="1610"/>
      <c r="G31" s="1610"/>
      <c r="H31" s="1610"/>
      <c r="I31" s="1610"/>
      <c r="J31" s="1640">
        <v>27</v>
      </c>
      <c r="K31" s="1641"/>
      <c r="L31" s="1641"/>
      <c r="M31" s="1641"/>
      <c r="N31" s="1628" t="s">
        <v>441</v>
      </c>
      <c r="O31" s="1629"/>
      <c r="P31" s="1638">
        <v>0</v>
      </c>
      <c r="Q31" s="1639"/>
      <c r="R31" s="1639"/>
      <c r="S31" s="1628" t="s">
        <v>451</v>
      </c>
      <c r="T31" s="1629"/>
      <c r="U31" s="1634">
        <v>0</v>
      </c>
      <c r="V31" s="1635"/>
      <c r="W31" s="1635"/>
      <c r="X31" s="1618" t="s">
        <v>451</v>
      </c>
      <c r="Y31" s="1619"/>
      <c r="Z31" s="1634">
        <v>210</v>
      </c>
      <c r="AA31" s="1635"/>
      <c r="AB31" s="1635"/>
      <c r="AC31" s="1618" t="s">
        <v>451</v>
      </c>
      <c r="AD31" s="1619"/>
      <c r="AE31" s="1634">
        <v>210</v>
      </c>
      <c r="AF31" s="1635"/>
      <c r="AG31" s="1635"/>
      <c r="AH31" s="1618" t="s">
        <v>451</v>
      </c>
      <c r="AI31" s="1619"/>
      <c r="AJ31" s="1634">
        <v>0</v>
      </c>
      <c r="AK31" s="1635"/>
      <c r="AL31" s="1635"/>
      <c r="AM31" s="1618" t="s">
        <v>451</v>
      </c>
      <c r="AN31" s="1619"/>
      <c r="AO31" s="1634">
        <v>0</v>
      </c>
      <c r="AP31" s="1635"/>
      <c r="AQ31" s="1635"/>
      <c r="AR31" s="1618" t="s">
        <v>451</v>
      </c>
      <c r="AS31" s="1619"/>
      <c r="AT31" s="1630">
        <f t="shared" si="0"/>
        <v>420</v>
      </c>
      <c r="AU31" s="1631"/>
      <c r="AV31" s="1631"/>
      <c r="AW31" s="1618" t="s">
        <v>451</v>
      </c>
      <c r="AX31" s="1619"/>
    </row>
    <row r="32" spans="3:53" ht="13.9" customHeight="1" x14ac:dyDescent="0.15">
      <c r="E32" s="1610" t="s">
        <v>482</v>
      </c>
      <c r="F32" s="1610"/>
      <c r="G32" s="1610"/>
      <c r="H32" s="1610"/>
      <c r="I32" s="1610"/>
      <c r="J32" s="1640">
        <v>31</v>
      </c>
      <c r="K32" s="1641"/>
      <c r="L32" s="1641"/>
      <c r="M32" s="1641"/>
      <c r="N32" s="1628" t="s">
        <v>441</v>
      </c>
      <c r="O32" s="1629"/>
      <c r="P32" s="1638">
        <v>0</v>
      </c>
      <c r="Q32" s="1639"/>
      <c r="R32" s="1639"/>
      <c r="S32" s="1628" t="s">
        <v>451</v>
      </c>
      <c r="T32" s="1629"/>
      <c r="U32" s="1634">
        <v>0</v>
      </c>
      <c r="V32" s="1635"/>
      <c r="W32" s="1635"/>
      <c r="X32" s="1618" t="s">
        <v>451</v>
      </c>
      <c r="Y32" s="1619"/>
      <c r="Z32" s="1634">
        <v>210</v>
      </c>
      <c r="AA32" s="1635"/>
      <c r="AB32" s="1635"/>
      <c r="AC32" s="1618" t="s">
        <v>451</v>
      </c>
      <c r="AD32" s="1619"/>
      <c r="AE32" s="1634">
        <v>210</v>
      </c>
      <c r="AF32" s="1635"/>
      <c r="AG32" s="1635"/>
      <c r="AH32" s="1618" t="s">
        <v>451</v>
      </c>
      <c r="AI32" s="1619"/>
      <c r="AJ32" s="1634">
        <v>0</v>
      </c>
      <c r="AK32" s="1635"/>
      <c r="AL32" s="1635"/>
      <c r="AM32" s="1618" t="s">
        <v>451</v>
      </c>
      <c r="AN32" s="1619"/>
      <c r="AO32" s="1634">
        <v>0</v>
      </c>
      <c r="AP32" s="1635"/>
      <c r="AQ32" s="1635"/>
      <c r="AR32" s="1618" t="s">
        <v>451</v>
      </c>
      <c r="AS32" s="1619"/>
      <c r="AT32" s="1630">
        <f t="shared" si="0"/>
        <v>420</v>
      </c>
      <c r="AU32" s="1631"/>
      <c r="AV32" s="1631"/>
      <c r="AW32" s="1618" t="s">
        <v>451</v>
      </c>
      <c r="AX32" s="1619"/>
    </row>
    <row r="33" spans="2:54" ht="13.9" customHeight="1" x14ac:dyDescent="0.15">
      <c r="E33" s="1610" t="s">
        <v>470</v>
      </c>
      <c r="F33" s="1610"/>
      <c r="G33" s="1610"/>
      <c r="H33" s="1610"/>
      <c r="I33" s="1610"/>
      <c r="J33" s="1636">
        <f>SUM(J21:M32)</f>
        <v>362</v>
      </c>
      <c r="K33" s="1637"/>
      <c r="L33" s="1637"/>
      <c r="M33" s="1637"/>
      <c r="N33" s="1628" t="s">
        <v>441</v>
      </c>
      <c r="O33" s="1629"/>
      <c r="P33" s="1632">
        <f>SUM(P21:R32)</f>
        <v>0</v>
      </c>
      <c r="Q33" s="1633"/>
      <c r="R33" s="1633"/>
      <c r="S33" s="1628" t="s">
        <v>451</v>
      </c>
      <c r="T33" s="1629"/>
      <c r="U33" s="1630">
        <f>SUM(U21:W32)</f>
        <v>0</v>
      </c>
      <c r="V33" s="1631"/>
      <c r="W33" s="1631"/>
      <c r="X33" s="1618" t="s">
        <v>451</v>
      </c>
      <c r="Y33" s="1619"/>
      <c r="Z33" s="1630">
        <f>SUM(Z21:AB32)</f>
        <v>2520</v>
      </c>
      <c r="AA33" s="1631"/>
      <c r="AB33" s="1631"/>
      <c r="AC33" s="1618" t="s">
        <v>451</v>
      </c>
      <c r="AD33" s="1619"/>
      <c r="AE33" s="1630">
        <f>SUM(AE21:AG32)</f>
        <v>2520</v>
      </c>
      <c r="AF33" s="1631"/>
      <c r="AG33" s="1631"/>
      <c r="AH33" s="1618" t="s">
        <v>451</v>
      </c>
      <c r="AI33" s="1619"/>
      <c r="AJ33" s="1630">
        <f>SUM(AJ21:AL32)</f>
        <v>0</v>
      </c>
      <c r="AK33" s="1631"/>
      <c r="AL33" s="1631"/>
      <c r="AM33" s="1618" t="s">
        <v>451</v>
      </c>
      <c r="AN33" s="1619"/>
      <c r="AO33" s="1630">
        <f>SUM(AO21:AQ32)</f>
        <v>0</v>
      </c>
      <c r="AP33" s="1631"/>
      <c r="AQ33" s="1631"/>
      <c r="AR33" s="1618" t="s">
        <v>451</v>
      </c>
      <c r="AS33" s="1619"/>
      <c r="AT33" s="1630">
        <f>SUM(AT21:AV32)</f>
        <v>5040</v>
      </c>
      <c r="AU33" s="1631"/>
      <c r="AV33" s="1631"/>
      <c r="AW33" s="1618" t="s">
        <v>451</v>
      </c>
      <c r="AX33" s="1619"/>
    </row>
    <row r="34" spans="2:54" ht="13.9" customHeight="1" x14ac:dyDescent="0.15">
      <c r="E34" s="1622" t="s">
        <v>483</v>
      </c>
      <c r="F34" s="1623"/>
      <c r="G34" s="1623"/>
      <c r="H34" s="1623"/>
      <c r="I34" s="1624"/>
      <c r="J34" s="1625"/>
      <c r="K34" s="1626"/>
      <c r="L34" s="1626"/>
      <c r="M34" s="1626"/>
      <c r="N34" s="1626"/>
      <c r="O34" s="1627"/>
      <c r="P34" s="1616">
        <f>IFERROR(ROUNDUP(P33/$J$33,1),"0")</f>
        <v>0</v>
      </c>
      <c r="Q34" s="1617"/>
      <c r="R34" s="1617"/>
      <c r="S34" s="1628" t="s">
        <v>451</v>
      </c>
      <c r="T34" s="1629"/>
      <c r="U34" s="1616">
        <f>IFERROR(ROUNDUP(U33/$J$33,1),"0")</f>
        <v>0</v>
      </c>
      <c r="V34" s="1617"/>
      <c r="W34" s="1617"/>
      <c r="X34" s="1618" t="s">
        <v>451</v>
      </c>
      <c r="Y34" s="1619"/>
      <c r="Z34" s="1616">
        <f>IFERROR(ROUNDUP(Z33/$J$33,1),"0")</f>
        <v>7</v>
      </c>
      <c r="AA34" s="1617"/>
      <c r="AB34" s="1617"/>
      <c r="AC34" s="1618" t="s">
        <v>451</v>
      </c>
      <c r="AD34" s="1619"/>
      <c r="AE34" s="1616">
        <f>IFERROR(ROUNDUP(AE33/$J$33,1),"0")</f>
        <v>7</v>
      </c>
      <c r="AF34" s="1617"/>
      <c r="AG34" s="1617"/>
      <c r="AH34" s="1618" t="s">
        <v>451</v>
      </c>
      <c r="AI34" s="1619"/>
      <c r="AJ34" s="1616">
        <f>IFERROR(ROUNDUP(AJ33/$J$33,1),"0")</f>
        <v>0</v>
      </c>
      <c r="AK34" s="1617"/>
      <c r="AL34" s="1617"/>
      <c r="AM34" s="1618" t="s">
        <v>451</v>
      </c>
      <c r="AN34" s="1619"/>
      <c r="AO34" s="1616">
        <f>IFERROR(ROUNDUP(AO33/$J$33,1),"0")</f>
        <v>0</v>
      </c>
      <c r="AP34" s="1617"/>
      <c r="AQ34" s="1617"/>
      <c r="AR34" s="1618" t="s">
        <v>451</v>
      </c>
      <c r="AS34" s="1619"/>
      <c r="AT34" s="1620">
        <f>P34+U34+Z34+AE34+AJ34+AO34</f>
        <v>14</v>
      </c>
      <c r="AU34" s="1621"/>
      <c r="AV34" s="1621"/>
      <c r="AW34" s="1618" t="s">
        <v>451</v>
      </c>
      <c r="AX34" s="1619"/>
    </row>
    <row r="35" spans="2:54" ht="13.9" customHeight="1" x14ac:dyDescent="0.15">
      <c r="E35" s="387" t="s">
        <v>484</v>
      </c>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88" t="str">
        <f>IFERROR(IF(AT34&gt;Y9,"「１　事業者名等」の定員数を超過しています。",""),"")</f>
        <v/>
      </c>
    </row>
    <row r="36" spans="2:54" ht="13.9" customHeight="1" x14ac:dyDescent="0.15">
      <c r="E36" s="387" t="s">
        <v>485</v>
      </c>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row>
    <row r="37" spans="2:54" ht="13.9" customHeight="1" x14ac:dyDescent="0.15">
      <c r="E37" s="387" t="s">
        <v>486</v>
      </c>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row>
    <row r="38" spans="2:54" ht="13.9" customHeight="1" x14ac:dyDescent="0.15">
      <c r="E38" s="387" t="s">
        <v>487</v>
      </c>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row>
    <row r="39" spans="2:54" ht="13.9" customHeight="1" x14ac:dyDescent="0.15">
      <c r="E39" s="387" t="s">
        <v>488</v>
      </c>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row>
    <row r="40" spans="2:54" ht="13.9" customHeight="1" x14ac:dyDescent="0.15">
      <c r="E40" s="387" t="s">
        <v>489</v>
      </c>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row>
    <row r="41" spans="2:54" ht="13.9" customHeight="1" x14ac:dyDescent="0.15">
      <c r="E41" s="387"/>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row>
    <row r="42" spans="2:54" ht="13.9" customHeight="1" x14ac:dyDescent="0.15">
      <c r="E42" s="387"/>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row>
    <row r="43" spans="2:54" ht="13.9" customHeight="1" x14ac:dyDescent="0.15">
      <c r="B43" s="389"/>
      <c r="C43" s="390"/>
      <c r="D43" s="390"/>
      <c r="E43" s="390"/>
      <c r="F43" s="390"/>
      <c r="G43" s="375" t="s">
        <v>490</v>
      </c>
      <c r="AA43" s="390"/>
      <c r="AB43" s="390"/>
      <c r="AC43" s="390"/>
      <c r="AD43" s="375" t="s">
        <v>491</v>
      </c>
      <c r="AX43" s="391"/>
      <c r="AY43" s="391"/>
      <c r="AZ43" s="391"/>
      <c r="BA43" s="390"/>
      <c r="BB43" s="390"/>
    </row>
    <row r="44" spans="2:54" ht="13.9" customHeight="1" x14ac:dyDescent="0.15">
      <c r="B44" s="389"/>
      <c r="C44" s="390"/>
      <c r="D44" s="390"/>
      <c r="E44" s="392"/>
      <c r="F44" s="392"/>
      <c r="I44" s="1610"/>
      <c r="J44" s="1610"/>
      <c r="K44" s="1610"/>
      <c r="L44" s="1610"/>
      <c r="M44" s="1610"/>
      <c r="N44" s="1610"/>
      <c r="O44" s="1610"/>
      <c r="P44" s="1610"/>
      <c r="Q44" s="1610"/>
      <c r="R44" s="1610"/>
      <c r="S44" s="1610"/>
      <c r="T44" s="1610"/>
      <c r="U44" s="1610" t="s">
        <v>7</v>
      </c>
      <c r="V44" s="1610"/>
      <c r="W44" s="1610"/>
      <c r="X44" s="1610"/>
      <c r="Y44" s="1610"/>
      <c r="Z44" s="1610"/>
      <c r="AA44" s="390"/>
      <c r="AB44" s="390"/>
      <c r="AC44" s="390"/>
      <c r="AF44" s="1610"/>
      <c r="AG44" s="1610"/>
      <c r="AH44" s="1610"/>
      <c r="AI44" s="1610"/>
      <c r="AJ44" s="1610"/>
      <c r="AK44" s="1610"/>
      <c r="AL44" s="1610"/>
      <c r="AM44" s="1610"/>
      <c r="AN44" s="1610"/>
      <c r="AO44" s="1610"/>
      <c r="AP44" s="1610"/>
      <c r="AQ44" s="1610"/>
      <c r="AR44" s="1610" t="s">
        <v>7</v>
      </c>
      <c r="AS44" s="1610"/>
      <c r="AT44" s="1610"/>
      <c r="AU44" s="1610"/>
      <c r="AV44" s="1610"/>
      <c r="AW44" s="1610"/>
      <c r="AX44" s="390"/>
      <c r="AY44" s="390"/>
      <c r="AZ44" s="390"/>
      <c r="BA44" s="390"/>
      <c r="BB44" s="390"/>
    </row>
    <row r="45" spans="2:54" ht="13.9" customHeight="1" x14ac:dyDescent="0.15">
      <c r="B45" s="389"/>
      <c r="C45" s="390"/>
      <c r="D45" s="390"/>
      <c r="E45" s="392"/>
      <c r="F45" s="392"/>
      <c r="I45" s="1610" t="s">
        <v>492</v>
      </c>
      <c r="J45" s="1610"/>
      <c r="K45" s="1610"/>
      <c r="L45" s="1610"/>
      <c r="M45" s="1610"/>
      <c r="N45" s="1610"/>
      <c r="O45" s="1610"/>
      <c r="P45" s="1610"/>
      <c r="Q45" s="1610"/>
      <c r="R45" s="1610"/>
      <c r="S45" s="1610"/>
      <c r="T45" s="1610"/>
      <c r="U45" s="1611">
        <f>IF(AND(OR(AK7="○",AK8="○"),E12="○"),ROUNDUP(AX15*0.9/7,0),IF(AND(OR(AK7="○",AK8="○"),OR(E13="○",E14="○")),ROUNDUP(AT34/7,0),""))</f>
        <v>1</v>
      </c>
      <c r="V45" s="1612"/>
      <c r="W45" s="1612"/>
      <c r="X45" s="1613"/>
      <c r="Y45" s="1614" t="s">
        <v>493</v>
      </c>
      <c r="Z45" s="1614"/>
      <c r="AA45" s="390"/>
      <c r="AB45" s="390"/>
      <c r="AC45" s="390"/>
      <c r="AF45" s="1610" t="s">
        <v>492</v>
      </c>
      <c r="AG45" s="1610"/>
      <c r="AH45" s="1610"/>
      <c r="AI45" s="1610"/>
      <c r="AJ45" s="1610"/>
      <c r="AK45" s="1610"/>
      <c r="AL45" s="1610"/>
      <c r="AM45" s="1610"/>
      <c r="AN45" s="1610"/>
      <c r="AO45" s="1610"/>
      <c r="AP45" s="1610"/>
      <c r="AQ45" s="1610"/>
      <c r="AR45" s="1615">
        <v>2</v>
      </c>
      <c r="AS45" s="1615"/>
      <c r="AT45" s="1615"/>
      <c r="AU45" s="1615"/>
      <c r="AV45" s="1614" t="s">
        <v>493</v>
      </c>
      <c r="AW45" s="1614"/>
    </row>
    <row r="46" spans="2:54" ht="13.9" customHeight="1" x14ac:dyDescent="0.15">
      <c r="B46" s="389"/>
      <c r="C46" s="390"/>
      <c r="D46" s="390"/>
      <c r="E46" s="393"/>
      <c r="F46" s="390"/>
      <c r="I46" s="387"/>
      <c r="AA46" s="390"/>
      <c r="AB46" s="390"/>
      <c r="AC46" s="390"/>
      <c r="AF46" s="387"/>
    </row>
    <row r="47" spans="2:54" ht="13.9" customHeight="1" x14ac:dyDescent="0.15">
      <c r="B47" s="389"/>
      <c r="C47" s="390"/>
      <c r="D47" s="390"/>
      <c r="E47" s="393"/>
      <c r="F47" s="390"/>
      <c r="G47" s="389" t="s">
        <v>494</v>
      </c>
      <c r="H47" s="389"/>
      <c r="I47" s="389"/>
      <c r="J47" s="389"/>
      <c r="K47" s="389"/>
      <c r="L47" s="389"/>
      <c r="M47" s="389"/>
      <c r="N47" s="389"/>
      <c r="O47" s="389"/>
      <c r="P47" s="389"/>
      <c r="Q47" s="389"/>
      <c r="R47" s="389"/>
      <c r="S47" s="389"/>
      <c r="T47" s="394"/>
      <c r="U47" s="394"/>
      <c r="V47" s="394"/>
      <c r="W47" s="394"/>
      <c r="X47" s="394"/>
      <c r="Y47" s="394"/>
      <c r="Z47" s="394"/>
      <c r="AA47" s="394"/>
      <c r="AB47" s="394"/>
      <c r="AC47" s="394"/>
      <c r="AD47" s="394"/>
      <c r="AE47" s="394"/>
      <c r="AF47" s="394"/>
      <c r="AG47" s="394"/>
      <c r="AH47" s="394"/>
      <c r="AI47" s="394"/>
      <c r="AJ47" s="395"/>
      <c r="AK47" s="395"/>
      <c r="AL47" s="395"/>
      <c r="AM47" s="395"/>
      <c r="AN47" s="395"/>
      <c r="AO47" s="395"/>
      <c r="AP47" s="395"/>
      <c r="AQ47" s="395"/>
      <c r="AX47" s="390"/>
      <c r="AY47" s="390"/>
      <c r="AZ47" s="390"/>
    </row>
    <row r="48" spans="2:54" ht="13.9" customHeight="1" thickBot="1" x14ac:dyDescent="0.2">
      <c r="B48" s="389"/>
      <c r="C48" s="390"/>
      <c r="D48" s="390"/>
      <c r="E48" s="393"/>
      <c r="F48" s="390"/>
      <c r="G48" s="389"/>
      <c r="H48" s="389"/>
      <c r="I48" s="389"/>
      <c r="J48" s="389"/>
      <c r="K48" s="389"/>
      <c r="L48" s="389"/>
      <c r="M48" s="389"/>
      <c r="N48" s="389"/>
      <c r="O48" s="389"/>
      <c r="P48" s="389"/>
      <c r="Q48" s="389"/>
      <c r="R48" s="389"/>
      <c r="S48" s="389"/>
      <c r="T48" s="394"/>
      <c r="U48" s="394"/>
      <c r="V48" s="394"/>
      <c r="W48" s="394"/>
      <c r="X48" s="394"/>
      <c r="Y48" s="394"/>
      <c r="Z48" s="394"/>
      <c r="AA48" s="394"/>
      <c r="AB48" s="394"/>
      <c r="AC48" s="394"/>
      <c r="AD48" s="394"/>
      <c r="AE48" s="394"/>
      <c r="AF48" s="394"/>
      <c r="AG48" s="394"/>
      <c r="AH48" s="394"/>
      <c r="AI48" s="394"/>
      <c r="AJ48" s="395"/>
      <c r="AK48" s="395"/>
      <c r="AL48" s="395"/>
      <c r="AM48" s="395"/>
      <c r="AN48" s="395"/>
      <c r="AO48" s="395"/>
      <c r="AP48" s="395"/>
      <c r="AQ48" s="395"/>
      <c r="AX48" s="390"/>
      <c r="AY48" s="390"/>
      <c r="AZ48" s="390"/>
    </row>
    <row r="49" spans="2:57" ht="13.9" customHeight="1" x14ac:dyDescent="0.15">
      <c r="B49" s="389"/>
      <c r="C49" s="389"/>
      <c r="D49" s="389"/>
      <c r="E49" s="389"/>
      <c r="F49" s="389"/>
      <c r="G49" s="389"/>
      <c r="H49" s="389"/>
      <c r="I49" s="389"/>
      <c r="J49" s="389"/>
      <c r="K49" s="389"/>
      <c r="L49" s="389"/>
      <c r="M49" s="389"/>
      <c r="N49" s="389"/>
      <c r="O49" s="395"/>
      <c r="P49" s="395"/>
      <c r="Q49" s="394"/>
      <c r="R49" s="394"/>
      <c r="S49" s="394"/>
      <c r="T49" s="394"/>
      <c r="U49" s="394"/>
      <c r="V49" s="394"/>
      <c r="W49" s="394"/>
      <c r="X49" s="394"/>
      <c r="Y49" s="394"/>
      <c r="Z49" s="394"/>
      <c r="AA49" s="394"/>
      <c r="AB49" s="394"/>
      <c r="AC49" s="396"/>
      <c r="AD49" s="1654" t="str">
        <f>(IF(OR(U45&lt;=AR45),"可","規定の員数を満たしていません。"))</f>
        <v>可</v>
      </c>
      <c r="AE49" s="1655"/>
      <c r="AF49" s="1655"/>
      <c r="AG49" s="1655"/>
      <c r="AH49" s="1655"/>
      <c r="AI49" s="1655"/>
      <c r="AJ49" s="1655"/>
      <c r="AK49" s="1655"/>
      <c r="AL49" s="1655"/>
      <c r="AM49" s="1655"/>
      <c r="AN49" s="1655"/>
      <c r="AO49" s="1655"/>
      <c r="AP49" s="1655"/>
      <c r="AQ49" s="1655"/>
      <c r="AR49" s="1655"/>
      <c r="AS49" s="1655"/>
      <c r="AT49" s="1655"/>
      <c r="AU49" s="1656"/>
      <c r="AV49" s="395"/>
      <c r="AW49" s="395"/>
      <c r="AX49" s="395"/>
      <c r="AY49" s="395"/>
      <c r="AZ49" s="395"/>
      <c r="BA49" s="395"/>
      <c r="BB49" s="395"/>
      <c r="BC49" s="395"/>
      <c r="BD49" s="395"/>
      <c r="BE49" s="395"/>
    </row>
    <row r="50" spans="2:57" ht="13.9" customHeight="1" thickBot="1" x14ac:dyDescent="0.2">
      <c r="O50" s="395"/>
      <c r="P50" s="395"/>
      <c r="Q50" s="390"/>
      <c r="R50" s="390"/>
      <c r="S50" s="390"/>
      <c r="T50" s="390"/>
      <c r="U50" s="390"/>
      <c r="V50" s="390"/>
      <c r="W50" s="390"/>
      <c r="X50" s="389"/>
      <c r="Y50" s="389"/>
      <c r="Z50" s="395"/>
      <c r="AA50" s="389"/>
      <c r="AB50" s="389"/>
      <c r="AC50" s="395"/>
      <c r="AD50" s="1657"/>
      <c r="AE50" s="1658"/>
      <c r="AF50" s="1658"/>
      <c r="AG50" s="1658"/>
      <c r="AH50" s="1658"/>
      <c r="AI50" s="1658"/>
      <c r="AJ50" s="1658"/>
      <c r="AK50" s="1658"/>
      <c r="AL50" s="1658"/>
      <c r="AM50" s="1658"/>
      <c r="AN50" s="1658"/>
      <c r="AO50" s="1658"/>
      <c r="AP50" s="1658"/>
      <c r="AQ50" s="1658"/>
      <c r="AR50" s="1658"/>
      <c r="AS50" s="1658"/>
      <c r="AT50" s="1658"/>
      <c r="AU50" s="1659"/>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0"/>
  <sheetViews>
    <sheetView view="pageBreakPreview" zoomScaleNormal="100" zoomScaleSheetLayoutView="100" workbookViewId="0">
      <selection activeCell="B2" sqref="B2"/>
    </sheetView>
  </sheetViews>
  <sheetFormatPr defaultRowHeight="13.5" x14ac:dyDescent="0.15"/>
  <cols>
    <col min="1" max="1" width="1.75" style="9" customWidth="1"/>
    <col min="2" max="2" width="22" style="9" customWidth="1"/>
    <col min="3" max="3" width="4" style="9" customWidth="1"/>
    <col min="4" max="4" width="8.25" style="9" customWidth="1"/>
    <col min="5" max="5" width="14.75" style="9" customWidth="1"/>
    <col min="6" max="6" width="7.625" style="9" customWidth="1"/>
    <col min="7" max="7" width="14.5" style="9" customWidth="1"/>
    <col min="8" max="8" width="7.5" style="9" customWidth="1"/>
    <col min="9" max="9" width="14.625" style="9" customWidth="1"/>
    <col min="10" max="10" width="7.625" style="9" customWidth="1"/>
    <col min="11" max="11" width="8.625" style="9" customWidth="1"/>
    <col min="12" max="12" width="1.75" style="9" customWidth="1"/>
    <col min="13" max="259" width="9" style="9"/>
    <col min="260" max="260" width="2.25" style="9" customWidth="1"/>
    <col min="261" max="261" width="24.25" style="9" customWidth="1"/>
    <col min="262" max="262" width="4" style="9" customWidth="1"/>
    <col min="263" max="265" width="20.125" style="9" customWidth="1"/>
    <col min="266" max="266" width="3.125" style="9" customWidth="1"/>
    <col min="267" max="267" width="4.375" style="9" customWidth="1"/>
    <col min="268" max="268" width="2.5" style="9" customWidth="1"/>
    <col min="269" max="515" width="9" style="9"/>
    <col min="516" max="516" width="2.25" style="9" customWidth="1"/>
    <col min="517" max="517" width="24.25" style="9" customWidth="1"/>
    <col min="518" max="518" width="4" style="9" customWidth="1"/>
    <col min="519" max="521" width="20.125" style="9" customWidth="1"/>
    <col min="522" max="522" width="3.125" style="9" customWidth="1"/>
    <col min="523" max="523" width="4.375" style="9" customWidth="1"/>
    <col min="524" max="524" width="2.5" style="9" customWidth="1"/>
    <col min="525" max="771" width="9" style="9"/>
    <col min="772" max="772" width="2.25" style="9" customWidth="1"/>
    <col min="773" max="773" width="24.25" style="9" customWidth="1"/>
    <col min="774" max="774" width="4" style="9" customWidth="1"/>
    <col min="775" max="777" width="20.125" style="9" customWidth="1"/>
    <col min="778" max="778" width="3.125" style="9" customWidth="1"/>
    <col min="779" max="779" width="4.375" style="9" customWidth="1"/>
    <col min="780" max="780" width="2.5" style="9" customWidth="1"/>
    <col min="781" max="1027" width="9" style="9"/>
    <col min="1028" max="1028" width="2.25" style="9" customWidth="1"/>
    <col min="1029" max="1029" width="24.25" style="9" customWidth="1"/>
    <col min="1030" max="1030" width="4" style="9" customWidth="1"/>
    <col min="1031" max="1033" width="20.125" style="9" customWidth="1"/>
    <col min="1034" max="1034" width="3.125" style="9" customWidth="1"/>
    <col min="1035" max="1035" width="4.375" style="9" customWidth="1"/>
    <col min="1036" max="1036" width="2.5" style="9" customWidth="1"/>
    <col min="1037" max="1283" width="9" style="9"/>
    <col min="1284" max="1284" width="2.25" style="9" customWidth="1"/>
    <col min="1285" max="1285" width="24.25" style="9" customWidth="1"/>
    <col min="1286" max="1286" width="4" style="9" customWidth="1"/>
    <col min="1287" max="1289" width="20.125" style="9" customWidth="1"/>
    <col min="1290" max="1290" width="3.125" style="9" customWidth="1"/>
    <col min="1291" max="1291" width="4.375" style="9" customWidth="1"/>
    <col min="1292" max="1292" width="2.5" style="9" customWidth="1"/>
    <col min="1293" max="1539" width="9" style="9"/>
    <col min="1540" max="1540" width="2.25" style="9" customWidth="1"/>
    <col min="1541" max="1541" width="24.25" style="9" customWidth="1"/>
    <col min="1542" max="1542" width="4" style="9" customWidth="1"/>
    <col min="1543" max="1545" width="20.125" style="9" customWidth="1"/>
    <col min="1546" max="1546" width="3.125" style="9" customWidth="1"/>
    <col min="1547" max="1547" width="4.375" style="9" customWidth="1"/>
    <col min="1548" max="1548" width="2.5" style="9" customWidth="1"/>
    <col min="1549" max="1795" width="9" style="9"/>
    <col min="1796" max="1796" width="2.25" style="9" customWidth="1"/>
    <col min="1797" max="1797" width="24.25" style="9" customWidth="1"/>
    <col min="1798" max="1798" width="4" style="9" customWidth="1"/>
    <col min="1799" max="1801" width="20.125" style="9" customWidth="1"/>
    <col min="1802" max="1802" width="3.125" style="9" customWidth="1"/>
    <col min="1803" max="1803" width="4.375" style="9" customWidth="1"/>
    <col min="1804" max="1804" width="2.5" style="9" customWidth="1"/>
    <col min="1805" max="2051" width="9" style="9"/>
    <col min="2052" max="2052" width="2.25" style="9" customWidth="1"/>
    <col min="2053" max="2053" width="24.25" style="9" customWidth="1"/>
    <col min="2054" max="2054" width="4" style="9" customWidth="1"/>
    <col min="2055" max="2057" width="20.125" style="9" customWidth="1"/>
    <col min="2058" max="2058" width="3.125" style="9" customWidth="1"/>
    <col min="2059" max="2059" width="4.375" style="9" customWidth="1"/>
    <col min="2060" max="2060" width="2.5" style="9" customWidth="1"/>
    <col min="2061" max="2307" width="9" style="9"/>
    <col min="2308" max="2308" width="2.25" style="9" customWidth="1"/>
    <col min="2309" max="2309" width="24.25" style="9" customWidth="1"/>
    <col min="2310" max="2310" width="4" style="9" customWidth="1"/>
    <col min="2311" max="2313" width="20.125" style="9" customWidth="1"/>
    <col min="2314" max="2314" width="3.125" style="9" customWidth="1"/>
    <col min="2315" max="2315" width="4.375" style="9" customWidth="1"/>
    <col min="2316" max="2316" width="2.5" style="9" customWidth="1"/>
    <col min="2317" max="2563" width="9" style="9"/>
    <col min="2564" max="2564" width="2.25" style="9" customWidth="1"/>
    <col min="2565" max="2565" width="24.25" style="9" customWidth="1"/>
    <col min="2566" max="2566" width="4" style="9" customWidth="1"/>
    <col min="2567" max="2569" width="20.125" style="9" customWidth="1"/>
    <col min="2570" max="2570" width="3.125" style="9" customWidth="1"/>
    <col min="2571" max="2571" width="4.375" style="9" customWidth="1"/>
    <col min="2572" max="2572" width="2.5" style="9" customWidth="1"/>
    <col min="2573" max="2819" width="9" style="9"/>
    <col min="2820" max="2820" width="2.25" style="9" customWidth="1"/>
    <col min="2821" max="2821" width="24.25" style="9" customWidth="1"/>
    <col min="2822" max="2822" width="4" style="9" customWidth="1"/>
    <col min="2823" max="2825" width="20.125" style="9" customWidth="1"/>
    <col min="2826" max="2826" width="3.125" style="9" customWidth="1"/>
    <col min="2827" max="2827" width="4.375" style="9" customWidth="1"/>
    <col min="2828" max="2828" width="2.5" style="9" customWidth="1"/>
    <col min="2829" max="3075" width="9" style="9"/>
    <col min="3076" max="3076" width="2.25" style="9" customWidth="1"/>
    <col min="3077" max="3077" width="24.25" style="9" customWidth="1"/>
    <col min="3078" max="3078" width="4" style="9" customWidth="1"/>
    <col min="3079" max="3081" width="20.125" style="9" customWidth="1"/>
    <col min="3082" max="3082" width="3.125" style="9" customWidth="1"/>
    <col min="3083" max="3083" width="4.375" style="9" customWidth="1"/>
    <col min="3084" max="3084" width="2.5" style="9" customWidth="1"/>
    <col min="3085" max="3331" width="9" style="9"/>
    <col min="3332" max="3332" width="2.25" style="9" customWidth="1"/>
    <col min="3333" max="3333" width="24.25" style="9" customWidth="1"/>
    <col min="3334" max="3334" width="4" style="9" customWidth="1"/>
    <col min="3335" max="3337" width="20.125" style="9" customWidth="1"/>
    <col min="3338" max="3338" width="3.125" style="9" customWidth="1"/>
    <col min="3339" max="3339" width="4.375" style="9" customWidth="1"/>
    <col min="3340" max="3340" width="2.5" style="9" customWidth="1"/>
    <col min="3341" max="3587" width="9" style="9"/>
    <col min="3588" max="3588" width="2.25" style="9" customWidth="1"/>
    <col min="3589" max="3589" width="24.25" style="9" customWidth="1"/>
    <col min="3590" max="3590" width="4" style="9" customWidth="1"/>
    <col min="3591" max="3593" width="20.125" style="9" customWidth="1"/>
    <col min="3594" max="3594" width="3.125" style="9" customWidth="1"/>
    <col min="3595" max="3595" width="4.375" style="9" customWidth="1"/>
    <col min="3596" max="3596" width="2.5" style="9" customWidth="1"/>
    <col min="3597" max="3843" width="9" style="9"/>
    <col min="3844" max="3844" width="2.25" style="9" customWidth="1"/>
    <col min="3845" max="3845" width="24.25" style="9" customWidth="1"/>
    <col min="3846" max="3846" width="4" style="9" customWidth="1"/>
    <col min="3847" max="3849" width="20.125" style="9" customWidth="1"/>
    <col min="3850" max="3850" width="3.125" style="9" customWidth="1"/>
    <col min="3851" max="3851" width="4.375" style="9" customWidth="1"/>
    <col min="3852" max="3852" width="2.5" style="9" customWidth="1"/>
    <col min="3853" max="4099" width="9" style="9"/>
    <col min="4100" max="4100" width="2.25" style="9" customWidth="1"/>
    <col min="4101" max="4101" width="24.25" style="9" customWidth="1"/>
    <col min="4102" max="4102" width="4" style="9" customWidth="1"/>
    <col min="4103" max="4105" width="20.125" style="9" customWidth="1"/>
    <col min="4106" max="4106" width="3.125" style="9" customWidth="1"/>
    <col min="4107" max="4107" width="4.375" style="9" customWidth="1"/>
    <col min="4108" max="4108" width="2.5" style="9" customWidth="1"/>
    <col min="4109" max="4355" width="9" style="9"/>
    <col min="4356" max="4356" width="2.25" style="9" customWidth="1"/>
    <col min="4357" max="4357" width="24.25" style="9" customWidth="1"/>
    <col min="4358" max="4358" width="4" style="9" customWidth="1"/>
    <col min="4359" max="4361" width="20.125" style="9" customWidth="1"/>
    <col min="4362" max="4362" width="3.125" style="9" customWidth="1"/>
    <col min="4363" max="4363" width="4.375" style="9" customWidth="1"/>
    <col min="4364" max="4364" width="2.5" style="9" customWidth="1"/>
    <col min="4365" max="4611" width="9" style="9"/>
    <col min="4612" max="4612" width="2.25" style="9" customWidth="1"/>
    <col min="4613" max="4613" width="24.25" style="9" customWidth="1"/>
    <col min="4614" max="4614" width="4" style="9" customWidth="1"/>
    <col min="4615" max="4617" width="20.125" style="9" customWidth="1"/>
    <col min="4618" max="4618" width="3.125" style="9" customWidth="1"/>
    <col min="4619" max="4619" width="4.375" style="9" customWidth="1"/>
    <col min="4620" max="4620" width="2.5" style="9" customWidth="1"/>
    <col min="4621" max="4867" width="9" style="9"/>
    <col min="4868" max="4868" width="2.25" style="9" customWidth="1"/>
    <col min="4869" max="4869" width="24.25" style="9" customWidth="1"/>
    <col min="4870" max="4870" width="4" style="9" customWidth="1"/>
    <col min="4871" max="4873" width="20.125" style="9" customWidth="1"/>
    <col min="4874" max="4874" width="3.125" style="9" customWidth="1"/>
    <col min="4875" max="4875" width="4.375" style="9" customWidth="1"/>
    <col min="4876" max="4876" width="2.5" style="9" customWidth="1"/>
    <col min="4877" max="5123" width="9" style="9"/>
    <col min="5124" max="5124" width="2.25" style="9" customWidth="1"/>
    <col min="5125" max="5125" width="24.25" style="9" customWidth="1"/>
    <col min="5126" max="5126" width="4" style="9" customWidth="1"/>
    <col min="5127" max="5129" width="20.125" style="9" customWidth="1"/>
    <col min="5130" max="5130" width="3.125" style="9" customWidth="1"/>
    <col min="5131" max="5131" width="4.375" style="9" customWidth="1"/>
    <col min="5132" max="5132" width="2.5" style="9" customWidth="1"/>
    <col min="5133" max="5379" width="9" style="9"/>
    <col min="5380" max="5380" width="2.25" style="9" customWidth="1"/>
    <col min="5381" max="5381" width="24.25" style="9" customWidth="1"/>
    <col min="5382" max="5382" width="4" style="9" customWidth="1"/>
    <col min="5383" max="5385" width="20.125" style="9" customWidth="1"/>
    <col min="5386" max="5386" width="3.125" style="9" customWidth="1"/>
    <col min="5387" max="5387" width="4.375" style="9" customWidth="1"/>
    <col min="5388" max="5388" width="2.5" style="9" customWidth="1"/>
    <col min="5389" max="5635" width="9" style="9"/>
    <col min="5636" max="5636" width="2.25" style="9" customWidth="1"/>
    <col min="5637" max="5637" width="24.25" style="9" customWidth="1"/>
    <col min="5638" max="5638" width="4" style="9" customWidth="1"/>
    <col min="5639" max="5641" width="20.125" style="9" customWidth="1"/>
    <col min="5642" max="5642" width="3.125" style="9" customWidth="1"/>
    <col min="5643" max="5643" width="4.375" style="9" customWidth="1"/>
    <col min="5644" max="5644" width="2.5" style="9" customWidth="1"/>
    <col min="5645" max="5891" width="9" style="9"/>
    <col min="5892" max="5892" width="2.25" style="9" customWidth="1"/>
    <col min="5893" max="5893" width="24.25" style="9" customWidth="1"/>
    <col min="5894" max="5894" width="4" style="9" customWidth="1"/>
    <col min="5895" max="5897" width="20.125" style="9" customWidth="1"/>
    <col min="5898" max="5898" width="3.125" style="9" customWidth="1"/>
    <col min="5899" max="5899" width="4.375" style="9" customWidth="1"/>
    <col min="5900" max="5900" width="2.5" style="9" customWidth="1"/>
    <col min="5901" max="6147" width="9" style="9"/>
    <col min="6148" max="6148" width="2.25" style="9" customWidth="1"/>
    <col min="6149" max="6149" width="24.25" style="9" customWidth="1"/>
    <col min="6150" max="6150" width="4" style="9" customWidth="1"/>
    <col min="6151" max="6153" width="20.125" style="9" customWidth="1"/>
    <col min="6154" max="6154" width="3.125" style="9" customWidth="1"/>
    <col min="6155" max="6155" width="4.375" style="9" customWidth="1"/>
    <col min="6156" max="6156" width="2.5" style="9" customWidth="1"/>
    <col min="6157" max="6403" width="9" style="9"/>
    <col min="6404" max="6404" width="2.25" style="9" customWidth="1"/>
    <col min="6405" max="6405" width="24.25" style="9" customWidth="1"/>
    <col min="6406" max="6406" width="4" style="9" customWidth="1"/>
    <col min="6407" max="6409" width="20.125" style="9" customWidth="1"/>
    <col min="6410" max="6410" width="3.125" style="9" customWidth="1"/>
    <col min="6411" max="6411" width="4.375" style="9" customWidth="1"/>
    <col min="6412" max="6412" width="2.5" style="9" customWidth="1"/>
    <col min="6413" max="6659" width="9" style="9"/>
    <col min="6660" max="6660" width="2.25" style="9" customWidth="1"/>
    <col min="6661" max="6661" width="24.25" style="9" customWidth="1"/>
    <col min="6662" max="6662" width="4" style="9" customWidth="1"/>
    <col min="6663" max="6665" width="20.125" style="9" customWidth="1"/>
    <col min="6666" max="6666" width="3.125" style="9" customWidth="1"/>
    <col min="6667" max="6667" width="4.375" style="9" customWidth="1"/>
    <col min="6668" max="6668" width="2.5" style="9" customWidth="1"/>
    <col min="6669" max="6915" width="9" style="9"/>
    <col min="6916" max="6916" width="2.25" style="9" customWidth="1"/>
    <col min="6917" max="6917" width="24.25" style="9" customWidth="1"/>
    <col min="6918" max="6918" width="4" style="9" customWidth="1"/>
    <col min="6919" max="6921" width="20.125" style="9" customWidth="1"/>
    <col min="6922" max="6922" width="3.125" style="9" customWidth="1"/>
    <col min="6923" max="6923" width="4.375" style="9" customWidth="1"/>
    <col min="6924" max="6924" width="2.5" style="9" customWidth="1"/>
    <col min="6925" max="7171" width="9" style="9"/>
    <col min="7172" max="7172" width="2.25" style="9" customWidth="1"/>
    <col min="7173" max="7173" width="24.25" style="9" customWidth="1"/>
    <col min="7174" max="7174" width="4" style="9" customWidth="1"/>
    <col min="7175" max="7177" width="20.125" style="9" customWidth="1"/>
    <col min="7178" max="7178" width="3.125" style="9" customWidth="1"/>
    <col min="7179" max="7179" width="4.375" style="9" customWidth="1"/>
    <col min="7180" max="7180" width="2.5" style="9" customWidth="1"/>
    <col min="7181" max="7427" width="9" style="9"/>
    <col min="7428" max="7428" width="2.25" style="9" customWidth="1"/>
    <col min="7429" max="7429" width="24.25" style="9" customWidth="1"/>
    <col min="7430" max="7430" width="4" style="9" customWidth="1"/>
    <col min="7431" max="7433" width="20.125" style="9" customWidth="1"/>
    <col min="7434" max="7434" width="3.125" style="9" customWidth="1"/>
    <col min="7435" max="7435" width="4.375" style="9" customWidth="1"/>
    <col min="7436" max="7436" width="2.5" style="9" customWidth="1"/>
    <col min="7437" max="7683" width="9" style="9"/>
    <col min="7684" max="7684" width="2.25" style="9" customWidth="1"/>
    <col min="7685" max="7685" width="24.25" style="9" customWidth="1"/>
    <col min="7686" max="7686" width="4" style="9" customWidth="1"/>
    <col min="7687" max="7689" width="20.125" style="9" customWidth="1"/>
    <col min="7690" max="7690" width="3.125" style="9" customWidth="1"/>
    <col min="7691" max="7691" width="4.375" style="9" customWidth="1"/>
    <col min="7692" max="7692" width="2.5" style="9" customWidth="1"/>
    <col min="7693" max="7939" width="9" style="9"/>
    <col min="7940" max="7940" width="2.25" style="9" customWidth="1"/>
    <col min="7941" max="7941" width="24.25" style="9" customWidth="1"/>
    <col min="7942" max="7942" width="4" style="9" customWidth="1"/>
    <col min="7943" max="7945" width="20.125" style="9" customWidth="1"/>
    <col min="7946" max="7946" width="3.125" style="9" customWidth="1"/>
    <col min="7947" max="7947" width="4.375" style="9" customWidth="1"/>
    <col min="7948" max="7948" width="2.5" style="9" customWidth="1"/>
    <col min="7949" max="8195" width="9" style="9"/>
    <col min="8196" max="8196" width="2.25" style="9" customWidth="1"/>
    <col min="8197" max="8197" width="24.25" style="9" customWidth="1"/>
    <col min="8198" max="8198" width="4" style="9" customWidth="1"/>
    <col min="8199" max="8201" width="20.125" style="9" customWidth="1"/>
    <col min="8202" max="8202" width="3.125" style="9" customWidth="1"/>
    <col min="8203" max="8203" width="4.375" style="9" customWidth="1"/>
    <col min="8204" max="8204" width="2.5" style="9" customWidth="1"/>
    <col min="8205" max="8451" width="9" style="9"/>
    <col min="8452" max="8452" width="2.25" style="9" customWidth="1"/>
    <col min="8453" max="8453" width="24.25" style="9" customWidth="1"/>
    <col min="8454" max="8454" width="4" style="9" customWidth="1"/>
    <col min="8455" max="8457" width="20.125" style="9" customWidth="1"/>
    <col min="8458" max="8458" width="3.125" style="9" customWidth="1"/>
    <col min="8459" max="8459" width="4.375" style="9" customWidth="1"/>
    <col min="8460" max="8460" width="2.5" style="9" customWidth="1"/>
    <col min="8461" max="8707" width="9" style="9"/>
    <col min="8708" max="8708" width="2.25" style="9" customWidth="1"/>
    <col min="8709" max="8709" width="24.25" style="9" customWidth="1"/>
    <col min="8710" max="8710" width="4" style="9" customWidth="1"/>
    <col min="8711" max="8713" width="20.125" style="9" customWidth="1"/>
    <col min="8714" max="8714" width="3.125" style="9" customWidth="1"/>
    <col min="8715" max="8715" width="4.375" style="9" customWidth="1"/>
    <col min="8716" max="8716" width="2.5" style="9" customWidth="1"/>
    <col min="8717" max="8963" width="9" style="9"/>
    <col min="8964" max="8964" width="2.25" style="9" customWidth="1"/>
    <col min="8965" max="8965" width="24.25" style="9" customWidth="1"/>
    <col min="8966" max="8966" width="4" style="9" customWidth="1"/>
    <col min="8967" max="8969" width="20.125" style="9" customWidth="1"/>
    <col min="8970" max="8970" width="3.125" style="9" customWidth="1"/>
    <col min="8971" max="8971" width="4.375" style="9" customWidth="1"/>
    <col min="8972" max="8972" width="2.5" style="9" customWidth="1"/>
    <col min="8973" max="9219" width="9" style="9"/>
    <col min="9220" max="9220" width="2.25" style="9" customWidth="1"/>
    <col min="9221" max="9221" width="24.25" style="9" customWidth="1"/>
    <col min="9222" max="9222" width="4" style="9" customWidth="1"/>
    <col min="9223" max="9225" width="20.125" style="9" customWidth="1"/>
    <col min="9226" max="9226" width="3.125" style="9" customWidth="1"/>
    <col min="9227" max="9227" width="4.375" style="9" customWidth="1"/>
    <col min="9228" max="9228" width="2.5" style="9" customWidth="1"/>
    <col min="9229" max="9475" width="9" style="9"/>
    <col min="9476" max="9476" width="2.25" style="9" customWidth="1"/>
    <col min="9477" max="9477" width="24.25" style="9" customWidth="1"/>
    <col min="9478" max="9478" width="4" style="9" customWidth="1"/>
    <col min="9479" max="9481" width="20.125" style="9" customWidth="1"/>
    <col min="9482" max="9482" width="3.125" style="9" customWidth="1"/>
    <col min="9483" max="9483" width="4.375" style="9" customWidth="1"/>
    <col min="9484" max="9484" width="2.5" style="9" customWidth="1"/>
    <col min="9485" max="9731" width="9" style="9"/>
    <col min="9732" max="9732" width="2.25" style="9" customWidth="1"/>
    <col min="9733" max="9733" width="24.25" style="9" customWidth="1"/>
    <col min="9734" max="9734" width="4" style="9" customWidth="1"/>
    <col min="9735" max="9737" width="20.125" style="9" customWidth="1"/>
    <col min="9738" max="9738" width="3.125" style="9" customWidth="1"/>
    <col min="9739" max="9739" width="4.375" style="9" customWidth="1"/>
    <col min="9740" max="9740" width="2.5" style="9" customWidth="1"/>
    <col min="9741" max="9987" width="9" style="9"/>
    <col min="9988" max="9988" width="2.25" style="9" customWidth="1"/>
    <col min="9989" max="9989" width="24.25" style="9" customWidth="1"/>
    <col min="9990" max="9990" width="4" style="9" customWidth="1"/>
    <col min="9991" max="9993" width="20.125" style="9" customWidth="1"/>
    <col min="9994" max="9994" width="3.125" style="9" customWidth="1"/>
    <col min="9995" max="9995" width="4.375" style="9" customWidth="1"/>
    <col min="9996" max="9996" width="2.5" style="9" customWidth="1"/>
    <col min="9997" max="10243" width="9" style="9"/>
    <col min="10244" max="10244" width="2.25" style="9" customWidth="1"/>
    <col min="10245" max="10245" width="24.25" style="9" customWidth="1"/>
    <col min="10246" max="10246" width="4" style="9" customWidth="1"/>
    <col min="10247" max="10249" width="20.125" style="9" customWidth="1"/>
    <col min="10250" max="10250" width="3.125" style="9" customWidth="1"/>
    <col min="10251" max="10251" width="4.375" style="9" customWidth="1"/>
    <col min="10252" max="10252" width="2.5" style="9" customWidth="1"/>
    <col min="10253" max="10499" width="9" style="9"/>
    <col min="10500" max="10500" width="2.25" style="9" customWidth="1"/>
    <col min="10501" max="10501" width="24.25" style="9" customWidth="1"/>
    <col min="10502" max="10502" width="4" style="9" customWidth="1"/>
    <col min="10503" max="10505" width="20.125" style="9" customWidth="1"/>
    <col min="10506" max="10506" width="3.125" style="9" customWidth="1"/>
    <col min="10507" max="10507" width="4.375" style="9" customWidth="1"/>
    <col min="10508" max="10508" width="2.5" style="9" customWidth="1"/>
    <col min="10509" max="10755" width="9" style="9"/>
    <col min="10756" max="10756" width="2.25" style="9" customWidth="1"/>
    <col min="10757" max="10757" width="24.25" style="9" customWidth="1"/>
    <col min="10758" max="10758" width="4" style="9" customWidth="1"/>
    <col min="10759" max="10761" width="20.125" style="9" customWidth="1"/>
    <col min="10762" max="10762" width="3.125" style="9" customWidth="1"/>
    <col min="10763" max="10763" width="4.375" style="9" customWidth="1"/>
    <col min="10764" max="10764" width="2.5" style="9" customWidth="1"/>
    <col min="10765" max="11011" width="9" style="9"/>
    <col min="11012" max="11012" width="2.25" style="9" customWidth="1"/>
    <col min="11013" max="11013" width="24.25" style="9" customWidth="1"/>
    <col min="11014" max="11014" width="4" style="9" customWidth="1"/>
    <col min="11015" max="11017" width="20.125" style="9" customWidth="1"/>
    <col min="11018" max="11018" width="3.125" style="9" customWidth="1"/>
    <col min="11019" max="11019" width="4.375" style="9" customWidth="1"/>
    <col min="11020" max="11020" width="2.5" style="9" customWidth="1"/>
    <col min="11021" max="11267" width="9" style="9"/>
    <col min="11268" max="11268" width="2.25" style="9" customWidth="1"/>
    <col min="11269" max="11269" width="24.25" style="9" customWidth="1"/>
    <col min="11270" max="11270" width="4" style="9" customWidth="1"/>
    <col min="11271" max="11273" width="20.125" style="9" customWidth="1"/>
    <col min="11274" max="11274" width="3.125" style="9" customWidth="1"/>
    <col min="11275" max="11275" width="4.375" style="9" customWidth="1"/>
    <col min="11276" max="11276" width="2.5" style="9" customWidth="1"/>
    <col min="11277" max="11523" width="9" style="9"/>
    <col min="11524" max="11524" width="2.25" style="9" customWidth="1"/>
    <col min="11525" max="11525" width="24.25" style="9" customWidth="1"/>
    <col min="11526" max="11526" width="4" style="9" customWidth="1"/>
    <col min="11527" max="11529" width="20.125" style="9" customWidth="1"/>
    <col min="11530" max="11530" width="3.125" style="9" customWidth="1"/>
    <col min="11531" max="11531" width="4.375" style="9" customWidth="1"/>
    <col min="11532" max="11532" width="2.5" style="9" customWidth="1"/>
    <col min="11533" max="11779" width="9" style="9"/>
    <col min="11780" max="11780" width="2.25" style="9" customWidth="1"/>
    <col min="11781" max="11781" width="24.25" style="9" customWidth="1"/>
    <col min="11782" max="11782" width="4" style="9" customWidth="1"/>
    <col min="11783" max="11785" width="20.125" style="9" customWidth="1"/>
    <col min="11786" max="11786" width="3.125" style="9" customWidth="1"/>
    <col min="11787" max="11787" width="4.375" style="9" customWidth="1"/>
    <col min="11788" max="11788" width="2.5" style="9" customWidth="1"/>
    <col min="11789" max="12035" width="9" style="9"/>
    <col min="12036" max="12036" width="2.25" style="9" customWidth="1"/>
    <col min="12037" max="12037" width="24.25" style="9" customWidth="1"/>
    <col min="12038" max="12038" width="4" style="9" customWidth="1"/>
    <col min="12039" max="12041" width="20.125" style="9" customWidth="1"/>
    <col min="12042" max="12042" width="3.125" style="9" customWidth="1"/>
    <col min="12043" max="12043" width="4.375" style="9" customWidth="1"/>
    <col min="12044" max="12044" width="2.5" style="9" customWidth="1"/>
    <col min="12045" max="12291" width="9" style="9"/>
    <col min="12292" max="12292" width="2.25" style="9" customWidth="1"/>
    <col min="12293" max="12293" width="24.25" style="9" customWidth="1"/>
    <col min="12294" max="12294" width="4" style="9" customWidth="1"/>
    <col min="12295" max="12297" width="20.125" style="9" customWidth="1"/>
    <col min="12298" max="12298" width="3.125" style="9" customWidth="1"/>
    <col min="12299" max="12299" width="4.375" style="9" customWidth="1"/>
    <col min="12300" max="12300" width="2.5" style="9" customWidth="1"/>
    <col min="12301" max="12547" width="9" style="9"/>
    <col min="12548" max="12548" width="2.25" style="9" customWidth="1"/>
    <col min="12549" max="12549" width="24.25" style="9" customWidth="1"/>
    <col min="12550" max="12550" width="4" style="9" customWidth="1"/>
    <col min="12551" max="12553" width="20.125" style="9" customWidth="1"/>
    <col min="12554" max="12554" width="3.125" style="9" customWidth="1"/>
    <col min="12555" max="12555" width="4.375" style="9" customWidth="1"/>
    <col min="12556" max="12556" width="2.5" style="9" customWidth="1"/>
    <col min="12557" max="12803" width="9" style="9"/>
    <col min="12804" max="12804" width="2.25" style="9" customWidth="1"/>
    <col min="12805" max="12805" width="24.25" style="9" customWidth="1"/>
    <col min="12806" max="12806" width="4" style="9" customWidth="1"/>
    <col min="12807" max="12809" width="20.125" style="9" customWidth="1"/>
    <col min="12810" max="12810" width="3.125" style="9" customWidth="1"/>
    <col min="12811" max="12811" width="4.375" style="9" customWidth="1"/>
    <col min="12812" max="12812" width="2.5" style="9" customWidth="1"/>
    <col min="12813" max="13059" width="9" style="9"/>
    <col min="13060" max="13060" width="2.25" style="9" customWidth="1"/>
    <col min="13061" max="13061" width="24.25" style="9" customWidth="1"/>
    <col min="13062" max="13062" width="4" style="9" customWidth="1"/>
    <col min="13063" max="13065" width="20.125" style="9" customWidth="1"/>
    <col min="13066" max="13066" width="3.125" style="9" customWidth="1"/>
    <col min="13067" max="13067" width="4.375" style="9" customWidth="1"/>
    <col min="13068" max="13068" width="2.5" style="9" customWidth="1"/>
    <col min="13069" max="13315" width="9" style="9"/>
    <col min="13316" max="13316" width="2.25" style="9" customWidth="1"/>
    <col min="13317" max="13317" width="24.25" style="9" customWidth="1"/>
    <col min="13318" max="13318" width="4" style="9" customWidth="1"/>
    <col min="13319" max="13321" width="20.125" style="9" customWidth="1"/>
    <col min="13322" max="13322" width="3.125" style="9" customWidth="1"/>
    <col min="13323" max="13323" width="4.375" style="9" customWidth="1"/>
    <col min="13324" max="13324" width="2.5" style="9" customWidth="1"/>
    <col min="13325" max="13571" width="9" style="9"/>
    <col min="13572" max="13572" width="2.25" style="9" customWidth="1"/>
    <col min="13573" max="13573" width="24.25" style="9" customWidth="1"/>
    <col min="13574" max="13574" width="4" style="9" customWidth="1"/>
    <col min="13575" max="13577" width="20.125" style="9" customWidth="1"/>
    <col min="13578" max="13578" width="3.125" style="9" customWidth="1"/>
    <col min="13579" max="13579" width="4.375" style="9" customWidth="1"/>
    <col min="13580" max="13580" width="2.5" style="9" customWidth="1"/>
    <col min="13581" max="13827" width="9" style="9"/>
    <col min="13828" max="13828" width="2.25" style="9" customWidth="1"/>
    <col min="13829" max="13829" width="24.25" style="9" customWidth="1"/>
    <col min="13830" max="13830" width="4" style="9" customWidth="1"/>
    <col min="13831" max="13833" width="20.125" style="9" customWidth="1"/>
    <col min="13834" max="13834" width="3.125" style="9" customWidth="1"/>
    <col min="13835" max="13835" width="4.375" style="9" customWidth="1"/>
    <col min="13836" max="13836" width="2.5" style="9" customWidth="1"/>
    <col min="13837" max="14083" width="9" style="9"/>
    <col min="14084" max="14084" width="2.25" style="9" customWidth="1"/>
    <col min="14085" max="14085" width="24.25" style="9" customWidth="1"/>
    <col min="14086" max="14086" width="4" style="9" customWidth="1"/>
    <col min="14087" max="14089" width="20.125" style="9" customWidth="1"/>
    <col min="14090" max="14090" width="3.125" style="9" customWidth="1"/>
    <col min="14091" max="14091" width="4.375" style="9" customWidth="1"/>
    <col min="14092" max="14092" width="2.5" style="9" customWidth="1"/>
    <col min="14093" max="14339" width="9" style="9"/>
    <col min="14340" max="14340" width="2.25" style="9" customWidth="1"/>
    <col min="14341" max="14341" width="24.25" style="9" customWidth="1"/>
    <col min="14342" max="14342" width="4" style="9" customWidth="1"/>
    <col min="14343" max="14345" width="20.125" style="9" customWidth="1"/>
    <col min="14346" max="14346" width="3.125" style="9" customWidth="1"/>
    <col min="14347" max="14347" width="4.375" style="9" customWidth="1"/>
    <col min="14348" max="14348" width="2.5" style="9" customWidth="1"/>
    <col min="14349" max="14595" width="9" style="9"/>
    <col min="14596" max="14596" width="2.25" style="9" customWidth="1"/>
    <col min="14597" max="14597" width="24.25" style="9" customWidth="1"/>
    <col min="14598" max="14598" width="4" style="9" customWidth="1"/>
    <col min="14599" max="14601" width="20.125" style="9" customWidth="1"/>
    <col min="14602" max="14602" width="3.125" style="9" customWidth="1"/>
    <col min="14603" max="14603" width="4.375" style="9" customWidth="1"/>
    <col min="14604" max="14604" width="2.5" style="9" customWidth="1"/>
    <col min="14605" max="14851" width="9" style="9"/>
    <col min="14852" max="14852" width="2.25" style="9" customWidth="1"/>
    <col min="14853" max="14853" width="24.25" style="9" customWidth="1"/>
    <col min="14854" max="14854" width="4" style="9" customWidth="1"/>
    <col min="14855" max="14857" width="20.125" style="9" customWidth="1"/>
    <col min="14858" max="14858" width="3.125" style="9" customWidth="1"/>
    <col min="14859" max="14859" width="4.375" style="9" customWidth="1"/>
    <col min="14860" max="14860" width="2.5" style="9" customWidth="1"/>
    <col min="14861" max="15107" width="9" style="9"/>
    <col min="15108" max="15108" width="2.25" style="9" customWidth="1"/>
    <col min="15109" max="15109" width="24.25" style="9" customWidth="1"/>
    <col min="15110" max="15110" width="4" style="9" customWidth="1"/>
    <col min="15111" max="15113" width="20.125" style="9" customWidth="1"/>
    <col min="15114" max="15114" width="3.125" style="9" customWidth="1"/>
    <col min="15115" max="15115" width="4.375" style="9" customWidth="1"/>
    <col min="15116" max="15116" width="2.5" style="9" customWidth="1"/>
    <col min="15117" max="15363" width="9" style="9"/>
    <col min="15364" max="15364" width="2.25" style="9" customWidth="1"/>
    <col min="15365" max="15365" width="24.25" style="9" customWidth="1"/>
    <col min="15366" max="15366" width="4" style="9" customWidth="1"/>
    <col min="15367" max="15369" width="20.125" style="9" customWidth="1"/>
    <col min="15370" max="15370" width="3.125" style="9" customWidth="1"/>
    <col min="15371" max="15371" width="4.375" style="9" customWidth="1"/>
    <col min="15372" max="15372" width="2.5" style="9" customWidth="1"/>
    <col min="15373" max="15619" width="9" style="9"/>
    <col min="15620" max="15620" width="2.25" style="9" customWidth="1"/>
    <col min="15621" max="15621" width="24.25" style="9" customWidth="1"/>
    <col min="15622" max="15622" width="4" style="9" customWidth="1"/>
    <col min="15623" max="15625" width="20.125" style="9" customWidth="1"/>
    <col min="15626" max="15626" width="3.125" style="9" customWidth="1"/>
    <col min="15627" max="15627" width="4.375" style="9" customWidth="1"/>
    <col min="15628" max="15628" width="2.5" style="9" customWidth="1"/>
    <col min="15629" max="15875" width="9" style="9"/>
    <col min="15876" max="15876" width="2.25" style="9" customWidth="1"/>
    <col min="15877" max="15877" width="24.25" style="9" customWidth="1"/>
    <col min="15878" max="15878" width="4" style="9" customWidth="1"/>
    <col min="15879" max="15881" width="20.125" style="9" customWidth="1"/>
    <col min="15882" max="15882" width="3.125" style="9" customWidth="1"/>
    <col min="15883" max="15883" width="4.375" style="9" customWidth="1"/>
    <col min="15884" max="15884" width="2.5" style="9" customWidth="1"/>
    <col min="15885" max="16131" width="9" style="9"/>
    <col min="16132" max="16132" width="2.25" style="9" customWidth="1"/>
    <col min="16133" max="16133" width="24.25" style="9" customWidth="1"/>
    <col min="16134" max="16134" width="4" style="9" customWidth="1"/>
    <col min="16135" max="16137" width="20.125" style="9" customWidth="1"/>
    <col min="16138" max="16138" width="3.125" style="9" customWidth="1"/>
    <col min="16139" max="16139" width="4.375" style="9" customWidth="1"/>
    <col min="16140" max="16140" width="2.5" style="9" customWidth="1"/>
    <col min="16141" max="16384" width="9" style="9"/>
  </cols>
  <sheetData>
    <row r="1" spans="1:12" ht="20.100000000000001" customHeight="1" x14ac:dyDescent="0.15">
      <c r="A1" s="459"/>
      <c r="B1" s="295"/>
      <c r="C1" s="295"/>
      <c r="D1" s="295"/>
      <c r="E1" s="295"/>
      <c r="F1" s="295"/>
      <c r="G1" s="295"/>
      <c r="H1" s="295"/>
      <c r="I1" s="295"/>
      <c r="J1" s="295"/>
      <c r="K1" s="295"/>
      <c r="L1" s="295"/>
    </row>
    <row r="2" spans="1:12" ht="20.100000000000001" customHeight="1" x14ac:dyDescent="0.15">
      <c r="A2" s="459"/>
      <c r="B2" s="295"/>
      <c r="C2" s="295"/>
      <c r="D2" s="295"/>
      <c r="E2" s="295"/>
      <c r="F2" s="295"/>
      <c r="G2" s="295"/>
      <c r="H2" s="295"/>
      <c r="I2" s="1675" t="s">
        <v>96</v>
      </c>
      <c r="J2" s="1675"/>
      <c r="K2" s="1675"/>
      <c r="L2" s="295"/>
    </row>
    <row r="3" spans="1:12" ht="20.100000000000001" customHeight="1" x14ac:dyDescent="0.15">
      <c r="A3" s="459"/>
      <c r="B3" s="295"/>
      <c r="C3" s="295"/>
      <c r="D3" s="295"/>
      <c r="E3" s="295"/>
      <c r="F3" s="295"/>
      <c r="G3" s="295"/>
      <c r="H3" s="295"/>
      <c r="I3" s="719"/>
      <c r="J3" s="719"/>
      <c r="K3" s="719"/>
      <c r="L3" s="295"/>
    </row>
    <row r="4" spans="1:12" ht="20.100000000000001" customHeight="1" x14ac:dyDescent="0.15">
      <c r="A4" s="1464" t="s">
        <v>570</v>
      </c>
      <c r="B4" s="1464"/>
      <c r="C4" s="1464"/>
      <c r="D4" s="1464"/>
      <c r="E4" s="1464"/>
      <c r="F4" s="1464"/>
      <c r="G4" s="1464"/>
      <c r="H4" s="1464"/>
      <c r="I4" s="1464"/>
      <c r="J4" s="1464"/>
      <c r="K4" s="1464"/>
      <c r="L4" s="295"/>
    </row>
    <row r="5" spans="1:12" ht="20.100000000000001" customHeight="1" x14ac:dyDescent="0.15">
      <c r="A5" s="294"/>
      <c r="B5" s="294"/>
      <c r="C5" s="294"/>
      <c r="D5" s="294"/>
      <c r="E5" s="294"/>
      <c r="F5" s="294"/>
      <c r="G5" s="294"/>
      <c r="H5" s="294"/>
      <c r="I5" s="294"/>
      <c r="J5" s="294"/>
      <c r="K5" s="294"/>
      <c r="L5" s="295"/>
    </row>
    <row r="6" spans="1:12" ht="30" customHeight="1" x14ac:dyDescent="0.15">
      <c r="A6" s="294"/>
      <c r="B6" s="461" t="s">
        <v>571</v>
      </c>
      <c r="C6" s="733"/>
      <c r="D6" s="734"/>
      <c r="E6" s="734"/>
      <c r="F6" s="734"/>
      <c r="G6" s="734"/>
      <c r="H6" s="734"/>
      <c r="I6" s="734"/>
      <c r="J6" s="734"/>
      <c r="K6" s="735"/>
      <c r="L6" s="295"/>
    </row>
    <row r="7" spans="1:12" ht="30" customHeight="1" x14ac:dyDescent="0.15">
      <c r="A7" s="295"/>
      <c r="B7" s="732" t="s">
        <v>275</v>
      </c>
      <c r="C7" s="1676" t="s">
        <v>31</v>
      </c>
      <c r="D7" s="1676"/>
      <c r="E7" s="1676"/>
      <c r="F7" s="1676"/>
      <c r="G7" s="1676"/>
      <c r="H7" s="1676"/>
      <c r="I7" s="1676"/>
      <c r="J7" s="1676"/>
      <c r="K7" s="1677"/>
      <c r="L7" s="295"/>
    </row>
    <row r="8" spans="1:12" ht="30" customHeight="1" x14ac:dyDescent="0.15">
      <c r="A8" s="295"/>
      <c r="B8" s="463" t="s">
        <v>572</v>
      </c>
      <c r="C8" s="1439" t="s">
        <v>573</v>
      </c>
      <c r="D8" s="1440"/>
      <c r="E8" s="1440"/>
      <c r="F8" s="1440"/>
      <c r="G8" s="1440"/>
      <c r="H8" s="1440"/>
      <c r="I8" s="1440"/>
      <c r="J8" s="1440"/>
      <c r="K8" s="1441"/>
      <c r="L8" s="295"/>
    </row>
    <row r="9" spans="1:12" ht="30" customHeight="1" x14ac:dyDescent="0.15">
      <c r="A9" s="295"/>
      <c r="B9" s="464" t="s">
        <v>574</v>
      </c>
      <c r="C9" s="1439" t="s">
        <v>575</v>
      </c>
      <c r="D9" s="1440"/>
      <c r="E9" s="1440"/>
      <c r="F9" s="1440"/>
      <c r="G9" s="1440"/>
      <c r="H9" s="1440"/>
      <c r="I9" s="1440"/>
      <c r="J9" s="1440"/>
      <c r="K9" s="1441"/>
      <c r="L9" s="295"/>
    </row>
    <row r="10" spans="1:12" ht="18.75" customHeight="1" x14ac:dyDescent="0.15">
      <c r="A10" s="295"/>
      <c r="B10" s="1662" t="s">
        <v>576</v>
      </c>
      <c r="C10" s="465"/>
      <c r="D10" s="295"/>
      <c r="E10" s="295"/>
      <c r="F10" s="295"/>
      <c r="G10" s="295"/>
      <c r="H10" s="295"/>
      <c r="I10" s="295"/>
      <c r="J10" s="295"/>
      <c r="K10" s="466"/>
      <c r="L10" s="295"/>
    </row>
    <row r="11" spans="1:12" ht="32.25" customHeight="1" x14ac:dyDescent="0.15">
      <c r="A11" s="295"/>
      <c r="B11" s="1662"/>
      <c r="C11" s="465"/>
      <c r="D11" s="1674" t="s">
        <v>33</v>
      </c>
      <c r="E11" s="1674"/>
      <c r="F11" s="467"/>
      <c r="G11" s="468"/>
      <c r="H11" s="469" t="s">
        <v>23</v>
      </c>
      <c r="I11" s="719"/>
      <c r="J11" s="719"/>
      <c r="K11" s="466"/>
      <c r="L11" s="295"/>
    </row>
    <row r="12" spans="1:12" ht="20.25" customHeight="1" x14ac:dyDescent="0.15">
      <c r="A12" s="295"/>
      <c r="B12" s="1663"/>
      <c r="C12" s="470"/>
      <c r="D12" s="471" t="s">
        <v>577</v>
      </c>
      <c r="E12" s="471"/>
      <c r="F12" s="472"/>
      <c r="G12" s="472"/>
      <c r="H12" s="472"/>
      <c r="I12" s="472"/>
      <c r="J12" s="472"/>
      <c r="K12" s="473"/>
      <c r="L12" s="295"/>
    </row>
    <row r="13" spans="1:12" ht="30" customHeight="1" x14ac:dyDescent="0.15">
      <c r="A13" s="295"/>
      <c r="B13" s="422" t="s">
        <v>578</v>
      </c>
      <c r="C13" s="1439" t="s">
        <v>579</v>
      </c>
      <c r="D13" s="1440"/>
      <c r="E13" s="1440"/>
      <c r="F13" s="1440"/>
      <c r="G13" s="1440"/>
      <c r="H13" s="1440"/>
      <c r="I13" s="1440"/>
      <c r="J13" s="1440"/>
      <c r="K13" s="1441"/>
      <c r="L13" s="295"/>
    </row>
    <row r="14" spans="1:12" x14ac:dyDescent="0.15">
      <c r="A14" s="295"/>
      <c r="B14" s="1661" t="s">
        <v>580</v>
      </c>
      <c r="C14" s="474"/>
      <c r="D14" s="475"/>
      <c r="E14" s="475"/>
      <c r="F14" s="475"/>
      <c r="G14" s="475"/>
      <c r="H14" s="475"/>
      <c r="I14" s="475"/>
      <c r="J14" s="475"/>
      <c r="K14" s="476"/>
      <c r="L14" s="295"/>
    </row>
    <row r="15" spans="1:12" ht="24.75" customHeight="1" thickBot="1" x14ac:dyDescent="0.2">
      <c r="A15" s="295"/>
      <c r="B15" s="1662"/>
      <c r="C15" s="465"/>
      <c r="D15" s="423" t="s">
        <v>581</v>
      </c>
      <c r="E15" s="295"/>
      <c r="F15" s="295"/>
      <c r="G15" s="295"/>
      <c r="H15" s="295"/>
      <c r="I15" s="295"/>
      <c r="J15" s="295"/>
      <c r="K15" s="466"/>
      <c r="L15" s="295"/>
    </row>
    <row r="16" spans="1:12" ht="24" customHeight="1" x14ac:dyDescent="0.15">
      <c r="A16" s="295"/>
      <c r="B16" s="1662"/>
      <c r="C16" s="465"/>
      <c r="D16" s="477"/>
      <c r="E16" s="1664" t="s">
        <v>582</v>
      </c>
      <c r="F16" s="1665"/>
      <c r="G16" s="478" t="s">
        <v>583</v>
      </c>
      <c r="H16" s="718"/>
      <c r="I16" s="479" t="s">
        <v>584</v>
      </c>
      <c r="J16" s="480"/>
      <c r="K16" s="466"/>
      <c r="L16" s="295"/>
    </row>
    <row r="17" spans="1:12" ht="24" customHeight="1" x14ac:dyDescent="0.15">
      <c r="A17" s="295"/>
      <c r="B17" s="1662"/>
      <c r="C17" s="465"/>
      <c r="D17" s="481" t="s">
        <v>585</v>
      </c>
      <c r="E17" s="468"/>
      <c r="F17" s="716" t="s">
        <v>23</v>
      </c>
      <c r="G17" s="468"/>
      <c r="H17" s="715" t="s">
        <v>23</v>
      </c>
      <c r="I17" s="483">
        <f>E17+G17</f>
        <v>0</v>
      </c>
      <c r="J17" s="484" t="s">
        <v>23</v>
      </c>
      <c r="K17" s="466"/>
      <c r="L17" s="295"/>
    </row>
    <row r="18" spans="1:12" ht="24" customHeight="1" thickBot="1" x14ac:dyDescent="0.2">
      <c r="A18" s="295"/>
      <c r="B18" s="1662"/>
      <c r="C18" s="465"/>
      <c r="D18" s="485" t="s">
        <v>586</v>
      </c>
      <c r="E18" s="468"/>
      <c r="F18" s="469" t="s">
        <v>24</v>
      </c>
      <c r="G18" s="468"/>
      <c r="H18" s="486" t="s">
        <v>24</v>
      </c>
      <c r="I18" s="487">
        <f>E18+G18</f>
        <v>0</v>
      </c>
      <c r="J18" s="488" t="s">
        <v>24</v>
      </c>
      <c r="K18" s="466"/>
      <c r="L18" s="295"/>
    </row>
    <row r="19" spans="1:12" ht="24.75" customHeight="1" thickBot="1" x14ac:dyDescent="0.2">
      <c r="A19" s="295"/>
      <c r="B19" s="1662"/>
      <c r="C19" s="465"/>
      <c r="D19" s="423" t="s">
        <v>587</v>
      </c>
      <c r="E19" s="295"/>
      <c r="F19" s="295"/>
      <c r="G19" s="489"/>
      <c r="H19" s="489"/>
      <c r="I19" s="489"/>
      <c r="J19" s="489"/>
      <c r="K19" s="466"/>
      <c r="L19" s="295"/>
    </row>
    <row r="20" spans="1:12" ht="24" customHeight="1" x14ac:dyDescent="0.15">
      <c r="A20" s="295"/>
      <c r="B20" s="1662"/>
      <c r="C20" s="465"/>
      <c r="D20" s="490"/>
      <c r="E20" s="491" t="s">
        <v>588</v>
      </c>
      <c r="F20" s="492"/>
      <c r="G20" s="493"/>
      <c r="H20" s="490"/>
      <c r="I20" s="491" t="s">
        <v>589</v>
      </c>
      <c r="J20" s="492"/>
      <c r="K20" s="466"/>
      <c r="L20" s="295"/>
    </row>
    <row r="21" spans="1:12" ht="24" customHeight="1" x14ac:dyDescent="0.15">
      <c r="A21" s="295"/>
      <c r="B21" s="1662"/>
      <c r="C21" s="465"/>
      <c r="D21" s="494" t="s">
        <v>585</v>
      </c>
      <c r="E21" s="495"/>
      <c r="F21" s="484" t="s">
        <v>23</v>
      </c>
      <c r="G21" s="493"/>
      <c r="H21" s="494" t="s">
        <v>585</v>
      </c>
      <c r="I21" s="495"/>
      <c r="J21" s="484" t="s">
        <v>23</v>
      </c>
      <c r="K21" s="466"/>
      <c r="L21" s="295"/>
    </row>
    <row r="22" spans="1:12" ht="24" customHeight="1" thickBot="1" x14ac:dyDescent="0.2">
      <c r="A22" s="295"/>
      <c r="B22" s="1662"/>
      <c r="C22" s="465"/>
      <c r="D22" s="496" t="s">
        <v>586</v>
      </c>
      <c r="E22" s="497"/>
      <c r="F22" s="488" t="s">
        <v>24</v>
      </c>
      <c r="G22" s="493"/>
      <c r="H22" s="496" t="s">
        <v>586</v>
      </c>
      <c r="I22" s="497"/>
      <c r="J22" s="488" t="s">
        <v>24</v>
      </c>
      <c r="K22" s="466"/>
      <c r="L22" s="295"/>
    </row>
    <row r="23" spans="1:12" ht="29.25" customHeight="1" thickBot="1" x14ac:dyDescent="0.2">
      <c r="A23" s="295"/>
      <c r="B23" s="1662"/>
      <c r="C23" s="465"/>
      <c r="D23" s="423" t="s">
        <v>590</v>
      </c>
      <c r="E23" s="489"/>
      <c r="F23" s="489"/>
      <c r="G23" s="489"/>
      <c r="H23" s="489"/>
      <c r="I23" s="489"/>
      <c r="J23" s="489"/>
      <c r="K23" s="466"/>
      <c r="L23" s="295"/>
    </row>
    <row r="24" spans="1:12" ht="24" customHeight="1" x14ac:dyDescent="0.15">
      <c r="A24" s="295"/>
      <c r="B24" s="1662"/>
      <c r="C24" s="465"/>
      <c r="D24" s="489"/>
      <c r="E24" s="489"/>
      <c r="F24" s="489"/>
      <c r="G24" s="489"/>
      <c r="H24" s="490"/>
      <c r="I24" s="491" t="s">
        <v>591</v>
      </c>
      <c r="J24" s="492"/>
      <c r="K24" s="466"/>
      <c r="L24" s="295"/>
    </row>
    <row r="25" spans="1:12" ht="24" customHeight="1" x14ac:dyDescent="0.15">
      <c r="A25" s="295"/>
      <c r="B25" s="1662"/>
      <c r="C25" s="465"/>
      <c r="D25" s="489"/>
      <c r="E25" s="489"/>
      <c r="F25" s="489"/>
      <c r="G25" s="489"/>
      <c r="H25" s="494" t="s">
        <v>585</v>
      </c>
      <c r="I25" s="716">
        <f>I17+E21+I21</f>
        <v>0</v>
      </c>
      <c r="J25" s="484" t="s">
        <v>23</v>
      </c>
      <c r="K25" s="466"/>
      <c r="L25" s="295"/>
    </row>
    <row r="26" spans="1:12" ht="24" customHeight="1" thickBot="1" x14ac:dyDescent="0.2">
      <c r="A26" s="295"/>
      <c r="B26" s="1662"/>
      <c r="C26" s="465"/>
      <c r="D26" s="498"/>
      <c r="E26" s="493"/>
      <c r="F26" s="498"/>
      <c r="G26" s="493"/>
      <c r="H26" s="496" t="s">
        <v>586</v>
      </c>
      <c r="I26" s="499">
        <f>I18+E22+I22</f>
        <v>0</v>
      </c>
      <c r="J26" s="488" t="s">
        <v>24</v>
      </c>
      <c r="K26" s="466"/>
      <c r="L26" s="295"/>
    </row>
    <row r="27" spans="1:12" ht="15.75" customHeight="1" x14ac:dyDescent="0.15">
      <c r="A27" s="295"/>
      <c r="B27" s="1662"/>
      <c r="C27" s="465"/>
      <c r="D27" s="498"/>
      <c r="E27" s="493"/>
      <c r="F27" s="498"/>
      <c r="G27" s="493"/>
      <c r="H27" s="489"/>
      <c r="I27" s="489"/>
      <c r="J27" s="489"/>
      <c r="K27" s="466"/>
      <c r="L27" s="295"/>
    </row>
    <row r="28" spans="1:12" ht="29.25" customHeight="1" thickBot="1" x14ac:dyDescent="0.2">
      <c r="A28" s="295"/>
      <c r="B28" s="1662"/>
      <c r="C28" s="500"/>
      <c r="D28" s="501" t="s">
        <v>592</v>
      </c>
      <c r="E28" s="502"/>
      <c r="F28" s="502"/>
      <c r="G28" s="502"/>
      <c r="H28" s="502"/>
      <c r="I28" s="502"/>
      <c r="J28" s="502"/>
      <c r="K28" s="503"/>
      <c r="L28" s="295"/>
    </row>
    <row r="29" spans="1:12" ht="29.25" customHeight="1" x14ac:dyDescent="0.15">
      <c r="A29" s="295"/>
      <c r="B29" s="1662"/>
      <c r="C29" s="465"/>
      <c r="D29" s="504"/>
      <c r="E29" s="504"/>
      <c r="F29" s="505"/>
      <c r="G29" s="1666" t="s">
        <v>593</v>
      </c>
      <c r="H29" s="1667"/>
      <c r="I29" s="1668" t="s">
        <v>35</v>
      </c>
      <c r="J29" s="1667"/>
      <c r="K29" s="466"/>
      <c r="L29" s="295"/>
    </row>
    <row r="30" spans="1:12" ht="29.25" customHeight="1" x14ac:dyDescent="0.15">
      <c r="A30" s="295"/>
      <c r="B30" s="1662"/>
      <c r="C30" s="465"/>
      <c r="D30" s="506"/>
      <c r="E30" s="506"/>
      <c r="F30" s="507" t="s">
        <v>585</v>
      </c>
      <c r="G30" s="508"/>
      <c r="H30" s="715" t="s">
        <v>23</v>
      </c>
      <c r="I30" s="483">
        <f>G30</f>
        <v>0</v>
      </c>
      <c r="J30" s="484" t="s">
        <v>23</v>
      </c>
      <c r="K30" s="466"/>
      <c r="L30" s="295"/>
    </row>
    <row r="31" spans="1:12" ht="29.25" customHeight="1" thickBot="1" x14ac:dyDescent="0.2">
      <c r="A31" s="295"/>
      <c r="B31" s="1662"/>
      <c r="C31" s="465"/>
      <c r="D31" s="509"/>
      <c r="E31" s="509"/>
      <c r="F31" s="510" t="s">
        <v>586</v>
      </c>
      <c r="G31" s="511"/>
      <c r="H31" s="512" t="s">
        <v>24</v>
      </c>
      <c r="I31" s="487">
        <f>G31</f>
        <v>0</v>
      </c>
      <c r="J31" s="488" t="s">
        <v>24</v>
      </c>
      <c r="K31" s="466"/>
      <c r="L31" s="295"/>
    </row>
    <row r="32" spans="1:12" ht="29.25" customHeight="1" x14ac:dyDescent="0.15">
      <c r="A32" s="295"/>
      <c r="B32" s="1662"/>
      <c r="C32" s="736"/>
      <c r="D32" s="737"/>
      <c r="E32" s="738" t="s">
        <v>711</v>
      </c>
      <c r="F32" s="739"/>
      <c r="G32" s="739"/>
      <c r="H32" s="739"/>
      <c r="I32" s="739"/>
      <c r="J32" s="739"/>
      <c r="K32" s="740"/>
      <c r="L32" s="295"/>
    </row>
    <row r="33" spans="1:12" ht="29.25" customHeight="1" x14ac:dyDescent="0.15">
      <c r="A33" s="295"/>
      <c r="B33" s="1662"/>
      <c r="C33" s="465"/>
      <c r="D33" s="1669" t="s">
        <v>594</v>
      </c>
      <c r="E33" s="1670"/>
      <c r="F33" s="1670"/>
      <c r="G33" s="1670"/>
      <c r="H33" s="1671"/>
      <c r="I33" s="1672" t="str">
        <f>IF(I26&lt;=I31,"可","不可")</f>
        <v>可</v>
      </c>
      <c r="J33" s="1673"/>
      <c r="K33" s="466"/>
      <c r="L33" s="295"/>
    </row>
    <row r="34" spans="1:12" x14ac:dyDescent="0.15">
      <c r="A34" s="295"/>
      <c r="B34" s="1663"/>
      <c r="C34" s="470"/>
      <c r="D34" s="472"/>
      <c r="E34" s="472"/>
      <c r="F34" s="472"/>
      <c r="G34" s="472"/>
      <c r="H34" s="472"/>
      <c r="I34" s="472"/>
      <c r="J34" s="472"/>
      <c r="K34" s="473"/>
      <c r="L34" s="295"/>
    </row>
    <row r="35" spans="1:12" x14ac:dyDescent="0.15">
      <c r="A35" s="295"/>
      <c r="B35" s="475"/>
      <c r="C35" s="475"/>
      <c r="D35" s="475"/>
      <c r="E35" s="475"/>
      <c r="F35" s="475"/>
      <c r="G35" s="475"/>
      <c r="H35" s="475"/>
      <c r="I35" s="475"/>
      <c r="J35" s="475"/>
      <c r="K35" s="475"/>
      <c r="L35" s="295"/>
    </row>
    <row r="36" spans="1:12" ht="17.25" customHeight="1" x14ac:dyDescent="0.15">
      <c r="A36" s="295"/>
      <c r="B36" s="1660" t="s">
        <v>595</v>
      </c>
      <c r="C36" s="1660"/>
      <c r="D36" s="1660"/>
      <c r="E36" s="1660"/>
      <c r="F36" s="1660"/>
      <c r="G36" s="1660"/>
      <c r="H36" s="1660"/>
      <c r="I36" s="1660"/>
      <c r="J36" s="1660"/>
      <c r="K36" s="1660"/>
      <c r="L36" s="295"/>
    </row>
    <row r="37" spans="1:12" ht="17.25" customHeight="1" x14ac:dyDescent="0.15">
      <c r="A37" s="295"/>
      <c r="B37" s="1660"/>
      <c r="C37" s="1660"/>
      <c r="D37" s="1660"/>
      <c r="E37" s="1660"/>
      <c r="F37" s="1660"/>
      <c r="G37" s="1660"/>
      <c r="H37" s="1660"/>
      <c r="I37" s="1660"/>
      <c r="J37" s="1660"/>
      <c r="K37" s="1660"/>
      <c r="L37" s="295"/>
    </row>
    <row r="38" spans="1:12" ht="17.25" customHeight="1" x14ac:dyDescent="0.15">
      <c r="A38" s="295"/>
      <c r="B38" s="1660"/>
      <c r="C38" s="1660"/>
      <c r="D38" s="1660"/>
      <c r="E38" s="1660"/>
      <c r="F38" s="1660"/>
      <c r="G38" s="1660"/>
      <c r="H38" s="1660"/>
      <c r="I38" s="1660"/>
      <c r="J38" s="1660"/>
      <c r="K38" s="1660"/>
      <c r="L38" s="295"/>
    </row>
    <row r="39" spans="1:12" ht="17.25" customHeight="1" x14ac:dyDescent="0.15">
      <c r="A39" s="295"/>
      <c r="B39" s="1660"/>
      <c r="C39" s="1660"/>
      <c r="D39" s="1660"/>
      <c r="E39" s="1660"/>
      <c r="F39" s="1660"/>
      <c r="G39" s="1660"/>
      <c r="H39" s="1660"/>
      <c r="I39" s="1660"/>
      <c r="J39" s="1660"/>
      <c r="K39" s="1660"/>
      <c r="L39" s="295"/>
    </row>
    <row r="40" spans="1:12" ht="17.25" customHeight="1" x14ac:dyDescent="0.15">
      <c r="A40" s="295"/>
      <c r="B40" s="1660"/>
      <c r="C40" s="1660"/>
      <c r="D40" s="1660"/>
      <c r="E40" s="1660"/>
      <c r="F40" s="1660"/>
      <c r="G40" s="1660"/>
      <c r="H40" s="1660"/>
      <c r="I40" s="1660"/>
      <c r="J40" s="1660"/>
      <c r="K40" s="1660"/>
      <c r="L40" s="295"/>
    </row>
    <row r="41" spans="1:12" ht="17.25" customHeight="1" x14ac:dyDescent="0.15">
      <c r="A41" s="295"/>
      <c r="B41" s="513"/>
      <c r="C41" s="513"/>
      <c r="D41" s="513"/>
      <c r="E41" s="513"/>
      <c r="F41" s="513"/>
      <c r="G41" s="513"/>
      <c r="H41" s="513"/>
      <c r="I41" s="513"/>
      <c r="J41" s="513"/>
      <c r="K41" s="513"/>
      <c r="L41" s="295"/>
    </row>
    <row r="45" spans="1:12" x14ac:dyDescent="0.15">
      <c r="B45" s="19"/>
    </row>
    <row r="46" spans="1:12" x14ac:dyDescent="0.15">
      <c r="B46" s="18"/>
    </row>
    <row r="47" spans="1:12" x14ac:dyDescent="0.15">
      <c r="B47" s="18"/>
    </row>
    <row r="48" spans="1:12" x14ac:dyDescent="0.15">
      <c r="B48" s="18"/>
    </row>
    <row r="49" spans="2:2" x14ac:dyDescent="0.15">
      <c r="B49" s="18"/>
    </row>
    <row r="50" spans="2:2" x14ac:dyDescent="0.15">
      <c r="B50" s="18"/>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2"/>
  <pageMargins left="0.7" right="0.7" top="0.75" bottom="0.75" header="0.3" footer="0.3"/>
  <pageSetup paperSize="9" scale="80"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DH88"/>
  <sheetViews>
    <sheetView view="pageBreakPreview" topLeftCell="A10" zoomScale="60" zoomScaleNormal="70" workbookViewId="0">
      <selection activeCell="C3" sqref="C3"/>
    </sheetView>
  </sheetViews>
  <sheetFormatPr defaultColWidth="9" defaultRowHeight="21" customHeight="1" x14ac:dyDescent="0.15"/>
  <cols>
    <col min="1" max="1" width="3.75" style="1" customWidth="1"/>
    <col min="2" max="2" width="3" style="1" customWidth="1"/>
    <col min="3" max="3" width="5.375" style="1" customWidth="1"/>
    <col min="4" max="7" width="3.5" style="514"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514"/>
      <c r="C1" s="514"/>
      <c r="G1" s="1"/>
      <c r="W1" s="1" t="s">
        <v>596</v>
      </c>
      <c r="AK1" s="375"/>
      <c r="AO1" s="515"/>
      <c r="AZ1" s="515"/>
      <c r="BA1" s="515"/>
      <c r="BB1" s="515"/>
      <c r="BC1" s="515"/>
      <c r="BD1" s="515"/>
      <c r="BE1" s="515"/>
      <c r="BF1" s="515"/>
      <c r="BG1" s="515"/>
      <c r="BH1" s="515"/>
      <c r="BI1" s="515"/>
      <c r="BJ1" s="515"/>
      <c r="BK1" s="515"/>
      <c r="BL1" s="515"/>
      <c r="BM1" s="515"/>
      <c r="BN1" s="515"/>
      <c r="BO1" s="515"/>
      <c r="BP1" s="515"/>
      <c r="BQ1" s="515"/>
      <c r="BR1" s="515"/>
      <c r="BS1" s="375"/>
      <c r="BT1" s="375"/>
      <c r="BU1" s="375"/>
      <c r="BV1" s="375"/>
      <c r="BW1" s="375"/>
      <c r="BX1" s="375"/>
      <c r="BY1" s="375"/>
      <c r="BZ1" s="375"/>
      <c r="CA1" s="375"/>
      <c r="CB1" s="375"/>
      <c r="CC1" s="375"/>
      <c r="CD1" s="375"/>
      <c r="CE1" s="375"/>
    </row>
    <row r="2" spans="2:112" ht="21" customHeight="1" x14ac:dyDescent="0.15">
      <c r="B2" s="514"/>
      <c r="C2" s="514"/>
      <c r="G2" s="1"/>
      <c r="Y2" s="1">
        <v>-1</v>
      </c>
      <c r="AO2" s="1970" t="s">
        <v>597</v>
      </c>
      <c r="AP2" s="1970"/>
      <c r="AQ2" s="1970"/>
      <c r="AR2" s="1970"/>
      <c r="AS2" s="1970"/>
      <c r="AT2" s="1970"/>
      <c r="AU2" s="1970"/>
      <c r="AV2" s="1970"/>
      <c r="AW2" s="1971"/>
      <c r="AX2" s="1972"/>
      <c r="AY2" s="1972"/>
      <c r="AZ2" s="1972"/>
      <c r="BA2" s="1972"/>
      <c r="BB2" s="1972"/>
      <c r="BC2" s="1972"/>
      <c r="BD2" s="1972"/>
      <c r="BE2" s="1972"/>
      <c r="BF2" s="1972"/>
      <c r="BG2" s="1972"/>
      <c r="BH2" s="1972"/>
      <c r="BI2" s="1972"/>
      <c r="BJ2" s="1972"/>
      <c r="BK2" s="1972"/>
      <c r="BL2" s="1972"/>
      <c r="BM2" s="1972"/>
      <c r="BN2" s="1972"/>
      <c r="BO2" s="1972"/>
      <c r="BP2" s="1972"/>
      <c r="BQ2" s="1972"/>
      <c r="BR2" s="1973"/>
      <c r="BS2" s="516"/>
      <c r="BT2" s="516"/>
      <c r="BU2" s="516"/>
      <c r="BV2" s="516"/>
      <c r="BW2" s="516"/>
      <c r="BX2" s="516"/>
      <c r="BY2" s="516"/>
      <c r="CA2" s="516"/>
      <c r="CB2" s="516"/>
      <c r="CC2" s="516"/>
      <c r="CD2" s="516"/>
      <c r="CE2" s="516"/>
    </row>
    <row r="3" spans="2:112" ht="21" customHeight="1" x14ac:dyDescent="0.15">
      <c r="B3" s="514"/>
      <c r="C3" s="514"/>
      <c r="G3" s="1"/>
      <c r="AO3" s="1970" t="s">
        <v>449</v>
      </c>
      <c r="AP3" s="1970"/>
      <c r="AQ3" s="1970"/>
      <c r="AR3" s="1970"/>
      <c r="AS3" s="1970"/>
      <c r="AT3" s="1970"/>
      <c r="AU3" s="1970"/>
      <c r="AV3" s="1970"/>
      <c r="AW3" s="1974"/>
      <c r="AX3" s="1974"/>
      <c r="AY3" s="1974"/>
      <c r="AZ3" s="1974"/>
      <c r="BA3" s="1974"/>
      <c r="BB3" s="1974"/>
      <c r="BC3" s="1974"/>
      <c r="BD3" s="1974"/>
      <c r="BE3" s="1974"/>
      <c r="BF3" s="1974"/>
      <c r="BG3" s="1974"/>
      <c r="BH3" s="1974"/>
      <c r="BI3" s="1974"/>
      <c r="BJ3" s="1974"/>
      <c r="BK3" s="1975" t="s">
        <v>450</v>
      </c>
      <c r="BL3" s="1976"/>
      <c r="BM3" s="1976"/>
      <c r="BN3" s="1977"/>
      <c r="BO3" s="1978"/>
      <c r="BP3" s="1979"/>
      <c r="BQ3" s="1979"/>
      <c r="BR3" s="1980"/>
      <c r="BS3" s="516"/>
      <c r="BT3" s="516"/>
      <c r="BU3" s="516"/>
      <c r="BV3" s="516"/>
      <c r="BW3" s="516"/>
      <c r="BX3" s="516"/>
      <c r="BY3" s="516"/>
      <c r="CA3" s="516"/>
      <c r="CB3" s="516"/>
      <c r="CC3" s="516"/>
      <c r="CD3" s="516"/>
      <c r="CE3" s="516"/>
    </row>
    <row r="4" spans="2:112" ht="21" customHeight="1" x14ac:dyDescent="0.15">
      <c r="B4" s="514"/>
      <c r="C4" s="517"/>
      <c r="D4" s="1981" t="s">
        <v>598</v>
      </c>
      <c r="E4" s="1981"/>
      <c r="F4" s="1981"/>
      <c r="G4" s="1981"/>
      <c r="H4" s="1981"/>
      <c r="I4" s="1981"/>
      <c r="J4" s="1981"/>
      <c r="K4" s="518"/>
      <c r="L4" s="518"/>
      <c r="M4" s="519"/>
      <c r="N4" s="519"/>
      <c r="O4" s="519"/>
      <c r="P4" s="519"/>
      <c r="Q4" s="519"/>
      <c r="R4" s="519"/>
      <c r="S4" s="519"/>
      <c r="T4" s="519"/>
      <c r="U4" s="520"/>
      <c r="V4" s="521"/>
      <c r="W4" s="522"/>
      <c r="X4" s="523"/>
      <c r="Y4" s="523"/>
      <c r="Z4" s="524" t="s">
        <v>32</v>
      </c>
      <c r="AA4" s="525"/>
      <c r="CA4" s="1736"/>
      <c r="CB4" s="1736"/>
      <c r="CC4" s="1736"/>
      <c r="CD4" s="1736"/>
      <c r="CE4" s="1736"/>
      <c r="CF4" s="1736"/>
      <c r="CG4" s="1736"/>
      <c r="CH4" s="1969"/>
      <c r="CI4" s="1969"/>
      <c r="CJ4" s="1969"/>
      <c r="CK4" s="1969"/>
      <c r="CL4" s="1736"/>
      <c r="CM4" s="1736"/>
      <c r="CN4" s="1736"/>
      <c r="CO4" s="1736"/>
      <c r="CP4" s="1736"/>
      <c r="CQ4" s="1736"/>
      <c r="CR4" s="1736"/>
      <c r="CS4" s="1736"/>
      <c r="CT4" s="1736"/>
      <c r="CU4" s="1736"/>
      <c r="CV4" s="1736"/>
      <c r="CW4" s="1736"/>
      <c r="CX4" s="1736"/>
      <c r="CY4" s="1736"/>
      <c r="CZ4" s="1736"/>
      <c r="DA4" s="1736"/>
      <c r="DB4" s="1736"/>
      <c r="DC4" s="1736"/>
      <c r="DD4" s="1736"/>
      <c r="DE4" s="1736"/>
      <c r="DF4" s="1736"/>
      <c r="DG4" s="1736"/>
      <c r="DH4" s="1736"/>
    </row>
    <row r="5" spans="2:112" ht="27.75" customHeight="1" x14ac:dyDescent="0.15">
      <c r="B5" s="514"/>
      <c r="C5" s="517"/>
      <c r="D5" s="1966"/>
      <c r="E5" s="1966"/>
      <c r="F5" s="1966"/>
      <c r="G5" s="1931" t="s">
        <v>599</v>
      </c>
      <c r="H5" s="1931"/>
      <c r="I5" s="1931"/>
      <c r="J5" s="1931"/>
      <c r="K5" s="1931"/>
      <c r="L5" s="1931"/>
      <c r="M5" s="1931"/>
      <c r="N5" s="1931"/>
      <c r="O5" s="1931"/>
      <c r="P5" s="1931"/>
      <c r="Q5" s="1931"/>
      <c r="R5" s="1931"/>
      <c r="S5" s="1931"/>
      <c r="T5" s="1932"/>
      <c r="U5" s="520"/>
      <c r="V5" s="520"/>
      <c r="W5" s="522"/>
      <c r="X5" s="523"/>
      <c r="Y5" s="523"/>
      <c r="Z5" s="1930"/>
      <c r="AA5" s="1931"/>
      <c r="AB5" s="1931"/>
      <c r="AC5" s="1931"/>
      <c r="AD5" s="1931"/>
      <c r="AE5" s="1931"/>
      <c r="AF5" s="1932"/>
      <c r="AG5" s="1803" t="s">
        <v>600</v>
      </c>
      <c r="AH5" s="1804"/>
      <c r="AI5" s="1804"/>
      <c r="AJ5" s="1916"/>
      <c r="AK5" s="1930" t="s">
        <v>601</v>
      </c>
      <c r="AL5" s="1931"/>
      <c r="AM5" s="1931"/>
      <c r="AN5" s="1932"/>
      <c r="AO5" s="1930" t="s">
        <v>602</v>
      </c>
      <c r="AP5" s="1931"/>
      <c r="AQ5" s="1931"/>
      <c r="AR5" s="1932"/>
      <c r="AS5" s="1930" t="s">
        <v>603</v>
      </c>
      <c r="AT5" s="1931"/>
      <c r="AU5" s="1931"/>
      <c r="AV5" s="1932"/>
      <c r="AW5" s="1930" t="s">
        <v>604</v>
      </c>
      <c r="AX5" s="1931"/>
      <c r="AY5" s="1931"/>
      <c r="AZ5" s="1932"/>
      <c r="BA5" s="1930" t="s">
        <v>605</v>
      </c>
      <c r="BB5" s="1931"/>
      <c r="BC5" s="1931"/>
      <c r="BD5" s="1932"/>
      <c r="BE5" s="1930" t="s">
        <v>70</v>
      </c>
      <c r="BF5" s="1931"/>
      <c r="BG5" s="1932"/>
      <c r="BK5" s="721"/>
      <c r="BL5" s="721"/>
      <c r="BM5" s="721"/>
      <c r="BN5" s="721"/>
      <c r="BO5" s="730"/>
      <c r="BP5" s="723"/>
      <c r="BQ5" s="526"/>
      <c r="BR5" s="526"/>
      <c r="BS5" s="526"/>
      <c r="CA5" s="1969"/>
      <c r="CB5" s="1969"/>
      <c r="CC5" s="1969"/>
      <c r="CD5" s="1969"/>
      <c r="CE5" s="1969"/>
      <c r="CF5" s="1969"/>
      <c r="CG5" s="1969"/>
      <c r="CH5" s="1965"/>
      <c r="CI5" s="1965"/>
      <c r="CJ5" s="1965"/>
      <c r="CK5" s="1965"/>
      <c r="CL5" s="1965"/>
      <c r="CM5" s="1965"/>
      <c r="CN5" s="1965"/>
      <c r="CO5" s="1965"/>
      <c r="CP5" s="1965"/>
      <c r="CQ5" s="1965"/>
      <c r="CR5" s="1965"/>
      <c r="CS5" s="1965"/>
      <c r="CT5" s="1965"/>
      <c r="CU5" s="1965"/>
      <c r="CV5" s="1965"/>
      <c r="CW5" s="1965"/>
      <c r="CX5" s="1965"/>
      <c r="CY5" s="1965"/>
      <c r="CZ5" s="1965"/>
      <c r="DA5" s="1965"/>
      <c r="DB5" s="1965"/>
      <c r="DC5" s="1965"/>
      <c r="DD5" s="1965"/>
      <c r="DE5" s="1965"/>
      <c r="DF5" s="1952"/>
      <c r="DG5" s="1952"/>
      <c r="DH5" s="1952"/>
    </row>
    <row r="6" spans="2:112" ht="21" customHeight="1" x14ac:dyDescent="0.15">
      <c r="B6" s="514"/>
      <c r="C6" s="517"/>
      <c r="D6" s="1966"/>
      <c r="E6" s="1966"/>
      <c r="F6" s="1966"/>
      <c r="G6" s="1931" t="s">
        <v>606</v>
      </c>
      <c r="H6" s="1931"/>
      <c r="I6" s="1931"/>
      <c r="J6" s="1931"/>
      <c r="K6" s="1931"/>
      <c r="L6" s="1931"/>
      <c r="M6" s="1931"/>
      <c r="N6" s="1931"/>
      <c r="O6" s="1931"/>
      <c r="P6" s="1931"/>
      <c r="Q6" s="1931"/>
      <c r="R6" s="1931"/>
      <c r="S6" s="1931"/>
      <c r="T6" s="1932"/>
      <c r="U6" s="520"/>
      <c r="V6" s="520"/>
      <c r="W6" s="522"/>
      <c r="X6" s="523"/>
      <c r="Y6" s="523"/>
      <c r="Z6" s="1806" t="s">
        <v>607</v>
      </c>
      <c r="AA6" s="1807"/>
      <c r="AB6" s="1807"/>
      <c r="AC6" s="1807"/>
      <c r="AD6" s="1807"/>
      <c r="AE6" s="1807"/>
      <c r="AF6" s="1968"/>
      <c r="AG6" s="1957"/>
      <c r="AH6" s="1958"/>
      <c r="AI6" s="1958"/>
      <c r="AJ6" s="1959"/>
      <c r="AK6" s="1957"/>
      <c r="AL6" s="1958"/>
      <c r="AM6" s="1958"/>
      <c r="AN6" s="1959"/>
      <c r="AO6" s="1957"/>
      <c r="AP6" s="1958"/>
      <c r="AQ6" s="1958"/>
      <c r="AR6" s="1959"/>
      <c r="AS6" s="1957"/>
      <c r="AT6" s="1958"/>
      <c r="AU6" s="1958"/>
      <c r="AV6" s="1959"/>
      <c r="AW6" s="1957"/>
      <c r="AX6" s="1958"/>
      <c r="AY6" s="1958"/>
      <c r="AZ6" s="1959"/>
      <c r="BA6" s="1957"/>
      <c r="BB6" s="1958"/>
      <c r="BC6" s="1958"/>
      <c r="BD6" s="1959"/>
      <c r="BE6" s="1953">
        <f>SUM(AG6:BD6)</f>
        <v>0</v>
      </c>
      <c r="BF6" s="1954"/>
      <c r="BG6" s="1955"/>
      <c r="BL6" s="527"/>
      <c r="BM6" s="527"/>
      <c r="BN6" s="527"/>
      <c r="BW6" s="528"/>
      <c r="CC6" s="527"/>
      <c r="CD6" s="527"/>
      <c r="CE6" s="527"/>
      <c r="CL6" s="1964"/>
      <c r="CM6" s="1964"/>
      <c r="CN6" s="1964"/>
      <c r="CO6" s="1964"/>
      <c r="CP6" s="1964"/>
      <c r="CQ6" s="1964"/>
      <c r="CR6" s="1964"/>
      <c r="CS6" s="1964"/>
      <c r="CT6" s="1965"/>
      <c r="CU6" s="1965"/>
      <c r="CV6" s="1965"/>
      <c r="CW6" s="1965"/>
      <c r="CX6" s="1965"/>
      <c r="CY6" s="1965"/>
      <c r="CZ6" s="1965"/>
      <c r="DA6" s="1965"/>
      <c r="DB6" s="1965"/>
      <c r="DC6" s="1965"/>
      <c r="DD6" s="1965"/>
      <c r="DE6" s="1965"/>
      <c r="DF6" s="1952"/>
      <c r="DG6" s="1952"/>
      <c r="DH6" s="1952"/>
    </row>
    <row r="7" spans="2:112" ht="21" customHeight="1" x14ac:dyDescent="0.15">
      <c r="B7" s="514"/>
      <c r="C7" s="517"/>
      <c r="D7" s="1966"/>
      <c r="E7" s="1966"/>
      <c r="F7" s="1966"/>
      <c r="G7" s="1931" t="s">
        <v>608</v>
      </c>
      <c r="H7" s="1931"/>
      <c r="I7" s="1931"/>
      <c r="J7" s="1931"/>
      <c r="K7" s="1931"/>
      <c r="L7" s="1931"/>
      <c r="M7" s="1931"/>
      <c r="N7" s="1931"/>
      <c r="O7" s="1931"/>
      <c r="P7" s="1931"/>
      <c r="Q7" s="1931"/>
      <c r="R7" s="1931"/>
      <c r="S7" s="1931"/>
      <c r="T7" s="1932"/>
      <c r="U7" s="529"/>
      <c r="V7" s="520"/>
      <c r="W7" s="522"/>
      <c r="X7" s="523"/>
      <c r="Y7" s="523"/>
      <c r="Z7" s="530" t="s">
        <v>609</v>
      </c>
      <c r="AA7" s="1803" t="s">
        <v>610</v>
      </c>
      <c r="AB7" s="1804"/>
      <c r="AC7" s="1804"/>
      <c r="AD7" s="1804"/>
      <c r="AE7" s="1804"/>
      <c r="AF7" s="1916"/>
      <c r="AG7" s="1960"/>
      <c r="AH7" s="1961"/>
      <c r="AI7" s="1961"/>
      <c r="AJ7" s="1962"/>
      <c r="AK7" s="1960"/>
      <c r="AL7" s="1961"/>
      <c r="AM7" s="1961"/>
      <c r="AN7" s="1962"/>
      <c r="AO7" s="1960"/>
      <c r="AP7" s="1961"/>
      <c r="AQ7" s="1961"/>
      <c r="AR7" s="1962"/>
      <c r="AS7" s="1957"/>
      <c r="AT7" s="1958"/>
      <c r="AU7" s="1958"/>
      <c r="AV7" s="1959"/>
      <c r="AW7" s="1957"/>
      <c r="AX7" s="1958"/>
      <c r="AY7" s="1958"/>
      <c r="AZ7" s="1959"/>
      <c r="BA7" s="1957"/>
      <c r="BB7" s="1958"/>
      <c r="BC7" s="1958"/>
      <c r="BD7" s="1959"/>
      <c r="BE7" s="1953">
        <f>SUM(AG7:BD7)</f>
        <v>0</v>
      </c>
      <c r="BF7" s="1954"/>
      <c r="BG7" s="1955"/>
      <c r="CB7" s="1736"/>
      <c r="CC7" s="1736"/>
      <c r="CD7" s="1736"/>
      <c r="CE7" s="1736"/>
      <c r="CF7" s="1736"/>
      <c r="CG7" s="1736"/>
      <c r="CH7" s="1736"/>
      <c r="CI7" s="1967"/>
      <c r="CJ7" s="1967"/>
      <c r="CK7" s="1967"/>
      <c r="CL7" s="1965"/>
      <c r="CM7" s="1965"/>
      <c r="CN7" s="1965"/>
      <c r="CO7" s="1965"/>
      <c r="CP7" s="1965"/>
      <c r="CQ7" s="1965"/>
      <c r="CR7" s="1965"/>
      <c r="CS7" s="1965"/>
      <c r="CT7" s="1965"/>
      <c r="CU7" s="1965"/>
      <c r="CV7" s="1965"/>
      <c r="CW7" s="1965"/>
      <c r="CX7" s="1965"/>
      <c r="CY7" s="1965"/>
      <c r="CZ7" s="1965"/>
      <c r="DA7" s="1965"/>
      <c r="DB7" s="1965"/>
      <c r="DC7" s="1965"/>
      <c r="DD7" s="1965"/>
      <c r="DE7" s="1965"/>
      <c r="DF7" s="1952"/>
      <c r="DG7" s="1952"/>
      <c r="DH7" s="1952"/>
    </row>
    <row r="8" spans="2:112" ht="21" customHeight="1" x14ac:dyDescent="0.15">
      <c r="B8" s="523"/>
      <c r="C8" s="531"/>
      <c r="D8" s="519"/>
      <c r="E8" s="519"/>
      <c r="F8" s="519"/>
      <c r="G8" s="519"/>
      <c r="H8" s="519"/>
      <c r="I8" s="519"/>
      <c r="J8" s="519"/>
      <c r="K8" s="519"/>
      <c r="L8" s="532" t="str">
        <f>IF(COUNTIF(D5:F7,"○")&gt;1,"いずれか１つを選択してください。","")</f>
        <v/>
      </c>
      <c r="M8" s="519"/>
      <c r="N8" s="519"/>
      <c r="O8" s="519"/>
      <c r="P8" s="519"/>
      <c r="Q8" s="519"/>
      <c r="R8" s="519"/>
      <c r="S8" s="519"/>
      <c r="T8" s="519"/>
      <c r="U8" s="533"/>
      <c r="V8" s="533"/>
      <c r="W8" s="522"/>
      <c r="X8" s="523"/>
      <c r="Y8" s="523"/>
      <c r="Z8" s="1803" t="s">
        <v>611</v>
      </c>
      <c r="AA8" s="1804"/>
      <c r="AB8" s="1804"/>
      <c r="AC8" s="1804"/>
      <c r="AD8" s="1804"/>
      <c r="AE8" s="1804"/>
      <c r="AF8" s="1916"/>
      <c r="AG8" s="1957"/>
      <c r="AH8" s="1958"/>
      <c r="AI8" s="1958"/>
      <c r="AJ8" s="1959"/>
      <c r="AK8" s="1957"/>
      <c r="AL8" s="1958"/>
      <c r="AM8" s="1958"/>
      <c r="AN8" s="1959"/>
      <c r="AO8" s="1957"/>
      <c r="AP8" s="1958"/>
      <c r="AQ8" s="1958"/>
      <c r="AR8" s="1959"/>
      <c r="AS8" s="1957"/>
      <c r="AT8" s="1958"/>
      <c r="AU8" s="1958"/>
      <c r="AV8" s="1959"/>
      <c r="AW8" s="1957"/>
      <c r="AX8" s="1958"/>
      <c r="AY8" s="1958"/>
      <c r="AZ8" s="1959"/>
      <c r="BA8" s="1957"/>
      <c r="BB8" s="1958"/>
      <c r="BC8" s="1958"/>
      <c r="BD8" s="1959"/>
      <c r="BE8" s="1953">
        <f>SUM(AG8:BD8)</f>
        <v>0</v>
      </c>
      <c r="BF8" s="1954"/>
      <c r="BG8" s="1955"/>
      <c r="BU8" s="528"/>
      <c r="BW8" s="1963"/>
      <c r="BX8" s="1963"/>
      <c r="BY8" s="1963"/>
      <c r="BZ8" s="1963"/>
      <c r="CA8" s="1963"/>
      <c r="CB8" s="1956"/>
      <c r="CC8" s="1956"/>
      <c r="CD8" s="1956"/>
      <c r="CE8" s="1956"/>
      <c r="CF8" s="1956"/>
      <c r="CG8" s="1956"/>
      <c r="CH8" s="1956"/>
      <c r="CI8" s="1967"/>
      <c r="CJ8" s="1967"/>
      <c r="CK8" s="1967"/>
      <c r="CL8" s="1952"/>
      <c r="CM8" s="1952"/>
      <c r="CN8" s="1952"/>
      <c r="CO8" s="1952"/>
      <c r="CP8" s="1952"/>
      <c r="CQ8" s="1952"/>
      <c r="CR8" s="1952"/>
      <c r="CS8" s="1952"/>
      <c r="CT8" s="1952"/>
      <c r="CU8" s="1952"/>
      <c r="CV8" s="1952"/>
      <c r="CW8" s="1952"/>
      <c r="CX8" s="1952"/>
      <c r="CY8" s="1952"/>
      <c r="CZ8" s="1952"/>
      <c r="DA8" s="1952"/>
      <c r="DB8" s="1952"/>
      <c r="DC8" s="1952"/>
      <c r="DD8" s="1952"/>
      <c r="DE8" s="1952"/>
      <c r="DF8" s="1952"/>
      <c r="DG8" s="1952"/>
      <c r="DH8" s="1952"/>
    </row>
    <row r="9" spans="2:112" ht="21" customHeight="1" x14ac:dyDescent="0.15">
      <c r="B9" s="523"/>
      <c r="C9" s="531"/>
      <c r="D9" s="519"/>
      <c r="E9" s="533"/>
      <c r="F9" s="520"/>
      <c r="G9" s="520"/>
      <c r="H9" s="520"/>
      <c r="I9" s="520"/>
      <c r="J9" s="520"/>
      <c r="K9" s="520"/>
      <c r="L9" s="520"/>
      <c r="M9" s="520"/>
      <c r="N9" s="520"/>
      <c r="O9" s="520"/>
      <c r="P9" s="520"/>
      <c r="Q9" s="520"/>
      <c r="R9" s="520"/>
      <c r="S9" s="520"/>
      <c r="T9" s="520"/>
      <c r="U9" s="520"/>
      <c r="V9" s="533"/>
      <c r="W9" s="522"/>
      <c r="X9" s="523"/>
      <c r="Y9" s="523"/>
      <c r="Z9" s="1803" t="s">
        <v>70</v>
      </c>
      <c r="AA9" s="1804"/>
      <c r="AB9" s="1804"/>
      <c r="AC9" s="1804"/>
      <c r="AD9" s="1804"/>
      <c r="AE9" s="1804"/>
      <c r="AF9" s="1916"/>
      <c r="AG9" s="1953">
        <f>AG6+AG8</f>
        <v>0</v>
      </c>
      <c r="AH9" s="1954"/>
      <c r="AI9" s="1954"/>
      <c r="AJ9" s="1955"/>
      <c r="AK9" s="1953">
        <f t="shared" ref="AK9" si="0">AK6+AK8</f>
        <v>0</v>
      </c>
      <c r="AL9" s="1954"/>
      <c r="AM9" s="1954"/>
      <c r="AN9" s="1955"/>
      <c r="AO9" s="1953">
        <f t="shared" ref="AO9" si="1">AO6+AO8</f>
        <v>0</v>
      </c>
      <c r="AP9" s="1954"/>
      <c r="AQ9" s="1954"/>
      <c r="AR9" s="1955"/>
      <c r="AS9" s="1953">
        <f>AS6+AS8</f>
        <v>0</v>
      </c>
      <c r="AT9" s="1954"/>
      <c r="AU9" s="1954"/>
      <c r="AV9" s="1955"/>
      <c r="AW9" s="1953">
        <f t="shared" ref="AW9" si="2">AW6+AW8</f>
        <v>0</v>
      </c>
      <c r="AX9" s="1954"/>
      <c r="AY9" s="1954"/>
      <c r="AZ9" s="1955"/>
      <c r="BA9" s="1953">
        <f t="shared" ref="BA9" si="3">BA6+BA8</f>
        <v>0</v>
      </c>
      <c r="BB9" s="1954"/>
      <c r="BC9" s="1954"/>
      <c r="BD9" s="1955"/>
      <c r="BE9" s="1953">
        <f>BE6+BE8</f>
        <v>0</v>
      </c>
      <c r="BF9" s="1954"/>
      <c r="BG9" s="1955"/>
      <c r="BW9" s="1736"/>
      <c r="BX9" s="1736"/>
      <c r="BY9" s="1736"/>
      <c r="BZ9" s="1736"/>
      <c r="CA9" s="1736"/>
      <c r="CB9" s="1928"/>
      <c r="CC9" s="1928"/>
      <c r="CD9" s="1928"/>
      <c r="CE9" s="1928"/>
      <c r="CF9" s="1929"/>
      <c r="CG9" s="1929"/>
      <c r="CH9" s="1929"/>
      <c r="CI9" s="1929"/>
      <c r="CJ9" s="1929"/>
      <c r="CK9" s="1929"/>
    </row>
    <row r="10" spans="2:112" ht="21" customHeight="1" x14ac:dyDescent="0.15">
      <c r="B10" s="523"/>
      <c r="C10" s="531"/>
      <c r="D10" s="519"/>
      <c r="E10" s="533"/>
      <c r="F10" s="520"/>
      <c r="G10" s="520"/>
      <c r="H10" s="520"/>
      <c r="I10" s="520"/>
      <c r="J10" s="520"/>
      <c r="K10" s="520"/>
      <c r="L10" s="520"/>
      <c r="M10" s="520"/>
      <c r="N10" s="520"/>
      <c r="O10" s="520"/>
      <c r="P10" s="520"/>
      <c r="Q10" s="520"/>
      <c r="R10" s="520"/>
      <c r="S10" s="520"/>
      <c r="T10" s="520"/>
      <c r="U10" s="520"/>
      <c r="V10" s="533"/>
      <c r="W10" s="534"/>
      <c r="X10" s="523"/>
      <c r="Y10" s="523"/>
      <c r="Z10" s="523"/>
      <c r="AA10" s="523"/>
      <c r="BG10" s="535" t="str">
        <f>IF(AND(BE9&lt;&gt;BO3,D12="○"),"「事業者名簿」の定員数と想定される利用者数が一致しません。","")</f>
        <v/>
      </c>
      <c r="BK10" s="721"/>
      <c r="BL10" s="721"/>
      <c r="BM10" s="721"/>
      <c r="BN10" s="721"/>
      <c r="BO10" s="730"/>
      <c r="BP10" s="723"/>
      <c r="BQ10" s="526"/>
      <c r="BR10" s="526"/>
      <c r="BS10" s="526"/>
      <c r="BW10" s="1736"/>
      <c r="BX10" s="1736"/>
      <c r="BY10" s="1736"/>
      <c r="BZ10" s="1736"/>
      <c r="CA10" s="1736"/>
      <c r="CB10" s="1928"/>
      <c r="CC10" s="1928"/>
      <c r="CD10" s="1928"/>
      <c r="CE10" s="1928"/>
      <c r="CF10" s="1929"/>
      <c r="CG10" s="1929"/>
      <c r="CH10" s="1929"/>
      <c r="CI10" s="1929"/>
      <c r="CJ10" s="1929"/>
      <c r="CK10" s="1929"/>
    </row>
    <row r="11" spans="2:112" ht="21" customHeight="1" x14ac:dyDescent="0.15">
      <c r="B11" s="523"/>
      <c r="C11" s="531"/>
      <c r="D11" s="536" t="s">
        <v>612</v>
      </c>
      <c r="E11" s="537"/>
      <c r="F11" s="537"/>
      <c r="G11" s="537"/>
      <c r="H11" s="537"/>
      <c r="I11" s="537"/>
      <c r="J11" s="520"/>
      <c r="K11" s="520"/>
      <c r="L11" s="520"/>
      <c r="M11" s="520"/>
      <c r="N11" s="520"/>
      <c r="O11" s="520"/>
      <c r="P11" s="520"/>
      <c r="Q11" s="520"/>
      <c r="R11" s="520"/>
      <c r="S11" s="520"/>
      <c r="T11" s="520"/>
      <c r="U11" s="520"/>
      <c r="V11" s="533"/>
      <c r="W11" s="538"/>
      <c r="Z11" s="528" t="s">
        <v>613</v>
      </c>
      <c r="AP11" s="528" t="s">
        <v>614</v>
      </c>
      <c r="AQ11" s="528"/>
      <c r="AW11" s="527"/>
      <c r="AX11" s="527"/>
      <c r="AY11" s="527"/>
      <c r="BG11" s="539"/>
      <c r="BH11" s="528" t="s">
        <v>615</v>
      </c>
      <c r="BN11" s="527"/>
      <c r="BO11" s="527"/>
      <c r="BP11" s="527"/>
      <c r="BW11" s="523"/>
      <c r="BX11" s="523"/>
      <c r="BY11" s="523"/>
      <c r="BZ11" s="523"/>
      <c r="CA11" s="523"/>
      <c r="CB11" s="1928"/>
      <c r="CC11" s="1928"/>
      <c r="CD11" s="1928"/>
      <c r="CE11" s="1928"/>
      <c r="CF11" s="1929"/>
      <c r="CG11" s="1929"/>
      <c r="CH11" s="1929"/>
      <c r="CI11" s="1929"/>
      <c r="CJ11" s="1929"/>
      <c r="CK11" s="1929"/>
    </row>
    <row r="12" spans="2:112" ht="21" customHeight="1" x14ac:dyDescent="0.15">
      <c r="B12" s="523"/>
      <c r="C12" s="531"/>
      <c r="D12" s="1938"/>
      <c r="E12" s="1943"/>
      <c r="F12" s="1940" t="s">
        <v>616</v>
      </c>
      <c r="G12" s="1941"/>
      <c r="H12" s="1941"/>
      <c r="I12" s="1941"/>
      <c r="J12" s="1941"/>
      <c r="K12" s="1941"/>
      <c r="L12" s="1941"/>
      <c r="M12" s="1941"/>
      <c r="N12" s="1941"/>
      <c r="O12" s="1941"/>
      <c r="P12" s="1941"/>
      <c r="Q12" s="1941"/>
      <c r="R12" s="1941"/>
      <c r="S12" s="1941"/>
      <c r="T12" s="1941"/>
      <c r="U12" s="1941"/>
      <c r="V12" s="1942"/>
      <c r="W12" s="534"/>
      <c r="AE12" s="1930" t="s">
        <v>617</v>
      </c>
      <c r="AF12" s="1931"/>
      <c r="AG12" s="1931"/>
      <c r="AH12" s="1931"/>
      <c r="AI12" s="1931"/>
      <c r="AJ12" s="1931"/>
      <c r="AK12" s="1932"/>
      <c r="AL12" s="1944" t="s">
        <v>618</v>
      </c>
      <c r="AM12" s="1945"/>
      <c r="AN12" s="1946"/>
      <c r="AV12" s="1930" t="s">
        <v>617</v>
      </c>
      <c r="AW12" s="1931"/>
      <c r="AX12" s="1931"/>
      <c r="AY12" s="1931"/>
      <c r="AZ12" s="1931"/>
      <c r="BA12" s="1931"/>
      <c r="BB12" s="1932"/>
      <c r="BC12" s="1944" t="s">
        <v>618</v>
      </c>
      <c r="BD12" s="1945"/>
      <c r="BE12" s="1946"/>
      <c r="BF12" s="318"/>
      <c r="BG12" s="539"/>
      <c r="BM12" s="1930" t="s">
        <v>619</v>
      </c>
      <c r="BN12" s="1931"/>
      <c r="BO12" s="1931"/>
      <c r="BP12" s="1931"/>
      <c r="BQ12" s="1931"/>
      <c r="BR12" s="1931"/>
      <c r="BS12" s="1932"/>
      <c r="BW12" s="1950"/>
      <c r="BX12" s="1950"/>
      <c r="BY12" s="1950"/>
      <c r="BZ12" s="1950"/>
      <c r="CA12" s="1950"/>
      <c r="CB12" s="1936"/>
      <c r="CC12" s="1936"/>
      <c r="CD12" s="1936"/>
      <c r="CE12" s="1936"/>
      <c r="CF12" s="1951"/>
      <c r="CG12" s="1951"/>
      <c r="CH12" s="1951"/>
      <c r="CI12" s="1950"/>
      <c r="CJ12" s="1950"/>
      <c r="CK12" s="1950"/>
    </row>
    <row r="13" spans="2:112" ht="26.25" customHeight="1" x14ac:dyDescent="0.15">
      <c r="B13" s="523"/>
      <c r="C13" s="531"/>
      <c r="D13" s="1938"/>
      <c r="E13" s="1939"/>
      <c r="F13" s="1940" t="s">
        <v>620</v>
      </c>
      <c r="G13" s="1941"/>
      <c r="H13" s="1941"/>
      <c r="I13" s="1941"/>
      <c r="J13" s="1941"/>
      <c r="K13" s="1941"/>
      <c r="L13" s="1941"/>
      <c r="M13" s="1941"/>
      <c r="N13" s="1941"/>
      <c r="O13" s="1941"/>
      <c r="P13" s="1941"/>
      <c r="Q13" s="1941"/>
      <c r="R13" s="1941"/>
      <c r="S13" s="1941"/>
      <c r="T13" s="1941"/>
      <c r="U13" s="1941"/>
      <c r="V13" s="1942"/>
      <c r="W13" s="540"/>
      <c r="AE13" s="1925" t="s">
        <v>621</v>
      </c>
      <c r="AF13" s="1926"/>
      <c r="AG13" s="1926"/>
      <c r="AH13" s="1927"/>
      <c r="AI13" s="1925" t="s">
        <v>712</v>
      </c>
      <c r="AJ13" s="1926"/>
      <c r="AK13" s="1927"/>
      <c r="AL13" s="1947"/>
      <c r="AM13" s="1948"/>
      <c r="AN13" s="1949"/>
      <c r="AQ13" s="1940"/>
      <c r="AR13" s="1941"/>
      <c r="AS13" s="1941"/>
      <c r="AT13" s="1941"/>
      <c r="AU13" s="1942"/>
      <c r="AV13" s="1925" t="s">
        <v>621</v>
      </c>
      <c r="AW13" s="1926"/>
      <c r="AX13" s="1926"/>
      <c r="AY13" s="1927"/>
      <c r="AZ13" s="1925" t="s">
        <v>712</v>
      </c>
      <c r="BA13" s="1926"/>
      <c r="BB13" s="1927"/>
      <c r="BC13" s="1947"/>
      <c r="BD13" s="1948"/>
      <c r="BE13" s="1949"/>
      <c r="BF13" s="318"/>
      <c r="BG13" s="541"/>
      <c r="BH13" s="1940"/>
      <c r="BI13" s="1941"/>
      <c r="BJ13" s="1941"/>
      <c r="BK13" s="1941"/>
      <c r="BL13" s="1942"/>
      <c r="BM13" s="1925" t="s">
        <v>623</v>
      </c>
      <c r="BN13" s="1926"/>
      <c r="BO13" s="1926"/>
      <c r="BP13" s="1927"/>
      <c r="BQ13" s="1925" t="s">
        <v>622</v>
      </c>
      <c r="BR13" s="1926"/>
      <c r="BS13" s="1927"/>
      <c r="BW13" s="523"/>
      <c r="BX13" s="523"/>
      <c r="BY13" s="523"/>
      <c r="BZ13" s="1928"/>
      <c r="CA13" s="1928"/>
      <c r="CB13" s="1928"/>
      <c r="CC13" s="1928"/>
      <c r="CD13" s="1929"/>
      <c r="CE13" s="1929"/>
      <c r="CF13" s="1929"/>
      <c r="CG13" s="1929"/>
      <c r="CH13" s="1929"/>
      <c r="CI13" s="1929"/>
    </row>
    <row r="14" spans="2:112" ht="21" customHeight="1" x14ac:dyDescent="0.15">
      <c r="B14" s="523"/>
      <c r="C14" s="531"/>
      <c r="D14" s="1938"/>
      <c r="E14" s="1939"/>
      <c r="F14" s="1940" t="s">
        <v>624</v>
      </c>
      <c r="G14" s="1941"/>
      <c r="H14" s="1941"/>
      <c r="I14" s="1941"/>
      <c r="J14" s="1941"/>
      <c r="K14" s="1941"/>
      <c r="L14" s="1941"/>
      <c r="M14" s="1941"/>
      <c r="N14" s="1941"/>
      <c r="O14" s="1941"/>
      <c r="P14" s="1941"/>
      <c r="Q14" s="1941"/>
      <c r="R14" s="1941"/>
      <c r="S14" s="1941"/>
      <c r="T14" s="1941"/>
      <c r="U14" s="1941"/>
      <c r="V14" s="1942"/>
      <c r="W14" s="540"/>
      <c r="Z14" s="1930" t="s">
        <v>625</v>
      </c>
      <c r="AA14" s="1931"/>
      <c r="AB14" s="1931"/>
      <c r="AC14" s="1931"/>
      <c r="AD14" s="1932"/>
      <c r="AE14" s="1933" t="b">
        <f>IF((OR($D$5="○",$D$6="○")),ROUNDDOWN(((BE$6+BE$8*0.9))/6,1))</f>
        <v>0</v>
      </c>
      <c r="AF14" s="1934"/>
      <c r="AG14" s="1934"/>
      <c r="AH14" s="1935"/>
      <c r="AI14" s="1920">
        <f>AE14*$AY$60</f>
        <v>0</v>
      </c>
      <c r="AJ14" s="1921"/>
      <c r="AK14" s="1922"/>
      <c r="AL14" s="1920">
        <f>AE14*40</f>
        <v>0</v>
      </c>
      <c r="AM14" s="1921"/>
      <c r="AN14" s="1922"/>
      <c r="AQ14" s="1930" t="s">
        <v>625</v>
      </c>
      <c r="AR14" s="1931"/>
      <c r="AS14" s="1931"/>
      <c r="AT14" s="1931"/>
      <c r="AU14" s="1932"/>
      <c r="AV14" s="1917" t="b">
        <f>IF((OR($D$5="○",$D$6="○")),$BE$43)</f>
        <v>0</v>
      </c>
      <c r="AW14" s="1918"/>
      <c r="AX14" s="1918"/>
      <c r="AY14" s="1919"/>
      <c r="AZ14" s="1923">
        <f>AV14*$AY$60</f>
        <v>0</v>
      </c>
      <c r="BA14" s="1923"/>
      <c r="BB14" s="1923"/>
      <c r="BC14" s="1920">
        <f>AV14*40</f>
        <v>0</v>
      </c>
      <c r="BD14" s="1921"/>
      <c r="BE14" s="1922"/>
      <c r="BF14" s="542"/>
      <c r="BG14" s="539"/>
      <c r="BH14" s="1930" t="s">
        <v>626</v>
      </c>
      <c r="BI14" s="1931"/>
      <c r="BJ14" s="1931"/>
      <c r="BK14" s="1931"/>
      <c r="BL14" s="1932"/>
      <c r="BM14" s="1917">
        <f>(ROUNDDOWN(BQ14/40,1))</f>
        <v>0</v>
      </c>
      <c r="BN14" s="1918"/>
      <c r="BO14" s="1918"/>
      <c r="BP14" s="1919"/>
      <c r="BQ14" s="1923">
        <f>$BB$73</f>
        <v>0</v>
      </c>
      <c r="BR14" s="1923"/>
      <c r="BS14" s="1923"/>
      <c r="BU14" s="528"/>
      <c r="BW14" s="528"/>
      <c r="BX14" s="528"/>
      <c r="BY14" s="528"/>
      <c r="BZ14" s="1936"/>
      <c r="CA14" s="1936"/>
      <c r="CB14" s="1936"/>
      <c r="CC14" s="1936"/>
      <c r="CD14" s="1937"/>
      <c r="CE14" s="1937"/>
      <c r="CF14" s="1937"/>
      <c r="CG14" s="1736"/>
      <c r="CH14" s="1736"/>
      <c r="CI14" s="1736"/>
    </row>
    <row r="15" spans="2:112" ht="21" customHeight="1" x14ac:dyDescent="0.15">
      <c r="B15" s="523"/>
      <c r="C15" s="543"/>
      <c r="D15" s="544"/>
      <c r="E15" s="544"/>
      <c r="F15" s="544"/>
      <c r="G15" s="544"/>
      <c r="H15" s="544"/>
      <c r="I15" s="544"/>
      <c r="J15" s="544"/>
      <c r="K15" s="544"/>
      <c r="L15" s="545" t="str">
        <f>IF(COUNTIF(D12:E14,"○")&gt;1,"いずれか１つを選択してください。","")</f>
        <v/>
      </c>
      <c r="M15" s="544"/>
      <c r="N15" s="544"/>
      <c r="O15" s="544"/>
      <c r="P15" s="544"/>
      <c r="Q15" s="544"/>
      <c r="R15" s="544"/>
      <c r="S15" s="544"/>
      <c r="T15" s="544"/>
      <c r="U15" s="544"/>
      <c r="V15" s="546"/>
      <c r="W15" s="547"/>
      <c r="Z15" s="1930" t="s">
        <v>627</v>
      </c>
      <c r="AA15" s="1931"/>
      <c r="AB15" s="1931"/>
      <c r="AC15" s="1931"/>
      <c r="AD15" s="1932"/>
      <c r="AE15" s="1933" t="b">
        <f>IF((OR($D$7="○")),ROUNDDOWN((BE$6+BE$8*0.9)/5,1))</f>
        <v>0</v>
      </c>
      <c r="AF15" s="1934"/>
      <c r="AG15" s="1934"/>
      <c r="AH15" s="1935"/>
      <c r="AI15" s="1920">
        <f>AE15*$AY$60</f>
        <v>0</v>
      </c>
      <c r="AJ15" s="1921"/>
      <c r="AK15" s="1922"/>
      <c r="AL15" s="1920">
        <f>AE15*40</f>
        <v>0</v>
      </c>
      <c r="AM15" s="1921"/>
      <c r="AN15" s="1922"/>
      <c r="AQ15" s="1930" t="s">
        <v>627</v>
      </c>
      <c r="AR15" s="1931"/>
      <c r="AS15" s="1931"/>
      <c r="AT15" s="1931"/>
      <c r="AU15" s="1932"/>
      <c r="AV15" s="1917" t="b">
        <f>IF(($D$7="○"),$BE$43)</f>
        <v>0</v>
      </c>
      <c r="AW15" s="1918"/>
      <c r="AX15" s="1918"/>
      <c r="AY15" s="1919"/>
      <c r="AZ15" s="1923">
        <f>AV15*$AY$60</f>
        <v>0</v>
      </c>
      <c r="BA15" s="1923"/>
      <c r="BB15" s="1923"/>
      <c r="BC15" s="1920">
        <f>AV15*40</f>
        <v>0</v>
      </c>
      <c r="BD15" s="1921"/>
      <c r="BE15" s="1922"/>
      <c r="BF15" s="542"/>
      <c r="BG15" s="539"/>
      <c r="BH15" s="1909" t="s">
        <v>35</v>
      </c>
      <c r="BI15" s="1910"/>
      <c r="BJ15" s="1910"/>
      <c r="BK15" s="1910"/>
      <c r="BL15" s="1911"/>
      <c r="BM15" s="1912">
        <f>SUM(BM12:BP14)</f>
        <v>0</v>
      </c>
      <c r="BN15" s="1913"/>
      <c r="BO15" s="1913"/>
      <c r="BP15" s="1914"/>
      <c r="BQ15" s="1924">
        <f>SUMIF(BQ12:BS14,"&lt;&gt;#VALUE!")</f>
        <v>0</v>
      </c>
      <c r="BR15" s="1924"/>
      <c r="BS15" s="1924"/>
      <c r="BW15" s="548"/>
    </row>
    <row r="16" spans="2:112" ht="21" customHeight="1" x14ac:dyDescent="0.15">
      <c r="B16" s="523"/>
      <c r="C16" s="523"/>
      <c r="D16" s="523"/>
      <c r="E16" s="721"/>
      <c r="F16" s="721"/>
      <c r="G16" s="721"/>
      <c r="H16" s="721"/>
      <c r="I16" s="721"/>
      <c r="J16" s="721"/>
      <c r="K16" s="721"/>
      <c r="L16" s="721"/>
      <c r="M16" s="721"/>
      <c r="N16" s="721"/>
      <c r="O16" s="721"/>
      <c r="P16" s="721"/>
      <c r="Q16" s="721"/>
      <c r="R16" s="721"/>
      <c r="S16" s="721"/>
      <c r="T16" s="721"/>
      <c r="U16" s="721"/>
      <c r="V16" s="523"/>
      <c r="W16" s="523"/>
      <c r="X16" s="523"/>
      <c r="Y16" s="523"/>
      <c r="Z16" s="1803" t="s">
        <v>628</v>
      </c>
      <c r="AA16" s="1804"/>
      <c r="AB16" s="1804"/>
      <c r="AC16" s="1804"/>
      <c r="AD16" s="1916"/>
      <c r="AE16" s="1917">
        <f>IF($D$6="○","",ROUNDDOWN(($AO$6+$AO$8*0.9)/9,1)+ROUNDDOWN(($AS$6-$AS$7+$AS$8*0.9)/6,1)+ROUNDDOWN($AS$7/12,1)+ROUNDDOWN(($AW$6-$AW$7+$AW$8*0.9)/4,1)+ROUNDDOWN($AW$7/8,1)+ROUNDDOWN(($BA$6-$BA$7+$BA$8*0.9)/2.5,1)+ROUNDDOWN($BA$7/5,1))</f>
        <v>0</v>
      </c>
      <c r="AF16" s="1918"/>
      <c r="AG16" s="1918"/>
      <c r="AH16" s="1919"/>
      <c r="AI16" s="1920">
        <f>AE16*$AY$60</f>
        <v>0</v>
      </c>
      <c r="AJ16" s="1921"/>
      <c r="AK16" s="1922"/>
      <c r="AL16" s="1920">
        <f>AE16*40</f>
        <v>0</v>
      </c>
      <c r="AM16" s="1921"/>
      <c r="AN16" s="1922"/>
      <c r="AO16" s="523"/>
      <c r="AP16" s="523"/>
      <c r="AQ16" s="1803" t="s">
        <v>628</v>
      </c>
      <c r="AR16" s="1804"/>
      <c r="AS16" s="1804"/>
      <c r="AT16" s="1804"/>
      <c r="AU16" s="1916"/>
      <c r="AV16" s="1917" t="e">
        <f>IF(($D$6="○"),"",$BE$51)</f>
        <v>#DIV/0!</v>
      </c>
      <c r="AW16" s="1918"/>
      <c r="AX16" s="1918"/>
      <c r="AY16" s="1919"/>
      <c r="AZ16" s="1923" t="e">
        <f>AV16*$AY$60</f>
        <v>#DIV/0!</v>
      </c>
      <c r="BA16" s="1923"/>
      <c r="BB16" s="1923"/>
      <c r="BC16" s="1920" t="e">
        <f>AV16*40</f>
        <v>#DIV/0!</v>
      </c>
      <c r="BD16" s="1921"/>
      <c r="BE16" s="1922"/>
      <c r="BF16" s="542"/>
      <c r="BG16" s="539"/>
      <c r="BH16" s="523"/>
      <c r="BI16" s="523"/>
      <c r="BJ16" s="523"/>
      <c r="BK16" s="523"/>
      <c r="BL16" s="523"/>
      <c r="BM16" s="527"/>
      <c r="BN16" s="527"/>
      <c r="BO16" s="527"/>
      <c r="BP16" s="527"/>
      <c r="BQ16" s="542"/>
      <c r="BR16" s="542"/>
      <c r="BS16" s="542"/>
    </row>
    <row r="17" spans="2:96" ht="21" customHeight="1" x14ac:dyDescent="0.15">
      <c r="B17" s="523"/>
      <c r="C17" s="523"/>
      <c r="D17" s="523"/>
      <c r="E17" s="721"/>
      <c r="F17" s="721"/>
      <c r="G17" s="721"/>
      <c r="H17" s="721"/>
      <c r="I17" s="721"/>
      <c r="J17" s="721"/>
      <c r="K17" s="721"/>
      <c r="L17" s="721"/>
      <c r="M17" s="721"/>
      <c r="N17" s="721"/>
      <c r="O17" s="721"/>
      <c r="P17" s="721"/>
      <c r="Q17" s="721"/>
      <c r="R17" s="721"/>
      <c r="S17" s="721"/>
      <c r="T17" s="721"/>
      <c r="U17" s="721"/>
      <c r="V17" s="523"/>
      <c r="W17" s="528"/>
      <c r="X17" s="528"/>
      <c r="Y17" s="528"/>
      <c r="Z17" s="1909" t="s">
        <v>35</v>
      </c>
      <c r="AA17" s="1910"/>
      <c r="AB17" s="1910"/>
      <c r="AC17" s="1910"/>
      <c r="AD17" s="1911"/>
      <c r="AE17" s="1912">
        <f>SUM(AE14:AH16)</f>
        <v>0</v>
      </c>
      <c r="AF17" s="1913"/>
      <c r="AG17" s="1913"/>
      <c r="AH17" s="1914"/>
      <c r="AI17" s="1915">
        <f>SUMIF(AI14:AK16,"&lt;&gt;#VALUE!")</f>
        <v>0</v>
      </c>
      <c r="AJ17" s="1915"/>
      <c r="AK17" s="1915"/>
      <c r="AL17" s="1915">
        <f>SUMIF(AL14:AN16,"&lt;&gt;#VALUE!")</f>
        <v>0</v>
      </c>
      <c r="AM17" s="1915"/>
      <c r="AN17" s="1915"/>
      <c r="AO17" s="528"/>
      <c r="AP17" s="528"/>
      <c r="AQ17" s="1909" t="s">
        <v>35</v>
      </c>
      <c r="AR17" s="1910"/>
      <c r="AS17" s="1910"/>
      <c r="AT17" s="1910"/>
      <c r="AU17" s="1911"/>
      <c r="AV17" s="1912" t="e">
        <f>SUM(AV14:AY16)</f>
        <v>#DIV/0!</v>
      </c>
      <c r="AW17" s="1913"/>
      <c r="AX17" s="1913"/>
      <c r="AY17" s="1914"/>
      <c r="AZ17" s="1924" t="e">
        <f>SUMIF(AZ14:BB16,"&lt;&gt;#VALUE!")</f>
        <v>#DIV/0!</v>
      </c>
      <c r="BA17" s="1924"/>
      <c r="BB17" s="1924"/>
      <c r="BC17" s="1909" t="e">
        <f>SUMIF(BC14:BE16,"&lt;&gt;#VALUE!")</f>
        <v>#DIV/0!</v>
      </c>
      <c r="BD17" s="1910"/>
      <c r="BE17" s="1911"/>
      <c r="BF17" s="528"/>
      <c r="BG17" s="549"/>
      <c r="BH17" s="528"/>
      <c r="BI17" s="528"/>
      <c r="BJ17" s="528"/>
      <c r="BK17" s="528"/>
      <c r="BL17" s="528"/>
      <c r="BM17" s="550"/>
      <c r="BN17" s="550"/>
      <c r="BO17" s="550"/>
      <c r="BP17" s="550"/>
      <c r="BQ17" s="551"/>
      <c r="BR17" s="551"/>
      <c r="BS17" s="551"/>
      <c r="BT17" s="528"/>
      <c r="BU17" s="528"/>
      <c r="BV17" s="528"/>
      <c r="BW17" s="729"/>
      <c r="BX17" s="552"/>
    </row>
    <row r="18" spans="2:96" ht="21" customHeight="1" thickBot="1" x14ac:dyDescent="0.2">
      <c r="B18" s="523"/>
      <c r="C18" s="523"/>
      <c r="D18" s="523"/>
      <c r="E18" s="721"/>
      <c r="F18" s="721"/>
      <c r="G18" s="721"/>
      <c r="H18" s="721"/>
      <c r="I18" s="721"/>
      <c r="J18" s="721"/>
      <c r="K18" s="721"/>
      <c r="L18" s="721"/>
      <c r="M18" s="721"/>
      <c r="N18" s="721"/>
      <c r="O18" s="721"/>
      <c r="P18" s="721"/>
      <c r="Q18" s="721"/>
      <c r="R18" s="721"/>
      <c r="S18" s="721"/>
      <c r="T18" s="721"/>
      <c r="U18" s="721"/>
      <c r="V18" s="523"/>
      <c r="W18" s="728"/>
      <c r="X18" s="728"/>
      <c r="Y18" s="728"/>
      <c r="Z18" s="728"/>
      <c r="AA18" s="728"/>
      <c r="AB18" s="553"/>
      <c r="AC18" s="553"/>
      <c r="AD18" s="553"/>
      <c r="AE18" s="553"/>
      <c r="AF18" s="721"/>
      <c r="AG18" s="721"/>
      <c r="AH18" s="721"/>
      <c r="AI18" s="721"/>
      <c r="AJ18" s="721"/>
      <c r="AK18" s="721"/>
      <c r="AM18" s="728"/>
      <c r="AN18" s="728"/>
      <c r="AO18" s="728"/>
      <c r="AP18" s="728"/>
      <c r="AQ18" s="728"/>
      <c r="AR18" s="553"/>
      <c r="AS18" s="553"/>
      <c r="AT18" s="553"/>
      <c r="AU18" s="553"/>
      <c r="AV18" s="727"/>
      <c r="AW18" s="727"/>
      <c r="AX18" s="727"/>
      <c r="AY18" s="721"/>
      <c r="AZ18" s="721"/>
      <c r="BA18" s="721"/>
      <c r="BD18" s="549"/>
      <c r="BE18" s="549"/>
      <c r="BF18" s="549"/>
      <c r="BG18" s="549"/>
      <c r="BH18" s="549"/>
      <c r="BI18" s="554"/>
      <c r="BJ18" s="554"/>
      <c r="BK18" s="554"/>
      <c r="BL18" s="554"/>
      <c r="BM18" s="555"/>
      <c r="BN18" s="555"/>
      <c r="BO18" s="555"/>
      <c r="BP18" s="555"/>
      <c r="BQ18" s="525"/>
      <c r="BR18" s="729"/>
      <c r="BS18" s="729"/>
      <c r="BT18" s="729"/>
      <c r="BU18" s="548"/>
      <c r="BV18" s="548"/>
      <c r="BW18" s="548"/>
      <c r="BX18" s="552"/>
    </row>
    <row r="19" spans="2:96" ht="8.25" customHeight="1" x14ac:dyDescent="0.15">
      <c r="B19" s="556"/>
      <c r="C19" s="557"/>
      <c r="D19" s="557"/>
      <c r="E19" s="720"/>
      <c r="F19" s="720"/>
      <c r="G19" s="720"/>
      <c r="H19" s="720"/>
      <c r="I19" s="720"/>
      <c r="J19" s="720"/>
      <c r="K19" s="720"/>
      <c r="L19" s="720"/>
      <c r="M19" s="720"/>
      <c r="N19" s="720"/>
      <c r="O19" s="720"/>
      <c r="P19" s="720"/>
      <c r="Q19" s="720"/>
      <c r="R19" s="720"/>
      <c r="S19" s="720"/>
      <c r="T19" s="720"/>
      <c r="U19" s="720"/>
      <c r="V19" s="557"/>
      <c r="W19" s="558"/>
      <c r="X19" s="558"/>
      <c r="Y19" s="558"/>
      <c r="Z19" s="558"/>
      <c r="AA19" s="558"/>
      <c r="AB19" s="559"/>
      <c r="AC19" s="559"/>
      <c r="AD19" s="559"/>
      <c r="AE19" s="559"/>
      <c r="AF19" s="720"/>
      <c r="AG19" s="720"/>
      <c r="AH19" s="720"/>
      <c r="AI19" s="720"/>
      <c r="AJ19" s="720"/>
      <c r="AK19" s="720"/>
      <c r="AL19" s="560"/>
      <c r="AM19" s="558"/>
      <c r="AN19" s="558"/>
      <c r="AO19" s="558"/>
      <c r="AP19" s="558"/>
      <c r="AQ19" s="558"/>
      <c r="AR19" s="559"/>
      <c r="AS19" s="559"/>
      <c r="AT19" s="559"/>
      <c r="AU19" s="559"/>
      <c r="AV19" s="561"/>
      <c r="AW19" s="561"/>
      <c r="AX19" s="561"/>
      <c r="AY19" s="720"/>
      <c r="AZ19" s="720"/>
      <c r="BA19" s="720"/>
      <c r="BB19" s="560"/>
      <c r="BC19" s="560"/>
      <c r="BD19" s="562"/>
      <c r="BE19" s="562"/>
      <c r="BF19" s="562"/>
      <c r="BG19" s="562"/>
      <c r="BH19" s="562"/>
      <c r="BI19" s="563"/>
      <c r="BJ19" s="563"/>
      <c r="BK19" s="563"/>
      <c r="BL19" s="563"/>
      <c r="BM19" s="564"/>
      <c r="BN19" s="565"/>
      <c r="BO19" s="555"/>
      <c r="BP19" s="555"/>
      <c r="BQ19" s="525"/>
      <c r="BR19" s="729"/>
      <c r="BS19" s="729"/>
      <c r="BT19" s="729"/>
      <c r="BU19" s="548"/>
      <c r="BV19" s="548"/>
      <c r="BW19" s="548"/>
      <c r="BX19" s="552"/>
    </row>
    <row r="20" spans="2:96" ht="21" customHeight="1" x14ac:dyDescent="0.15">
      <c r="B20" s="566"/>
      <c r="D20" s="528" t="s">
        <v>629</v>
      </c>
      <c r="E20" s="567"/>
      <c r="F20" s="567"/>
      <c r="G20" s="567"/>
      <c r="H20" s="567"/>
      <c r="I20" s="317"/>
      <c r="J20" s="554"/>
      <c r="K20" s="554"/>
      <c r="L20" s="554"/>
      <c r="M20" s="555"/>
      <c r="N20" s="555"/>
      <c r="O20" s="317"/>
      <c r="P20" s="555"/>
      <c r="Q20" s="721"/>
      <c r="R20" s="721"/>
      <c r="S20" s="721"/>
      <c r="T20" s="721"/>
      <c r="U20" s="721"/>
      <c r="V20" s="523"/>
      <c r="W20" s="568"/>
      <c r="X20" s="569"/>
      <c r="Y20" s="569"/>
      <c r="Z20" s="1901" t="s">
        <v>630</v>
      </c>
      <c r="AA20" s="1901"/>
      <c r="AB20" s="1901"/>
      <c r="AC20" s="1901"/>
      <c r="AD20" s="1901"/>
      <c r="AE20" s="1901"/>
      <c r="AF20" s="1901"/>
      <c r="AG20" s="1901"/>
      <c r="AH20" s="1901"/>
      <c r="AI20" s="1901"/>
      <c r="AJ20" s="1901"/>
      <c r="AK20" s="1901"/>
      <c r="AL20" s="1901"/>
      <c r="AM20" s="1901"/>
      <c r="AN20" s="1901"/>
      <c r="AO20" s="1901"/>
      <c r="AP20" s="1901"/>
      <c r="AQ20" s="1901"/>
      <c r="AR20" s="1901"/>
      <c r="AS20" s="1901"/>
      <c r="AT20" s="1901"/>
      <c r="AU20" s="1901"/>
      <c r="AV20" s="1901"/>
      <c r="AW20" s="1901"/>
      <c r="AX20" s="1901"/>
      <c r="AY20" s="1901"/>
      <c r="AZ20" s="1901"/>
      <c r="BA20" s="1901"/>
      <c r="BB20" s="1901"/>
      <c r="BC20" s="1901"/>
      <c r="BD20" s="1901"/>
      <c r="BE20" s="1901"/>
      <c r="BF20" s="1901"/>
      <c r="BG20" s="1901"/>
      <c r="BH20" s="1901"/>
      <c r="BI20" s="1901"/>
      <c r="BJ20" s="1901"/>
      <c r="BK20" s="1901"/>
      <c r="BL20" s="1901"/>
      <c r="BM20" s="1902"/>
      <c r="BN20" s="570"/>
      <c r="BO20" s="555"/>
      <c r="BP20" s="555"/>
      <c r="BQ20" s="525"/>
      <c r="BR20" s="729"/>
      <c r="BS20" s="729"/>
      <c r="BT20" s="729"/>
      <c r="BU20" s="548"/>
      <c r="BV20" s="548"/>
      <c r="BW20" s="548"/>
      <c r="BX20" s="555"/>
    </row>
    <row r="21" spans="2:96" ht="16.5" customHeight="1" x14ac:dyDescent="0.15">
      <c r="B21" s="566"/>
      <c r="C21" s="523"/>
      <c r="D21" s="523"/>
      <c r="E21" s="1"/>
      <c r="F21" s="554"/>
      <c r="G21" s="554"/>
      <c r="H21" s="554"/>
      <c r="I21" s="555"/>
      <c r="J21" s="555"/>
      <c r="L21" s="555"/>
      <c r="M21" s="721"/>
      <c r="N21" s="721"/>
      <c r="Q21" s="721"/>
      <c r="S21" s="554"/>
      <c r="T21" s="554"/>
      <c r="U21" s="554"/>
      <c r="V21" s="555"/>
      <c r="W21" s="571" t="s">
        <v>631</v>
      </c>
      <c r="X21" s="572"/>
      <c r="Y21" s="573"/>
      <c r="Z21" s="1903"/>
      <c r="AA21" s="1903"/>
      <c r="AB21" s="1903"/>
      <c r="AC21" s="1903"/>
      <c r="AD21" s="1903"/>
      <c r="AE21" s="1903"/>
      <c r="AF21" s="1903"/>
      <c r="AG21" s="1903"/>
      <c r="AH21" s="1903"/>
      <c r="AI21" s="1903"/>
      <c r="AJ21" s="1903"/>
      <c r="AK21" s="1903"/>
      <c r="AL21" s="1903"/>
      <c r="AM21" s="1903"/>
      <c r="AN21" s="1903"/>
      <c r="AO21" s="1903"/>
      <c r="AP21" s="1903"/>
      <c r="AQ21" s="1903"/>
      <c r="AR21" s="1903"/>
      <c r="AS21" s="1903"/>
      <c r="AT21" s="1903"/>
      <c r="AU21" s="1903"/>
      <c r="AV21" s="1903"/>
      <c r="AW21" s="1903"/>
      <c r="AX21" s="1903"/>
      <c r="AY21" s="1903"/>
      <c r="AZ21" s="1903"/>
      <c r="BA21" s="1903"/>
      <c r="BB21" s="1903"/>
      <c r="BC21" s="1903"/>
      <c r="BD21" s="1903"/>
      <c r="BE21" s="1903"/>
      <c r="BF21" s="1903"/>
      <c r="BG21" s="1903"/>
      <c r="BH21" s="1903"/>
      <c r="BI21" s="1903"/>
      <c r="BJ21" s="1903"/>
      <c r="BK21" s="1903"/>
      <c r="BL21" s="1903"/>
      <c r="BM21" s="1904"/>
      <c r="BN21" s="570"/>
      <c r="BO21" s="555"/>
      <c r="BQ21" s="567"/>
      <c r="BR21" s="574"/>
      <c r="BS21" s="574"/>
      <c r="BT21" s="575"/>
      <c r="BU21" s="575"/>
      <c r="BX21" s="555"/>
    </row>
    <row r="22" spans="2:96" ht="16.5" customHeight="1" x14ac:dyDescent="0.15">
      <c r="B22" s="566"/>
      <c r="C22" s="523"/>
      <c r="D22" s="523"/>
      <c r="E22" s="1"/>
      <c r="F22" s="554"/>
      <c r="G22" s="554"/>
      <c r="H22" s="554"/>
      <c r="I22" s="555"/>
      <c r="J22" s="555"/>
      <c r="L22" s="555"/>
      <c r="M22" s="721"/>
      <c r="N22" s="721"/>
      <c r="Q22" s="721"/>
      <c r="S22" s="554"/>
      <c r="T22" s="554"/>
      <c r="U22" s="554"/>
      <c r="V22" s="555"/>
      <c r="W22" s="576"/>
      <c r="X22" s="577"/>
      <c r="Y22" s="577"/>
      <c r="Z22" s="1905"/>
      <c r="AA22" s="1905"/>
      <c r="AB22" s="1905"/>
      <c r="AC22" s="1905"/>
      <c r="AD22" s="1905"/>
      <c r="AE22" s="1905"/>
      <c r="AF22" s="1905"/>
      <c r="AG22" s="1905"/>
      <c r="AH22" s="1905"/>
      <c r="AI22" s="1905"/>
      <c r="AJ22" s="1905"/>
      <c r="AK22" s="1905"/>
      <c r="AL22" s="1905"/>
      <c r="AM22" s="1905"/>
      <c r="AN22" s="1905"/>
      <c r="AO22" s="1905"/>
      <c r="AP22" s="1905"/>
      <c r="AQ22" s="1905"/>
      <c r="AR22" s="1905"/>
      <c r="AS22" s="1905"/>
      <c r="AT22" s="1905"/>
      <c r="AU22" s="1905"/>
      <c r="AV22" s="1905"/>
      <c r="AW22" s="1905"/>
      <c r="AX22" s="1905"/>
      <c r="AY22" s="1905"/>
      <c r="AZ22" s="1905"/>
      <c r="BA22" s="1905"/>
      <c r="BB22" s="1905"/>
      <c r="BC22" s="1905"/>
      <c r="BD22" s="1905"/>
      <c r="BE22" s="1905"/>
      <c r="BF22" s="1905"/>
      <c r="BG22" s="1905"/>
      <c r="BH22" s="1905"/>
      <c r="BI22" s="1905"/>
      <c r="BJ22" s="1905"/>
      <c r="BK22" s="1905"/>
      <c r="BL22" s="1905"/>
      <c r="BM22" s="1906"/>
      <c r="BN22" s="570"/>
      <c r="BO22" s="729"/>
      <c r="BQ22" s="567"/>
      <c r="BR22" s="574"/>
      <c r="BS22" s="574"/>
      <c r="BT22" s="575"/>
      <c r="BU22" s="575"/>
      <c r="BX22" s="555"/>
    </row>
    <row r="23" spans="2:96" ht="12" customHeight="1" x14ac:dyDescent="0.15">
      <c r="B23" s="566"/>
      <c r="C23" s="523"/>
      <c r="D23" s="523"/>
      <c r="E23" s="1"/>
      <c r="F23" s="554"/>
      <c r="G23" s="554"/>
      <c r="H23" s="554"/>
      <c r="I23" s="555"/>
      <c r="J23" s="555"/>
      <c r="L23" s="555"/>
      <c r="M23" s="721"/>
      <c r="N23" s="721"/>
      <c r="Q23" s="721"/>
      <c r="S23" s="554"/>
      <c r="T23" s="554"/>
      <c r="U23" s="554"/>
      <c r="V23" s="555"/>
      <c r="W23" s="578"/>
      <c r="X23" s="579"/>
      <c r="Y23" s="579"/>
      <c r="Z23" s="713"/>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70"/>
      <c r="BO23" s="729"/>
      <c r="BQ23" s="567"/>
      <c r="BR23" s="574"/>
      <c r="BS23" s="574"/>
      <c r="BT23" s="575"/>
      <c r="BU23" s="581"/>
      <c r="BV23" s="60"/>
      <c r="BW23" s="60"/>
      <c r="BX23" s="582"/>
      <c r="BY23" s="60"/>
      <c r="BZ23" s="60"/>
      <c r="CA23" s="60"/>
      <c r="CB23" s="60"/>
      <c r="CC23" s="60"/>
      <c r="CD23" s="60"/>
      <c r="CE23" s="60"/>
      <c r="CF23" s="60"/>
      <c r="CG23" s="60"/>
      <c r="CH23" s="60"/>
      <c r="CI23" s="60"/>
      <c r="CJ23" s="60"/>
      <c r="CK23" s="60"/>
      <c r="CL23" s="60"/>
      <c r="CM23" s="60"/>
      <c r="CN23" s="60"/>
      <c r="CO23" s="60"/>
      <c r="CP23" s="60"/>
      <c r="CQ23" s="60"/>
      <c r="CR23" s="60"/>
    </row>
    <row r="24" spans="2:96" ht="21" customHeight="1" x14ac:dyDescent="0.15">
      <c r="B24" s="566"/>
      <c r="C24" s="583"/>
      <c r="D24" s="1907" t="s">
        <v>632</v>
      </c>
      <c r="E24" s="1907"/>
      <c r="F24" s="1907"/>
      <c r="G24" s="1907"/>
      <c r="H24" s="1907"/>
      <c r="I24" s="1907"/>
      <c r="J24" s="1907"/>
      <c r="K24" s="1907"/>
      <c r="L24" s="1907"/>
      <c r="M24" s="1907"/>
      <c r="N24" s="1907"/>
      <c r="O24" s="1907"/>
      <c r="P24" s="1907"/>
      <c r="Q24" s="1907"/>
      <c r="R24" s="1907"/>
      <c r="S24" s="1907"/>
      <c r="T24" s="1907"/>
      <c r="U24" s="1907"/>
      <c r="V24" s="1907"/>
      <c r="W24" s="1907"/>
      <c r="X24" s="1907"/>
      <c r="Y24" s="1907"/>
      <c r="Z24" s="1907"/>
      <c r="AA24" s="1907"/>
      <c r="AB24" s="1907"/>
      <c r="AC24" s="1907"/>
      <c r="AD24" s="1907"/>
      <c r="AE24" s="1907"/>
      <c r="AF24" s="1907"/>
      <c r="AG24" s="584"/>
      <c r="AH24" s="555"/>
      <c r="AI24" s="585"/>
      <c r="AJ24" s="1908" t="s">
        <v>633</v>
      </c>
      <c r="AK24" s="1908"/>
      <c r="AL24" s="1908"/>
      <c r="AM24" s="1908"/>
      <c r="AN24" s="1908"/>
      <c r="AO24" s="1908"/>
      <c r="AP24" s="1908"/>
      <c r="AQ24" s="1908"/>
      <c r="AR24" s="1908"/>
      <c r="AS24" s="1908"/>
      <c r="AT24" s="1908"/>
      <c r="AU24" s="1908"/>
      <c r="AV24" s="1908"/>
      <c r="AW24" s="1908"/>
      <c r="AX24" s="1908"/>
      <c r="AY24" s="1908"/>
      <c r="AZ24" s="1908"/>
      <c r="BA24" s="1908"/>
      <c r="BB24" s="1908"/>
      <c r="BC24" s="1908"/>
      <c r="BD24" s="1908"/>
      <c r="BE24" s="1908"/>
      <c r="BF24" s="1908"/>
      <c r="BG24" s="1908"/>
      <c r="BH24" s="1908"/>
      <c r="BI24" s="1908"/>
      <c r="BJ24" s="1908"/>
      <c r="BK24" s="1908"/>
      <c r="BL24" s="1908"/>
      <c r="BM24" s="586"/>
      <c r="BN24" s="570"/>
      <c r="BO24" s="729"/>
      <c r="BQ24" s="567"/>
      <c r="BR24" s="574"/>
      <c r="BS24" s="574"/>
      <c r="BT24" s="575"/>
      <c r="BU24" s="581"/>
      <c r="BV24" s="60"/>
      <c r="BW24" s="60"/>
      <c r="BX24" s="60"/>
      <c r="BY24" s="60"/>
      <c r="BZ24" s="60"/>
      <c r="CA24" s="60"/>
      <c r="CB24" s="60"/>
      <c r="CC24" s="60"/>
      <c r="CD24" s="60"/>
      <c r="CE24" s="60"/>
      <c r="CF24" s="60"/>
      <c r="CG24" s="60"/>
      <c r="CH24" s="60"/>
      <c r="CI24" s="60"/>
      <c r="CJ24" s="60"/>
      <c r="CK24" s="60"/>
      <c r="CL24" s="60"/>
      <c r="CM24" s="60"/>
      <c r="CN24" s="60"/>
      <c r="CO24" s="60"/>
      <c r="CP24" s="60"/>
      <c r="CQ24" s="60"/>
      <c r="CR24" s="60"/>
    </row>
    <row r="25" spans="2:96" ht="21" customHeight="1" x14ac:dyDescent="0.15">
      <c r="B25" s="566"/>
      <c r="C25" s="587"/>
      <c r="D25" s="1900" t="s">
        <v>634</v>
      </c>
      <c r="E25" s="1900"/>
      <c r="F25" s="1900"/>
      <c r="G25" s="1900"/>
      <c r="H25" s="1900"/>
      <c r="I25" s="588" t="s">
        <v>635</v>
      </c>
      <c r="J25" s="588"/>
      <c r="K25" s="588"/>
      <c r="L25" s="588"/>
      <c r="M25" s="588" t="s">
        <v>636</v>
      </c>
      <c r="N25" s="588"/>
      <c r="O25" s="588"/>
      <c r="P25" s="588"/>
      <c r="Q25" s="5"/>
      <c r="R25" s="589"/>
      <c r="S25" s="589"/>
      <c r="T25" s="1900" t="s">
        <v>637</v>
      </c>
      <c r="U25" s="1900"/>
      <c r="V25" s="1900"/>
      <c r="W25" s="1900"/>
      <c r="X25" s="1900"/>
      <c r="Y25" s="588" t="s">
        <v>635</v>
      </c>
      <c r="Z25" s="588"/>
      <c r="AA25" s="588"/>
      <c r="AB25" s="588"/>
      <c r="AC25" s="588" t="s">
        <v>636</v>
      </c>
      <c r="AD25" s="588"/>
      <c r="AE25" s="588"/>
      <c r="AF25" s="588"/>
      <c r="AG25" s="590"/>
      <c r="AH25" s="589"/>
      <c r="AI25" s="591"/>
      <c r="AJ25" s="1900" t="s">
        <v>638</v>
      </c>
      <c r="AK25" s="1900"/>
      <c r="AL25" s="1900"/>
      <c r="AM25" s="1900"/>
      <c r="AN25" s="1900"/>
      <c r="AO25" s="588" t="s">
        <v>635</v>
      </c>
      <c r="AP25" s="588"/>
      <c r="AQ25" s="588"/>
      <c r="AR25" s="588"/>
      <c r="AS25" s="588" t="s">
        <v>636</v>
      </c>
      <c r="AT25" s="588"/>
      <c r="AU25" s="588"/>
      <c r="AV25" s="588"/>
      <c r="AW25" s="592"/>
      <c r="AX25" s="593"/>
      <c r="AY25" s="594"/>
      <c r="AZ25" s="1900" t="s">
        <v>639</v>
      </c>
      <c r="BA25" s="1900"/>
      <c r="BB25" s="1900"/>
      <c r="BC25" s="1900"/>
      <c r="BD25" s="1900"/>
      <c r="BE25" s="588" t="s">
        <v>635</v>
      </c>
      <c r="BF25" s="588"/>
      <c r="BG25" s="588"/>
      <c r="BH25" s="588"/>
      <c r="BI25" s="588" t="s">
        <v>636</v>
      </c>
      <c r="BJ25" s="588"/>
      <c r="BK25" s="588"/>
      <c r="BL25" s="588"/>
      <c r="BM25" s="595"/>
      <c r="BN25" s="596"/>
      <c r="BO25" s="555"/>
      <c r="BQ25" s="567"/>
      <c r="BR25" s="574"/>
      <c r="BS25" s="574"/>
      <c r="BT25" s="575"/>
      <c r="BU25" s="581"/>
      <c r="BV25" s="592"/>
      <c r="BW25" s="592"/>
      <c r="BX25" s="592"/>
      <c r="BY25" s="592"/>
      <c r="BZ25" s="60"/>
      <c r="CA25" s="592"/>
      <c r="CB25" s="592"/>
      <c r="CC25" s="592"/>
      <c r="CD25" s="592"/>
      <c r="CE25" s="60"/>
      <c r="CF25" s="592"/>
      <c r="CG25" s="592"/>
      <c r="CH25" s="592"/>
      <c r="CI25" s="592"/>
      <c r="CJ25" s="60"/>
      <c r="CK25" s="592"/>
      <c r="CL25" s="592"/>
      <c r="CM25" s="592"/>
      <c r="CN25" s="592"/>
      <c r="CO25" s="60"/>
      <c r="CP25" s="60"/>
      <c r="CQ25" s="60"/>
      <c r="CR25" s="60"/>
    </row>
    <row r="26" spans="2:96" ht="21" customHeight="1" x14ac:dyDescent="0.15">
      <c r="B26" s="566"/>
      <c r="C26" s="587"/>
      <c r="D26" s="1900" t="s">
        <v>640</v>
      </c>
      <c r="E26" s="1900"/>
      <c r="F26" s="1900"/>
      <c r="G26" s="1900"/>
      <c r="H26" s="1900"/>
      <c r="I26" s="1896">
        <f>(ROUNDDOWN(M26/40,1))</f>
        <v>0</v>
      </c>
      <c r="J26" s="1896"/>
      <c r="K26" s="1896"/>
      <c r="L26" s="1896"/>
      <c r="M26" s="1896">
        <f>((((ROUNDDOWN($BE$9/12,1))*40)))*-1</f>
        <v>0</v>
      </c>
      <c r="N26" s="1896"/>
      <c r="O26" s="1896"/>
      <c r="P26" s="1896"/>
      <c r="Q26" s="5"/>
      <c r="R26" s="589"/>
      <c r="S26" s="589"/>
      <c r="T26" s="1900" t="s">
        <v>640</v>
      </c>
      <c r="U26" s="1900"/>
      <c r="V26" s="1900"/>
      <c r="W26" s="1900"/>
      <c r="X26" s="1900"/>
      <c r="Y26" s="1896">
        <f>(ROUNDDOWN(AC26/40,1))</f>
        <v>0</v>
      </c>
      <c r="Z26" s="1896"/>
      <c r="AA26" s="1896"/>
      <c r="AB26" s="1896"/>
      <c r="AC26" s="1896">
        <f>((((ROUNDDOWN($BE$9/30,1))*40)))*-1</f>
        <v>0</v>
      </c>
      <c r="AD26" s="1896"/>
      <c r="AE26" s="1896"/>
      <c r="AF26" s="1896"/>
      <c r="AG26" s="590"/>
      <c r="AH26" s="589"/>
      <c r="AI26" s="591"/>
      <c r="AJ26" s="1900" t="s">
        <v>640</v>
      </c>
      <c r="AK26" s="1900"/>
      <c r="AL26" s="1900"/>
      <c r="AM26" s="1900"/>
      <c r="AN26" s="1900"/>
      <c r="AO26" s="1896">
        <f>(ROUNDDOWN(AS26/40,1))</f>
        <v>0</v>
      </c>
      <c r="AP26" s="1896"/>
      <c r="AQ26" s="1896"/>
      <c r="AR26" s="1896"/>
      <c r="AS26" s="1896">
        <f>((((ROUNDDOWN($BE$9/7.5,1))*40)))*-1</f>
        <v>0</v>
      </c>
      <c r="AT26" s="1896"/>
      <c r="AU26" s="1896"/>
      <c r="AV26" s="1896"/>
      <c r="AW26" s="597"/>
      <c r="AX26" s="593"/>
      <c r="AY26" s="594"/>
      <c r="AZ26" s="1900" t="s">
        <v>640</v>
      </c>
      <c r="BA26" s="1900"/>
      <c r="BB26" s="1900"/>
      <c r="BC26" s="1900"/>
      <c r="BD26" s="1900"/>
      <c r="BE26" s="1896">
        <f>(ROUNDDOWN(BI26/40,1))</f>
        <v>0</v>
      </c>
      <c r="BF26" s="1896"/>
      <c r="BG26" s="1896"/>
      <c r="BH26" s="1896"/>
      <c r="BI26" s="1897">
        <f>((((ROUNDDOWN($BE$9/20,1))*40)))*-1</f>
        <v>0</v>
      </c>
      <c r="BJ26" s="1898"/>
      <c r="BK26" s="1898"/>
      <c r="BL26" s="1899"/>
      <c r="BM26" s="595"/>
      <c r="BN26" s="596"/>
      <c r="BO26" s="555"/>
      <c r="BQ26" s="567"/>
      <c r="BR26" s="574"/>
      <c r="BS26" s="574"/>
      <c r="BT26" s="575"/>
      <c r="BU26" s="581"/>
      <c r="BV26" s="598"/>
      <c r="BW26" s="598"/>
      <c r="BX26" s="598"/>
      <c r="BY26" s="598"/>
      <c r="BZ26" s="60"/>
      <c r="CA26" s="598"/>
      <c r="CB26" s="598"/>
      <c r="CC26" s="598"/>
      <c r="CD26" s="598"/>
      <c r="CE26" s="60"/>
      <c r="CF26" s="598"/>
      <c r="CG26" s="598"/>
      <c r="CH26" s="598"/>
      <c r="CI26" s="598"/>
      <c r="CJ26" s="60"/>
      <c r="CK26" s="598"/>
      <c r="CL26" s="598"/>
      <c r="CM26" s="598"/>
      <c r="CN26" s="598"/>
      <c r="CO26" s="60"/>
      <c r="CP26" s="60"/>
      <c r="CQ26" s="60"/>
      <c r="CR26" s="60"/>
    </row>
    <row r="27" spans="2:96" ht="21" customHeight="1" x14ac:dyDescent="0.15">
      <c r="B27" s="566"/>
      <c r="C27" s="587"/>
      <c r="D27" s="1893" t="s">
        <v>641</v>
      </c>
      <c r="E27" s="1894"/>
      <c r="F27" s="1894"/>
      <c r="G27" s="1894"/>
      <c r="H27" s="1895"/>
      <c r="I27" s="1896">
        <f>(ROUNDDOWN(M27/40,1))</f>
        <v>0</v>
      </c>
      <c r="J27" s="1896"/>
      <c r="K27" s="1896"/>
      <c r="L27" s="1896"/>
      <c r="M27" s="1897">
        <f>($AL$17-$AI$17)*-1</f>
        <v>0</v>
      </c>
      <c r="N27" s="1898"/>
      <c r="O27" s="1898"/>
      <c r="P27" s="1899"/>
      <c r="Q27" s="5"/>
      <c r="R27" s="589"/>
      <c r="S27" s="589"/>
      <c r="T27" s="1893" t="s">
        <v>641</v>
      </c>
      <c r="U27" s="1894"/>
      <c r="V27" s="1894"/>
      <c r="W27" s="1894"/>
      <c r="X27" s="1895"/>
      <c r="Y27" s="1896">
        <f>(ROUNDDOWN(AC27/40,1))</f>
        <v>0</v>
      </c>
      <c r="Z27" s="1896"/>
      <c r="AA27" s="1896"/>
      <c r="AB27" s="1896"/>
      <c r="AC27" s="1897">
        <f>($AL$17-$AI$17)*-1</f>
        <v>0</v>
      </c>
      <c r="AD27" s="1898"/>
      <c r="AE27" s="1898"/>
      <c r="AF27" s="1899"/>
      <c r="AG27" s="590"/>
      <c r="AH27" s="589"/>
      <c r="AI27" s="591"/>
      <c r="AJ27" s="1893" t="s">
        <v>641</v>
      </c>
      <c r="AK27" s="1894"/>
      <c r="AL27" s="1894"/>
      <c r="AM27" s="1894"/>
      <c r="AN27" s="1895"/>
      <c r="AO27" s="1896">
        <f>(ROUNDDOWN(AS27/40,1))</f>
        <v>0</v>
      </c>
      <c r="AP27" s="1896"/>
      <c r="AQ27" s="1896"/>
      <c r="AR27" s="1896"/>
      <c r="AS27" s="1897">
        <f>($AL$17-$AI$17)*-1</f>
        <v>0</v>
      </c>
      <c r="AT27" s="1898"/>
      <c r="AU27" s="1898"/>
      <c r="AV27" s="1899"/>
      <c r="AW27" s="597"/>
      <c r="AX27" s="593"/>
      <c r="AY27" s="594"/>
      <c r="AZ27" s="1893" t="s">
        <v>641</v>
      </c>
      <c r="BA27" s="1894"/>
      <c r="BB27" s="1894"/>
      <c r="BC27" s="1894"/>
      <c r="BD27" s="1895"/>
      <c r="BE27" s="1896">
        <f>(ROUNDDOWN(BI27/40,1))</f>
        <v>0</v>
      </c>
      <c r="BF27" s="1896"/>
      <c r="BG27" s="1896"/>
      <c r="BH27" s="1896"/>
      <c r="BI27" s="1897">
        <f>($AL$17-$AI$17)*-1</f>
        <v>0</v>
      </c>
      <c r="BJ27" s="1898"/>
      <c r="BK27" s="1898"/>
      <c r="BL27" s="1899"/>
      <c r="BM27" s="595"/>
      <c r="BN27" s="596"/>
      <c r="BO27" s="555"/>
      <c r="BQ27" s="567"/>
      <c r="BR27" s="574"/>
      <c r="BS27" s="574"/>
      <c r="BT27" s="575"/>
      <c r="BU27" s="581"/>
      <c r="BV27" s="598"/>
      <c r="BW27" s="598"/>
      <c r="BX27" s="598"/>
      <c r="BY27" s="598"/>
      <c r="BZ27" s="60"/>
      <c r="CA27" s="598"/>
      <c r="CB27" s="598"/>
      <c r="CC27" s="598"/>
      <c r="CD27" s="598"/>
      <c r="CE27" s="60"/>
      <c r="CF27" s="598"/>
      <c r="CG27" s="598"/>
      <c r="CH27" s="598"/>
      <c r="CI27" s="598"/>
      <c r="CJ27" s="60"/>
      <c r="CK27" s="598"/>
      <c r="CL27" s="598"/>
      <c r="CM27" s="598"/>
      <c r="CN27" s="598"/>
      <c r="CO27" s="60"/>
      <c r="CP27" s="60"/>
      <c r="CQ27" s="60"/>
      <c r="CR27" s="60"/>
    </row>
    <row r="28" spans="2:96" ht="21" customHeight="1" thickBot="1" x14ac:dyDescent="0.2">
      <c r="B28" s="566"/>
      <c r="C28" s="587"/>
      <c r="D28" s="1887" t="s">
        <v>642</v>
      </c>
      <c r="E28" s="1887"/>
      <c r="F28" s="1887"/>
      <c r="G28" s="1887"/>
      <c r="H28" s="1887"/>
      <c r="I28" s="1888" t="e">
        <f>(ROUNDDOWN(M28/40,1))</f>
        <v>#DIV/0!</v>
      </c>
      <c r="J28" s="1888"/>
      <c r="K28" s="1888"/>
      <c r="L28" s="1888"/>
      <c r="M28" s="1889" t="e">
        <f>$BB$73+(AZ17-AI17)</f>
        <v>#DIV/0!</v>
      </c>
      <c r="N28" s="1890"/>
      <c r="O28" s="1890"/>
      <c r="P28" s="1891"/>
      <c r="Q28" s="5"/>
      <c r="R28" s="589"/>
      <c r="S28" s="589"/>
      <c r="T28" s="1887" t="s">
        <v>642</v>
      </c>
      <c r="U28" s="1887"/>
      <c r="V28" s="1887"/>
      <c r="W28" s="1887"/>
      <c r="X28" s="1887"/>
      <c r="Y28" s="1888" t="e">
        <f>(ROUNDDOWN(AC28/40,1))</f>
        <v>#DIV/0!</v>
      </c>
      <c r="Z28" s="1888"/>
      <c r="AA28" s="1888"/>
      <c r="AB28" s="1888"/>
      <c r="AC28" s="1889" t="e">
        <f>$BB$73+(AZ17-AI17)</f>
        <v>#DIV/0!</v>
      </c>
      <c r="AD28" s="1890"/>
      <c r="AE28" s="1890"/>
      <c r="AF28" s="1891"/>
      <c r="AG28" s="590"/>
      <c r="AH28" s="589"/>
      <c r="AI28" s="591"/>
      <c r="AJ28" s="1887" t="s">
        <v>642</v>
      </c>
      <c r="AK28" s="1887"/>
      <c r="AL28" s="1887"/>
      <c r="AM28" s="1887"/>
      <c r="AN28" s="1887"/>
      <c r="AO28" s="1888" t="e">
        <f>(ROUNDDOWN(AS28/40,1))</f>
        <v>#DIV/0!</v>
      </c>
      <c r="AP28" s="1888"/>
      <c r="AQ28" s="1888"/>
      <c r="AR28" s="1888"/>
      <c r="AS28" s="1889" t="e">
        <f>$BB$73+(AZ17-AI17)</f>
        <v>#DIV/0!</v>
      </c>
      <c r="AT28" s="1890"/>
      <c r="AU28" s="1890"/>
      <c r="AV28" s="1891"/>
      <c r="AW28" s="597"/>
      <c r="AX28" s="593"/>
      <c r="AY28" s="594"/>
      <c r="AZ28" s="1887" t="s">
        <v>642</v>
      </c>
      <c r="BA28" s="1887"/>
      <c r="BB28" s="1887"/>
      <c r="BC28" s="1887"/>
      <c r="BD28" s="1887"/>
      <c r="BE28" s="1892" t="e">
        <f>(ROUNDDOWN(BI28/40,1))</f>
        <v>#DIV/0!</v>
      </c>
      <c r="BF28" s="1892"/>
      <c r="BG28" s="1892"/>
      <c r="BH28" s="1892"/>
      <c r="BI28" s="1889" t="e">
        <f>$BB$73+(AZ17-AI17)</f>
        <v>#DIV/0!</v>
      </c>
      <c r="BJ28" s="1890"/>
      <c r="BK28" s="1890"/>
      <c r="BL28" s="1891"/>
      <c r="BM28" s="595"/>
      <c r="BN28" s="596"/>
      <c r="BO28" s="555"/>
      <c r="BU28" s="60"/>
      <c r="BV28" s="599"/>
      <c r="BW28" s="599"/>
      <c r="BX28" s="599"/>
      <c r="BY28" s="599"/>
      <c r="BZ28" s="60"/>
      <c r="CA28" s="599"/>
      <c r="CB28" s="599"/>
      <c r="CC28" s="599"/>
      <c r="CD28" s="599"/>
      <c r="CE28" s="60"/>
      <c r="CF28" s="599"/>
      <c r="CG28" s="599"/>
      <c r="CH28" s="599"/>
      <c r="CI28" s="599"/>
      <c r="CJ28" s="60"/>
      <c r="CK28" s="599"/>
      <c r="CL28" s="599"/>
      <c r="CM28" s="599"/>
      <c r="CN28" s="599"/>
      <c r="CO28" s="60"/>
      <c r="CP28" s="60"/>
      <c r="CQ28" s="60"/>
      <c r="CR28" s="60"/>
    </row>
    <row r="29" spans="2:96" ht="30.75" customHeight="1" thickTop="1" x14ac:dyDescent="0.15">
      <c r="B29" s="566"/>
      <c r="C29" s="587"/>
      <c r="D29" s="1883" t="s">
        <v>643</v>
      </c>
      <c r="E29" s="1884"/>
      <c r="F29" s="1884"/>
      <c r="G29" s="1884"/>
      <c r="H29" s="1884"/>
      <c r="I29" s="1886" t="e">
        <f>SUM(I26:L28)</f>
        <v>#DIV/0!</v>
      </c>
      <c r="J29" s="1886"/>
      <c r="K29" s="1886"/>
      <c r="L29" s="1886"/>
      <c r="M29" s="1886" t="e">
        <f>SUM(M26:P28)</f>
        <v>#DIV/0!</v>
      </c>
      <c r="N29" s="1886"/>
      <c r="O29" s="1886"/>
      <c r="P29" s="1886"/>
      <c r="Q29" s="589"/>
      <c r="R29" s="589"/>
      <c r="S29" s="589"/>
      <c r="T29" s="1883" t="s">
        <v>643</v>
      </c>
      <c r="U29" s="1884"/>
      <c r="V29" s="1884"/>
      <c r="W29" s="1884"/>
      <c r="X29" s="1884"/>
      <c r="Y29" s="1886" t="e">
        <f>SUM(Y26:AB28)</f>
        <v>#DIV/0!</v>
      </c>
      <c r="Z29" s="1886"/>
      <c r="AA29" s="1886"/>
      <c r="AB29" s="1886"/>
      <c r="AC29" s="1886" t="e">
        <f>SUM(AC26:AF28)</f>
        <v>#DIV/0!</v>
      </c>
      <c r="AD29" s="1886"/>
      <c r="AE29" s="1886"/>
      <c r="AF29" s="1886"/>
      <c r="AG29" s="590"/>
      <c r="AH29" s="589"/>
      <c r="AI29" s="591"/>
      <c r="AJ29" s="1883" t="s">
        <v>644</v>
      </c>
      <c r="AK29" s="1884"/>
      <c r="AL29" s="1884"/>
      <c r="AM29" s="1884"/>
      <c r="AN29" s="1884"/>
      <c r="AO29" s="1885" t="e">
        <f>SUM(AO26:AR28)</f>
        <v>#DIV/0!</v>
      </c>
      <c r="AP29" s="1885"/>
      <c r="AQ29" s="1885"/>
      <c r="AR29" s="1885"/>
      <c r="AS29" s="1886" t="e">
        <f>SUM(AS26:AV28)</f>
        <v>#DIV/0!</v>
      </c>
      <c r="AT29" s="1886"/>
      <c r="AU29" s="1886"/>
      <c r="AV29" s="1886"/>
      <c r="AW29" s="597"/>
      <c r="AX29" s="593"/>
      <c r="AY29" s="594"/>
      <c r="AZ29" s="1883" t="s">
        <v>644</v>
      </c>
      <c r="BA29" s="1884"/>
      <c r="BB29" s="1884"/>
      <c r="BC29" s="1884"/>
      <c r="BD29" s="1884"/>
      <c r="BE29" s="1885" t="e">
        <f>SUM(BE26:BH28)</f>
        <v>#DIV/0!</v>
      </c>
      <c r="BF29" s="1885"/>
      <c r="BG29" s="1885"/>
      <c r="BH29" s="1885"/>
      <c r="BI29" s="1886" t="e">
        <f>SUM(BI26:BL28)</f>
        <v>#DIV/0!</v>
      </c>
      <c r="BJ29" s="1886"/>
      <c r="BK29" s="1886"/>
      <c r="BL29" s="1886"/>
      <c r="BM29" s="595"/>
      <c r="BN29" s="596"/>
      <c r="BO29" s="555"/>
      <c r="BQ29" s="567"/>
      <c r="BR29" s="574"/>
      <c r="BS29" s="574"/>
      <c r="BT29" s="575"/>
      <c r="BU29" s="581"/>
      <c r="BV29" s="600"/>
      <c r="BW29" s="600"/>
      <c r="BX29" s="600"/>
      <c r="BY29" s="600"/>
      <c r="BZ29" s="60"/>
      <c r="CA29" s="600"/>
      <c r="CB29" s="600"/>
      <c r="CC29" s="600"/>
      <c r="CD29" s="600"/>
      <c r="CE29" s="60"/>
      <c r="CF29" s="600"/>
      <c r="CG29" s="600"/>
      <c r="CH29" s="600"/>
      <c r="CI29" s="600"/>
      <c r="CJ29" s="60"/>
      <c r="CK29" s="600"/>
      <c r="CL29" s="600"/>
      <c r="CM29" s="600"/>
      <c r="CN29" s="600"/>
      <c r="CO29" s="60"/>
      <c r="CP29" s="60"/>
      <c r="CQ29" s="60"/>
      <c r="CR29" s="60"/>
    </row>
    <row r="30" spans="2:96" ht="20.25" customHeight="1" x14ac:dyDescent="0.15">
      <c r="B30" s="566"/>
      <c r="C30" s="587"/>
      <c r="D30" s="601"/>
      <c r="E30" s="601"/>
      <c r="F30" s="601"/>
      <c r="G30" s="601"/>
      <c r="H30" s="601"/>
      <c r="I30" s="602"/>
      <c r="J30" s="602"/>
      <c r="K30" s="602"/>
      <c r="L30" s="602"/>
      <c r="M30" s="602"/>
      <c r="N30" s="602"/>
      <c r="O30" s="602"/>
      <c r="P30" s="602"/>
      <c r="Q30" s="721"/>
      <c r="R30" s="721"/>
      <c r="S30" s="721"/>
      <c r="T30" s="601"/>
      <c r="U30" s="601"/>
      <c r="V30" s="601"/>
      <c r="W30" s="601"/>
      <c r="X30" s="601"/>
      <c r="Y30" s="602"/>
      <c r="Z30" s="602"/>
      <c r="AA30" s="602"/>
      <c r="AB30" s="602"/>
      <c r="AC30" s="602"/>
      <c r="AD30" s="602"/>
      <c r="AE30" s="602"/>
      <c r="AF30" s="602"/>
      <c r="AG30" s="722"/>
      <c r="AH30" s="721"/>
      <c r="AI30" s="724"/>
      <c r="AJ30" s="603"/>
      <c r="AK30" s="603"/>
      <c r="AL30" s="603"/>
      <c r="AM30" s="603"/>
      <c r="AN30" s="603"/>
      <c r="AO30" s="604"/>
      <c r="AP30" s="604"/>
      <c r="AQ30" s="604"/>
      <c r="AR30" s="604"/>
      <c r="AS30" s="604"/>
      <c r="AT30" s="604"/>
      <c r="AU30" s="604"/>
      <c r="AV30" s="604"/>
      <c r="AW30" s="605"/>
      <c r="AX30" s="606"/>
      <c r="AY30" s="607"/>
      <c r="AZ30" s="603"/>
      <c r="BA30" s="603"/>
      <c r="BB30" s="603"/>
      <c r="BC30" s="603"/>
      <c r="BD30" s="603"/>
      <c r="BE30" s="604"/>
      <c r="BF30" s="604"/>
      <c r="BG30" s="604"/>
      <c r="BH30" s="604"/>
      <c r="BI30" s="604"/>
      <c r="BJ30" s="604"/>
      <c r="BK30" s="604"/>
      <c r="BL30" s="604"/>
      <c r="BM30" s="595"/>
      <c r="BN30" s="596"/>
      <c r="BO30" s="555"/>
      <c r="BQ30" s="567"/>
      <c r="BR30" s="574"/>
      <c r="BS30" s="574"/>
      <c r="BT30" s="575"/>
      <c r="BU30" s="581"/>
      <c r="BV30" s="60"/>
      <c r="BW30" s="60"/>
      <c r="BX30" s="582"/>
      <c r="BY30" s="60"/>
      <c r="BZ30" s="60"/>
      <c r="CA30" s="60"/>
      <c r="CB30" s="60"/>
      <c r="CC30" s="60"/>
      <c r="CD30" s="60"/>
      <c r="CE30" s="60"/>
      <c r="CF30" s="60"/>
      <c r="CG30" s="60"/>
      <c r="CH30" s="60"/>
      <c r="CI30" s="60"/>
      <c r="CJ30" s="60"/>
      <c r="CK30" s="60"/>
      <c r="CL30" s="60"/>
      <c r="CM30" s="60"/>
      <c r="CN30" s="60"/>
      <c r="CO30" s="60"/>
      <c r="CP30" s="60"/>
      <c r="CQ30" s="60"/>
      <c r="CR30" s="60"/>
    </row>
    <row r="31" spans="2:96" ht="20.25" customHeight="1" x14ac:dyDescent="0.15">
      <c r="B31" s="566"/>
      <c r="C31" s="587"/>
      <c r="D31" s="601"/>
      <c r="E31" s="601"/>
      <c r="F31" s="601"/>
      <c r="G31" s="601"/>
      <c r="H31" s="601"/>
      <c r="I31" s="602"/>
      <c r="J31" s="602"/>
      <c r="K31" s="1874" t="s">
        <v>645</v>
      </c>
      <c r="L31" s="1875"/>
      <c r="M31" s="1875"/>
      <c r="N31" s="1877" t="str">
        <f>IF(OR($BE$9&gt;0,),IF(AND(OR($D$5="○",$D$6="○"),$I$29&gt;=0),"可",IF(AND(OR($D$5="○",$D$6="○"),$I$29&lt;0),"不可","")),"")</f>
        <v/>
      </c>
      <c r="O31" s="1878"/>
      <c r="P31" s="1879"/>
      <c r="Q31" s="721"/>
      <c r="R31" s="721"/>
      <c r="S31" s="721"/>
      <c r="T31" s="601"/>
      <c r="U31" s="601"/>
      <c r="V31" s="601"/>
      <c r="W31" s="601"/>
      <c r="X31" s="601"/>
      <c r="Y31" s="602"/>
      <c r="Z31" s="602"/>
      <c r="AA31" s="1874" t="s">
        <v>646</v>
      </c>
      <c r="AB31" s="1875"/>
      <c r="AC31" s="1876"/>
      <c r="AD31" s="1877" t="str">
        <f>IF(OR($BE$9&gt;0,),IF(AND(OR($D$5="○",$D$6="○"),$Y$29&gt;=0),"可",IF(AND(OR($D$5="○",$D$6="○"),$Y$29&lt;0),"不可","")),"")</f>
        <v/>
      </c>
      <c r="AE31" s="1878"/>
      <c r="AF31" s="1879"/>
      <c r="AG31" s="722"/>
      <c r="AH31" s="721"/>
      <c r="AI31" s="724"/>
      <c r="AJ31" s="603"/>
      <c r="AK31" s="603"/>
      <c r="AL31" s="603"/>
      <c r="AM31" s="603"/>
      <c r="AN31" s="603"/>
      <c r="AO31" s="604"/>
      <c r="AP31" s="604"/>
      <c r="AQ31" s="1874" t="s">
        <v>647</v>
      </c>
      <c r="AR31" s="1875"/>
      <c r="AS31" s="1876"/>
      <c r="AT31" s="1877" t="str">
        <f>IF(OR($BE$9&gt;0,),IF(AND(OR($D$7="○"),$AO$29&gt;=0),"可",IF(AND(OR($D$7="○"),$AO$29&lt;0),"不可","")),"")</f>
        <v/>
      </c>
      <c r="AU31" s="1878"/>
      <c r="AV31" s="1879"/>
      <c r="AW31" s="605"/>
      <c r="AX31" s="606"/>
      <c r="AY31" s="607"/>
      <c r="AZ31" s="603"/>
      <c r="BA31" s="603"/>
      <c r="BB31" s="603"/>
      <c r="BC31" s="603"/>
      <c r="BD31" s="603"/>
      <c r="BE31" s="604"/>
      <c r="BF31" s="604"/>
      <c r="BG31" s="1874" t="s">
        <v>648</v>
      </c>
      <c r="BH31" s="1875"/>
      <c r="BI31" s="1876"/>
      <c r="BJ31" s="1877" t="str">
        <f>IF(OR($BE$9&gt;0,),IF(AND(OR($D$7="○"),$BE$29&gt;=0),"可",IF(AND(OR($D$7="○"),$BE$29&lt;0),"不可","")),"")</f>
        <v/>
      </c>
      <c r="BK31" s="1878"/>
      <c r="BL31" s="1879"/>
      <c r="BM31" s="595"/>
      <c r="BN31" s="596"/>
      <c r="BO31" s="555"/>
      <c r="BQ31" s="567"/>
      <c r="BR31" s="574"/>
      <c r="BS31" s="574"/>
      <c r="BT31" s="575"/>
      <c r="BU31" s="581"/>
      <c r="BV31" s="60"/>
      <c r="BW31" s="60"/>
      <c r="BX31" s="582"/>
      <c r="BY31" s="60"/>
      <c r="BZ31" s="60"/>
      <c r="CA31" s="60"/>
      <c r="CB31" s="60"/>
      <c r="CC31" s="60"/>
      <c r="CD31" s="60"/>
      <c r="CE31" s="60"/>
      <c r="CF31" s="60"/>
      <c r="CG31" s="60"/>
      <c r="CH31" s="60"/>
      <c r="CI31" s="60"/>
      <c r="CJ31" s="60"/>
      <c r="CK31" s="60"/>
      <c r="CL31" s="60"/>
      <c r="CM31" s="60"/>
      <c r="CN31" s="60"/>
      <c r="CO31" s="60"/>
      <c r="CP31" s="60"/>
      <c r="CQ31" s="60"/>
      <c r="CR31" s="60"/>
    </row>
    <row r="32" spans="2:96" ht="20.25" customHeight="1" x14ac:dyDescent="0.15">
      <c r="B32" s="566"/>
      <c r="C32" s="608"/>
      <c r="D32" s="609"/>
      <c r="E32" s="609"/>
      <c r="F32" s="609"/>
      <c r="G32" s="609"/>
      <c r="H32" s="609"/>
      <c r="I32" s="610"/>
      <c r="J32" s="610"/>
      <c r="K32" s="610"/>
      <c r="L32" s="610"/>
      <c r="M32" s="610"/>
      <c r="N32" s="610"/>
      <c r="O32" s="610"/>
      <c r="P32" s="610"/>
      <c r="Q32" s="611"/>
      <c r="R32" s="611"/>
      <c r="S32" s="611"/>
      <c r="T32" s="609"/>
      <c r="U32" s="609"/>
      <c r="V32" s="609"/>
      <c r="W32" s="609"/>
      <c r="X32" s="609"/>
      <c r="Y32" s="610"/>
      <c r="Z32" s="610"/>
      <c r="AA32" s="610"/>
      <c r="AB32" s="610"/>
      <c r="AC32" s="610"/>
      <c r="AD32" s="610"/>
      <c r="AE32" s="610"/>
      <c r="AF32" s="610"/>
      <c r="AG32" s="612"/>
      <c r="AH32" s="721"/>
      <c r="AI32" s="613"/>
      <c r="AJ32" s="609"/>
      <c r="AK32" s="609"/>
      <c r="AL32" s="609"/>
      <c r="AM32" s="609"/>
      <c r="AN32" s="609"/>
      <c r="AO32" s="610"/>
      <c r="AP32" s="610"/>
      <c r="AQ32" s="610"/>
      <c r="AR32" s="610"/>
      <c r="AS32" s="610"/>
      <c r="AT32" s="610"/>
      <c r="AU32" s="610"/>
      <c r="AV32" s="610"/>
      <c r="AW32" s="614"/>
      <c r="AX32" s="611"/>
      <c r="AY32" s="615"/>
      <c r="AZ32" s="609"/>
      <c r="BA32" s="609"/>
      <c r="BB32" s="609"/>
      <c r="BC32" s="609"/>
      <c r="BD32" s="609"/>
      <c r="BE32" s="610"/>
      <c r="BF32" s="610"/>
      <c r="BG32" s="610"/>
      <c r="BH32" s="610"/>
      <c r="BI32" s="610"/>
      <c r="BJ32" s="610"/>
      <c r="BK32" s="610"/>
      <c r="BL32" s="610"/>
      <c r="BM32" s="616"/>
      <c r="BN32" s="596"/>
      <c r="BO32" s="555"/>
      <c r="BQ32" s="567"/>
      <c r="BR32" s="574"/>
      <c r="BS32" s="574"/>
      <c r="BT32" s="575"/>
      <c r="BU32" s="581"/>
      <c r="BV32" s="60"/>
      <c r="BW32" s="60"/>
      <c r="BX32" s="582"/>
      <c r="BY32" s="60"/>
      <c r="BZ32" s="60"/>
      <c r="CA32" s="60"/>
      <c r="CB32" s="60"/>
      <c r="CC32" s="60"/>
      <c r="CD32" s="60"/>
      <c r="CE32" s="60"/>
      <c r="CF32" s="60"/>
      <c r="CG32" s="60"/>
      <c r="CH32" s="60"/>
      <c r="CI32" s="60"/>
      <c r="CJ32" s="60"/>
      <c r="CK32" s="60"/>
      <c r="CL32" s="60"/>
      <c r="CM32" s="60"/>
      <c r="CN32" s="60"/>
      <c r="CO32" s="60"/>
      <c r="CP32" s="60"/>
      <c r="CQ32" s="60"/>
      <c r="CR32" s="60"/>
    </row>
    <row r="33" spans="2:96" ht="20.25" customHeight="1" thickBot="1" x14ac:dyDescent="0.2">
      <c r="B33" s="617"/>
      <c r="C33" s="618"/>
      <c r="D33" s="619"/>
      <c r="E33" s="619"/>
      <c r="F33" s="619"/>
      <c r="G33" s="619"/>
      <c r="H33" s="619"/>
      <c r="I33" s="620"/>
      <c r="J33" s="620"/>
      <c r="K33" s="620"/>
      <c r="L33" s="620"/>
      <c r="M33" s="620"/>
      <c r="N33" s="620"/>
      <c r="O33" s="620"/>
      <c r="P33" s="620"/>
      <c r="Q33" s="725"/>
      <c r="R33" s="725"/>
      <c r="S33" s="725"/>
      <c r="T33" s="619"/>
      <c r="U33" s="619"/>
      <c r="V33" s="619"/>
      <c r="W33" s="619"/>
      <c r="X33" s="619"/>
      <c r="Y33" s="620"/>
      <c r="Z33" s="620"/>
      <c r="AA33" s="620"/>
      <c r="AB33" s="620"/>
      <c r="AC33" s="620"/>
      <c r="AD33" s="620"/>
      <c r="AE33" s="620"/>
      <c r="AF33" s="620"/>
      <c r="AG33" s="725"/>
      <c r="AH33" s="725"/>
      <c r="AI33" s="725"/>
      <c r="AJ33" s="619"/>
      <c r="AK33" s="619"/>
      <c r="AL33" s="619"/>
      <c r="AM33" s="619"/>
      <c r="AN33" s="619"/>
      <c r="AO33" s="620"/>
      <c r="AP33" s="620"/>
      <c r="AQ33" s="620"/>
      <c r="AR33" s="620"/>
      <c r="AS33" s="620"/>
      <c r="AT33" s="620"/>
      <c r="AU33" s="620"/>
      <c r="AV33" s="620"/>
      <c r="AW33" s="621"/>
      <c r="AX33" s="725"/>
      <c r="AY33" s="622"/>
      <c r="AZ33" s="619"/>
      <c r="BA33" s="619"/>
      <c r="BB33" s="619"/>
      <c r="BC33" s="619"/>
      <c r="BD33" s="619"/>
      <c r="BE33" s="620"/>
      <c r="BF33" s="620"/>
      <c r="BG33" s="620"/>
      <c r="BH33" s="620"/>
      <c r="BI33" s="620"/>
      <c r="BJ33" s="620"/>
      <c r="BK33" s="620"/>
      <c r="BL33" s="620"/>
      <c r="BM33" s="623"/>
      <c r="BN33" s="624"/>
      <c r="BO33" s="729"/>
      <c r="BQ33" s="567"/>
      <c r="BR33" s="574"/>
      <c r="BS33" s="574"/>
      <c r="BT33" s="575"/>
      <c r="BU33" s="581"/>
      <c r="BV33" s="60"/>
      <c r="BW33" s="60"/>
      <c r="BX33" s="582"/>
      <c r="BY33" s="60"/>
      <c r="BZ33" s="60"/>
      <c r="CA33" s="60"/>
      <c r="CB33" s="60"/>
      <c r="CC33" s="60"/>
      <c r="CD33" s="60"/>
      <c r="CE33" s="60"/>
      <c r="CF33" s="60"/>
      <c r="CG33" s="60"/>
      <c r="CH33" s="60"/>
      <c r="CI33" s="60"/>
      <c r="CJ33" s="60"/>
      <c r="CK33" s="60"/>
      <c r="CL33" s="60"/>
      <c r="CM33" s="60"/>
      <c r="CN33" s="60"/>
      <c r="CO33" s="60"/>
      <c r="CP33" s="60"/>
      <c r="CQ33" s="60"/>
      <c r="CR33" s="60"/>
    </row>
    <row r="34" spans="2:96" ht="21" customHeight="1" thickBot="1" x14ac:dyDescent="0.2">
      <c r="B34" s="528" t="s">
        <v>649</v>
      </c>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317"/>
      <c r="BB34" s="578"/>
      <c r="BC34" s="317"/>
      <c r="BD34" s="317"/>
      <c r="BE34" s="578"/>
      <c r="BF34" s="317"/>
      <c r="BG34" s="578"/>
      <c r="BH34" s="578"/>
      <c r="BI34" s="578"/>
      <c r="BJ34" s="578"/>
      <c r="BK34" s="578"/>
      <c r="BL34" s="578"/>
      <c r="BM34" s="578"/>
      <c r="BN34" s="578"/>
      <c r="BO34" s="729"/>
      <c r="BQ34" s="567"/>
      <c r="BR34" s="574"/>
      <c r="BS34" s="574"/>
      <c r="BT34" s="575"/>
      <c r="BU34" s="581"/>
      <c r="BV34" s="60"/>
      <c r="BW34" s="60"/>
      <c r="BX34" s="60"/>
      <c r="BY34" s="60"/>
      <c r="BZ34" s="60"/>
      <c r="CA34" s="60"/>
      <c r="CB34" s="60"/>
      <c r="CC34" s="60"/>
      <c r="CD34" s="60"/>
      <c r="CE34" s="60"/>
      <c r="CF34" s="60"/>
      <c r="CG34" s="60"/>
      <c r="CH34" s="60"/>
      <c r="CI34" s="60"/>
      <c r="CJ34" s="60"/>
      <c r="CK34" s="60"/>
      <c r="CL34" s="60"/>
      <c r="CM34" s="60"/>
      <c r="CN34" s="60"/>
      <c r="CO34" s="60"/>
      <c r="CP34" s="60"/>
      <c r="CQ34" s="60"/>
      <c r="CR34" s="60"/>
    </row>
    <row r="35" spans="2:96" ht="32.25" customHeight="1" thickBot="1" x14ac:dyDescent="0.2">
      <c r="B35" s="1732"/>
      <c r="C35" s="625"/>
      <c r="D35" s="1734" t="s">
        <v>59</v>
      </c>
      <c r="E35" s="1734"/>
      <c r="F35" s="1734"/>
      <c r="G35" s="1734"/>
      <c r="H35" s="1734"/>
      <c r="I35" s="1735"/>
      <c r="J35" s="1738" t="s">
        <v>68</v>
      </c>
      <c r="K35" s="1739"/>
      <c r="L35" s="1739"/>
      <c r="M35" s="1739"/>
      <c r="N35" s="1739"/>
      <c r="O35" s="1740"/>
      <c r="P35" s="1744" t="s">
        <v>3</v>
      </c>
      <c r="Q35" s="1734"/>
      <c r="R35" s="1734"/>
      <c r="S35" s="1734"/>
      <c r="T35" s="1734"/>
      <c r="U35" s="1734"/>
      <c r="V35" s="1745"/>
      <c r="W35" s="1748" t="s">
        <v>650</v>
      </c>
      <c r="X35" s="1749"/>
      <c r="Y35" s="1749"/>
      <c r="Z35" s="1749"/>
      <c r="AA35" s="1749"/>
      <c r="AB35" s="1749"/>
      <c r="AC35" s="1750"/>
      <c r="AD35" s="1748" t="s">
        <v>651</v>
      </c>
      <c r="AE35" s="1749"/>
      <c r="AF35" s="1749"/>
      <c r="AG35" s="1749"/>
      <c r="AH35" s="1749"/>
      <c r="AI35" s="1749"/>
      <c r="AJ35" s="1750"/>
      <c r="AK35" s="1748" t="s">
        <v>652</v>
      </c>
      <c r="AL35" s="1749"/>
      <c r="AM35" s="1749"/>
      <c r="AN35" s="1749"/>
      <c r="AO35" s="1749"/>
      <c r="AP35" s="1749"/>
      <c r="AQ35" s="1750"/>
      <c r="AR35" s="1732" t="s">
        <v>653</v>
      </c>
      <c r="AS35" s="1734"/>
      <c r="AT35" s="1734"/>
      <c r="AU35" s="1734"/>
      <c r="AV35" s="1734"/>
      <c r="AW35" s="1734"/>
      <c r="AX35" s="1745"/>
      <c r="AY35" s="1739" t="s">
        <v>654</v>
      </c>
      <c r="AZ35" s="1739"/>
      <c r="BA35" s="1740"/>
      <c r="BB35" s="1738" t="s">
        <v>655</v>
      </c>
      <c r="BC35" s="1739"/>
      <c r="BD35" s="1740"/>
      <c r="BE35" s="1738" t="s">
        <v>656</v>
      </c>
      <c r="BF35" s="1739"/>
      <c r="BG35" s="1739"/>
      <c r="BH35" s="1738" t="s">
        <v>657</v>
      </c>
      <c r="BI35" s="1739"/>
      <c r="BJ35" s="1739"/>
      <c r="BK35" s="1744" t="s">
        <v>658</v>
      </c>
      <c r="BL35" s="1734"/>
      <c r="BM35" s="1734"/>
      <c r="BN35" s="1745"/>
      <c r="BQ35" s="567"/>
      <c r="BR35" s="574"/>
      <c r="BS35" s="574"/>
      <c r="BT35" s="575"/>
      <c r="BU35" s="575"/>
    </row>
    <row r="36" spans="2:96" ht="32.25" customHeight="1" thickBot="1" x14ac:dyDescent="0.2">
      <c r="B36" s="1733"/>
      <c r="C36" s="626"/>
      <c r="D36" s="1736"/>
      <c r="E36" s="1736"/>
      <c r="F36" s="1736"/>
      <c r="G36" s="1736"/>
      <c r="H36" s="1736"/>
      <c r="I36" s="1737"/>
      <c r="J36" s="1741"/>
      <c r="K36" s="1742"/>
      <c r="L36" s="1742"/>
      <c r="M36" s="1742"/>
      <c r="N36" s="1742"/>
      <c r="O36" s="1743"/>
      <c r="P36" s="1880"/>
      <c r="Q36" s="1881"/>
      <c r="R36" s="1881"/>
      <c r="S36" s="1881"/>
      <c r="T36" s="1881"/>
      <c r="U36" s="1881"/>
      <c r="V36" s="1882"/>
      <c r="W36" s="627" t="s">
        <v>284</v>
      </c>
      <c r="X36" s="628" t="s">
        <v>659</v>
      </c>
      <c r="Y36" s="628" t="s">
        <v>660</v>
      </c>
      <c r="Z36" s="628" t="s">
        <v>661</v>
      </c>
      <c r="AA36" s="628" t="s">
        <v>662</v>
      </c>
      <c r="AB36" s="628" t="s">
        <v>663</v>
      </c>
      <c r="AC36" s="629" t="s">
        <v>22</v>
      </c>
      <c r="AD36" s="627" t="s">
        <v>284</v>
      </c>
      <c r="AE36" s="628" t="s">
        <v>659</v>
      </c>
      <c r="AF36" s="628" t="s">
        <v>660</v>
      </c>
      <c r="AG36" s="628" t="s">
        <v>661</v>
      </c>
      <c r="AH36" s="628" t="s">
        <v>662</v>
      </c>
      <c r="AI36" s="628" t="s">
        <v>663</v>
      </c>
      <c r="AJ36" s="629" t="s">
        <v>22</v>
      </c>
      <c r="AK36" s="627" t="s">
        <v>284</v>
      </c>
      <c r="AL36" s="628" t="s">
        <v>659</v>
      </c>
      <c r="AM36" s="628" t="s">
        <v>660</v>
      </c>
      <c r="AN36" s="628" t="s">
        <v>661</v>
      </c>
      <c r="AO36" s="628" t="s">
        <v>662</v>
      </c>
      <c r="AP36" s="628" t="s">
        <v>663</v>
      </c>
      <c r="AQ36" s="629" t="s">
        <v>22</v>
      </c>
      <c r="AR36" s="630" t="s">
        <v>284</v>
      </c>
      <c r="AS36" s="631" t="s">
        <v>659</v>
      </c>
      <c r="AT36" s="631" t="s">
        <v>660</v>
      </c>
      <c r="AU36" s="631" t="s">
        <v>661</v>
      </c>
      <c r="AV36" s="631" t="s">
        <v>662</v>
      </c>
      <c r="AW36" s="631" t="s">
        <v>663</v>
      </c>
      <c r="AX36" s="632" t="s">
        <v>22</v>
      </c>
      <c r="AY36" s="1742"/>
      <c r="AZ36" s="1742"/>
      <c r="BA36" s="1743"/>
      <c r="BB36" s="1741"/>
      <c r="BC36" s="1742"/>
      <c r="BD36" s="1743"/>
      <c r="BE36" s="1741"/>
      <c r="BF36" s="1742"/>
      <c r="BG36" s="1742"/>
      <c r="BH36" s="1741"/>
      <c r="BI36" s="1742"/>
      <c r="BJ36" s="1742"/>
      <c r="BK36" s="1746"/>
      <c r="BL36" s="1736"/>
      <c r="BM36" s="1736"/>
      <c r="BN36" s="1747"/>
      <c r="BQ36" s="567"/>
      <c r="BR36" s="574"/>
      <c r="BS36" s="574"/>
      <c r="BT36" s="575"/>
      <c r="BU36" s="575"/>
    </row>
    <row r="37" spans="2:96" ht="21" customHeight="1" thickBot="1" x14ac:dyDescent="0.2">
      <c r="B37" s="1853" t="s">
        <v>664</v>
      </c>
      <c r="C37" s="633"/>
      <c r="D37" s="1855"/>
      <c r="E37" s="1855"/>
      <c r="F37" s="1855"/>
      <c r="G37" s="1855"/>
      <c r="H37" s="1855"/>
      <c r="I37" s="1856"/>
      <c r="J37" s="1857"/>
      <c r="K37" s="1855"/>
      <c r="L37" s="1856"/>
      <c r="M37" s="1857"/>
      <c r="N37" s="1855"/>
      <c r="O37" s="1856"/>
      <c r="P37" s="1858"/>
      <c r="Q37" s="1730"/>
      <c r="R37" s="1730"/>
      <c r="S37" s="1730"/>
      <c r="T37" s="1730"/>
      <c r="U37" s="1730"/>
      <c r="V37" s="1731"/>
      <c r="W37" s="634"/>
      <c r="X37" s="635"/>
      <c r="Y37" s="635"/>
      <c r="Z37" s="635"/>
      <c r="AA37" s="635"/>
      <c r="AB37" s="635"/>
      <c r="AC37" s="636"/>
      <c r="AD37" s="634"/>
      <c r="AE37" s="635"/>
      <c r="AF37" s="635"/>
      <c r="AG37" s="635"/>
      <c r="AH37" s="635"/>
      <c r="AI37" s="635"/>
      <c r="AJ37" s="636"/>
      <c r="AK37" s="634"/>
      <c r="AL37" s="635"/>
      <c r="AM37" s="635"/>
      <c r="AN37" s="635"/>
      <c r="AO37" s="635"/>
      <c r="AP37" s="635"/>
      <c r="AQ37" s="636"/>
      <c r="AR37" s="634"/>
      <c r="AS37" s="635"/>
      <c r="AT37" s="635"/>
      <c r="AU37" s="635"/>
      <c r="AV37" s="635"/>
      <c r="AW37" s="635"/>
      <c r="AX37" s="636"/>
      <c r="AY37" s="1859">
        <f t="shared" ref="AY37:AY56" si="4">SUM(W37:AX37)</f>
        <v>0</v>
      </c>
      <c r="AZ37" s="1859"/>
      <c r="BA37" s="1757"/>
      <c r="BB37" s="1860">
        <f t="shared" ref="BB37:BB57" si="5">AY37/4</f>
        <v>0</v>
      </c>
      <c r="BC37" s="1861"/>
      <c r="BD37" s="1862"/>
      <c r="BE37" s="1863"/>
      <c r="BF37" s="1864"/>
      <c r="BG37" s="1864"/>
      <c r="BH37" s="1863"/>
      <c r="BI37" s="1864"/>
      <c r="BJ37" s="1864"/>
      <c r="BK37" s="1839"/>
      <c r="BL37" s="1840"/>
      <c r="BM37" s="1840"/>
      <c r="BN37" s="1841"/>
      <c r="BQ37" s="567"/>
      <c r="BR37" s="574"/>
      <c r="BS37" s="574"/>
      <c r="BT37" s="575"/>
      <c r="BU37" s="575"/>
    </row>
    <row r="38" spans="2:96" ht="21" customHeight="1" x14ac:dyDescent="0.15">
      <c r="B38" s="1709"/>
      <c r="C38" s="1842" t="s">
        <v>665</v>
      </c>
      <c r="D38" s="1844"/>
      <c r="E38" s="1844"/>
      <c r="F38" s="1844"/>
      <c r="G38" s="1844"/>
      <c r="H38" s="1844"/>
      <c r="I38" s="1784"/>
      <c r="J38" s="1845"/>
      <c r="K38" s="1844"/>
      <c r="L38" s="1784"/>
      <c r="M38" s="1845"/>
      <c r="N38" s="1844"/>
      <c r="O38" s="1784"/>
      <c r="P38" s="1785"/>
      <c r="Q38" s="1786"/>
      <c r="R38" s="1786"/>
      <c r="S38" s="1786"/>
      <c r="T38" s="1786"/>
      <c r="U38" s="1786"/>
      <c r="V38" s="1787"/>
      <c r="W38" s="637"/>
      <c r="X38" s="638"/>
      <c r="Y38" s="638"/>
      <c r="Z38" s="638"/>
      <c r="AA38" s="638"/>
      <c r="AB38" s="638"/>
      <c r="AC38" s="639"/>
      <c r="AD38" s="637"/>
      <c r="AE38" s="638"/>
      <c r="AF38" s="638"/>
      <c r="AG38" s="638"/>
      <c r="AH38" s="638"/>
      <c r="AI38" s="638"/>
      <c r="AJ38" s="639"/>
      <c r="AK38" s="637"/>
      <c r="AL38" s="638"/>
      <c r="AM38" s="638"/>
      <c r="AN38" s="638"/>
      <c r="AO38" s="638"/>
      <c r="AP38" s="638"/>
      <c r="AQ38" s="639"/>
      <c r="AR38" s="637"/>
      <c r="AS38" s="638"/>
      <c r="AT38" s="638"/>
      <c r="AU38" s="638"/>
      <c r="AV38" s="638"/>
      <c r="AW38" s="638"/>
      <c r="AX38" s="639"/>
      <c r="AY38" s="1846">
        <f t="shared" si="4"/>
        <v>0</v>
      </c>
      <c r="AZ38" s="1846"/>
      <c r="BA38" s="1810"/>
      <c r="BB38" s="1847">
        <f t="shared" si="5"/>
        <v>0</v>
      </c>
      <c r="BC38" s="1848"/>
      <c r="BD38" s="1849"/>
      <c r="BE38" s="1850"/>
      <c r="BF38" s="1851"/>
      <c r="BG38" s="1852"/>
      <c r="BH38" s="1850"/>
      <c r="BI38" s="1851"/>
      <c r="BJ38" s="1852"/>
      <c r="BK38" s="1828"/>
      <c r="BL38" s="1829"/>
      <c r="BM38" s="1829"/>
      <c r="BN38" s="1830"/>
      <c r="BO38" s="640"/>
    </row>
    <row r="39" spans="2:96" ht="21" customHeight="1" x14ac:dyDescent="0.15">
      <c r="B39" s="1709"/>
      <c r="C39" s="1843"/>
      <c r="D39" s="1831"/>
      <c r="E39" s="1831"/>
      <c r="F39" s="1831"/>
      <c r="G39" s="1831"/>
      <c r="H39" s="1831"/>
      <c r="I39" s="1776"/>
      <c r="J39" s="1832"/>
      <c r="K39" s="1831"/>
      <c r="L39" s="1776"/>
      <c r="M39" s="1832"/>
      <c r="N39" s="1831"/>
      <c r="O39" s="1776"/>
      <c r="P39" s="1698"/>
      <c r="Q39" s="1699"/>
      <c r="R39" s="1699"/>
      <c r="S39" s="1699"/>
      <c r="T39" s="1699"/>
      <c r="U39" s="1699"/>
      <c r="V39" s="1700"/>
      <c r="W39" s="641"/>
      <c r="X39" s="642"/>
      <c r="Y39" s="642"/>
      <c r="Z39" s="642"/>
      <c r="AA39" s="642"/>
      <c r="AB39" s="642"/>
      <c r="AC39" s="643"/>
      <c r="AD39" s="641"/>
      <c r="AE39" s="642"/>
      <c r="AF39" s="642"/>
      <c r="AG39" s="642"/>
      <c r="AH39" s="642"/>
      <c r="AI39" s="642"/>
      <c r="AJ39" s="643"/>
      <c r="AK39" s="641"/>
      <c r="AL39" s="642"/>
      <c r="AM39" s="642"/>
      <c r="AN39" s="642"/>
      <c r="AO39" s="642"/>
      <c r="AP39" s="642"/>
      <c r="AQ39" s="643"/>
      <c r="AR39" s="641"/>
      <c r="AS39" s="642"/>
      <c r="AT39" s="642"/>
      <c r="AU39" s="642"/>
      <c r="AV39" s="642"/>
      <c r="AW39" s="642"/>
      <c r="AX39" s="643"/>
      <c r="AY39" s="1833">
        <f t="shared" si="4"/>
        <v>0</v>
      </c>
      <c r="AZ39" s="1833"/>
      <c r="BA39" s="1777"/>
      <c r="BB39" s="1704">
        <f t="shared" si="5"/>
        <v>0</v>
      </c>
      <c r="BC39" s="1834"/>
      <c r="BD39" s="1835"/>
      <c r="BE39" s="1836"/>
      <c r="BF39" s="1837"/>
      <c r="BG39" s="1838"/>
      <c r="BH39" s="1836"/>
      <c r="BI39" s="1837"/>
      <c r="BJ39" s="1838"/>
      <c r="BK39" s="1803"/>
      <c r="BL39" s="1804"/>
      <c r="BM39" s="1804"/>
      <c r="BN39" s="1805"/>
      <c r="BO39" s="640"/>
    </row>
    <row r="40" spans="2:96" ht="21" customHeight="1" x14ac:dyDescent="0.15">
      <c r="B40" s="1709"/>
      <c r="C40" s="1843"/>
      <c r="D40" s="1831"/>
      <c r="E40" s="1831"/>
      <c r="F40" s="1831"/>
      <c r="G40" s="1831"/>
      <c r="H40" s="1831"/>
      <c r="I40" s="1776"/>
      <c r="J40" s="1832"/>
      <c r="K40" s="1831"/>
      <c r="L40" s="1776"/>
      <c r="M40" s="1832"/>
      <c r="N40" s="1831"/>
      <c r="O40" s="1776"/>
      <c r="P40" s="1698"/>
      <c r="Q40" s="1699"/>
      <c r="R40" s="1699"/>
      <c r="S40" s="1699"/>
      <c r="T40" s="1699"/>
      <c r="U40" s="1699"/>
      <c r="V40" s="1700"/>
      <c r="W40" s="641"/>
      <c r="X40" s="642"/>
      <c r="Y40" s="642"/>
      <c r="Z40" s="642"/>
      <c r="AA40" s="642"/>
      <c r="AB40" s="642"/>
      <c r="AC40" s="643"/>
      <c r="AD40" s="641"/>
      <c r="AE40" s="642"/>
      <c r="AF40" s="642"/>
      <c r="AG40" s="642"/>
      <c r="AH40" s="642"/>
      <c r="AI40" s="642"/>
      <c r="AJ40" s="643"/>
      <c r="AK40" s="641"/>
      <c r="AL40" s="642"/>
      <c r="AM40" s="642"/>
      <c r="AN40" s="642"/>
      <c r="AO40" s="642"/>
      <c r="AP40" s="642"/>
      <c r="AQ40" s="643"/>
      <c r="AR40" s="641"/>
      <c r="AS40" s="642"/>
      <c r="AT40" s="642"/>
      <c r="AU40" s="642"/>
      <c r="AV40" s="642"/>
      <c r="AW40" s="642"/>
      <c r="AX40" s="643"/>
      <c r="AY40" s="1833">
        <f t="shared" si="4"/>
        <v>0</v>
      </c>
      <c r="AZ40" s="1833"/>
      <c r="BA40" s="1777"/>
      <c r="BB40" s="1704">
        <f t="shared" si="5"/>
        <v>0</v>
      </c>
      <c r="BC40" s="1834"/>
      <c r="BD40" s="1835"/>
      <c r="BE40" s="1836"/>
      <c r="BF40" s="1837"/>
      <c r="BG40" s="1838"/>
      <c r="BH40" s="1836"/>
      <c r="BI40" s="1837"/>
      <c r="BJ40" s="1838"/>
      <c r="BK40" s="1803"/>
      <c r="BL40" s="1804"/>
      <c r="BM40" s="1804"/>
      <c r="BN40" s="1805"/>
      <c r="BO40" s="640"/>
    </row>
    <row r="41" spans="2:96" ht="21" customHeight="1" x14ac:dyDescent="0.15">
      <c r="B41" s="1709"/>
      <c r="C41" s="1843"/>
      <c r="D41" s="1831"/>
      <c r="E41" s="1831"/>
      <c r="F41" s="1831"/>
      <c r="G41" s="1831"/>
      <c r="H41" s="1831"/>
      <c r="I41" s="1776"/>
      <c r="J41" s="1832"/>
      <c r="K41" s="1831"/>
      <c r="L41" s="1776"/>
      <c r="M41" s="1832"/>
      <c r="N41" s="1831"/>
      <c r="O41" s="1776"/>
      <c r="P41" s="1698"/>
      <c r="Q41" s="1699"/>
      <c r="R41" s="1699"/>
      <c r="S41" s="1699"/>
      <c r="T41" s="1699"/>
      <c r="U41" s="1699"/>
      <c r="V41" s="1700"/>
      <c r="W41" s="641"/>
      <c r="X41" s="642"/>
      <c r="Y41" s="642"/>
      <c r="Z41" s="642"/>
      <c r="AA41" s="642"/>
      <c r="AB41" s="642"/>
      <c r="AC41" s="643"/>
      <c r="AD41" s="641"/>
      <c r="AE41" s="642"/>
      <c r="AF41" s="642"/>
      <c r="AG41" s="642"/>
      <c r="AH41" s="642"/>
      <c r="AI41" s="642"/>
      <c r="AJ41" s="643"/>
      <c r="AK41" s="641"/>
      <c r="AL41" s="642"/>
      <c r="AM41" s="642"/>
      <c r="AN41" s="642"/>
      <c r="AO41" s="642"/>
      <c r="AP41" s="642"/>
      <c r="AQ41" s="643"/>
      <c r="AR41" s="641"/>
      <c r="AS41" s="642"/>
      <c r="AT41" s="642"/>
      <c r="AU41" s="642"/>
      <c r="AV41" s="642"/>
      <c r="AW41" s="642"/>
      <c r="AX41" s="643"/>
      <c r="AY41" s="1833">
        <f t="shared" si="4"/>
        <v>0</v>
      </c>
      <c r="AZ41" s="1833"/>
      <c r="BA41" s="1777"/>
      <c r="BB41" s="1704">
        <f t="shared" si="5"/>
        <v>0</v>
      </c>
      <c r="BC41" s="1834"/>
      <c r="BD41" s="1835"/>
      <c r="BE41" s="1836"/>
      <c r="BF41" s="1837"/>
      <c r="BG41" s="1838"/>
      <c r="BH41" s="1836"/>
      <c r="BI41" s="1837"/>
      <c r="BJ41" s="1838"/>
      <c r="BK41" s="1803"/>
      <c r="BL41" s="1804"/>
      <c r="BM41" s="1804"/>
      <c r="BN41" s="1805"/>
      <c r="BO41" s="640"/>
      <c r="CC41" s="383"/>
      <c r="CD41" s="375"/>
      <c r="CE41" s="375"/>
      <c r="CF41" s="375"/>
      <c r="CG41" s="375"/>
      <c r="CH41" s="375"/>
      <c r="CI41" s="375"/>
      <c r="CJ41" s="375"/>
      <c r="CK41" s="375"/>
      <c r="CL41" s="375"/>
      <c r="CM41" s="375"/>
      <c r="CN41" s="375"/>
      <c r="CO41" s="375"/>
      <c r="CP41" s="375"/>
      <c r="CQ41" s="375"/>
      <c r="CR41" s="375"/>
    </row>
    <row r="42" spans="2:96" ht="21" customHeight="1" thickBot="1" x14ac:dyDescent="0.2">
      <c r="B42" s="1709"/>
      <c r="C42" s="1843"/>
      <c r="D42" s="1865"/>
      <c r="E42" s="1865"/>
      <c r="F42" s="1865"/>
      <c r="G42" s="1865"/>
      <c r="H42" s="1865"/>
      <c r="I42" s="1866"/>
      <c r="J42" s="1867"/>
      <c r="K42" s="1865"/>
      <c r="L42" s="1866"/>
      <c r="M42" s="1867"/>
      <c r="N42" s="1865"/>
      <c r="O42" s="1866"/>
      <c r="P42" s="1698"/>
      <c r="Q42" s="1699"/>
      <c r="R42" s="1699"/>
      <c r="S42" s="1699"/>
      <c r="T42" s="1699"/>
      <c r="U42" s="1699"/>
      <c r="V42" s="1700"/>
      <c r="W42" s="644"/>
      <c r="X42" s="645"/>
      <c r="Y42" s="645"/>
      <c r="Z42" s="645"/>
      <c r="AA42" s="645"/>
      <c r="AB42" s="645"/>
      <c r="AC42" s="646"/>
      <c r="AD42" s="644"/>
      <c r="AE42" s="645"/>
      <c r="AF42" s="645"/>
      <c r="AG42" s="645"/>
      <c r="AH42" s="645"/>
      <c r="AI42" s="645"/>
      <c r="AJ42" s="646"/>
      <c r="AK42" s="644"/>
      <c r="AL42" s="645"/>
      <c r="AM42" s="645"/>
      <c r="AN42" s="645"/>
      <c r="AO42" s="645"/>
      <c r="AP42" s="645"/>
      <c r="AQ42" s="646"/>
      <c r="AR42" s="644"/>
      <c r="AS42" s="645"/>
      <c r="AT42" s="645"/>
      <c r="AU42" s="645"/>
      <c r="AV42" s="645"/>
      <c r="AW42" s="645"/>
      <c r="AX42" s="646"/>
      <c r="AY42" s="1868">
        <f t="shared" si="4"/>
        <v>0</v>
      </c>
      <c r="AZ42" s="1868"/>
      <c r="BA42" s="1772"/>
      <c r="BB42" s="1693">
        <f t="shared" si="5"/>
        <v>0</v>
      </c>
      <c r="BC42" s="1869"/>
      <c r="BD42" s="1870"/>
      <c r="BE42" s="1871"/>
      <c r="BF42" s="1872"/>
      <c r="BG42" s="1873"/>
      <c r="BH42" s="1871"/>
      <c r="BI42" s="1872"/>
      <c r="BJ42" s="1873"/>
      <c r="BK42" s="1806"/>
      <c r="BL42" s="1807"/>
      <c r="BM42" s="1807"/>
      <c r="BN42" s="1808"/>
      <c r="BO42" s="640"/>
      <c r="CC42" s="375"/>
      <c r="CD42" s="375"/>
      <c r="CE42" s="1652"/>
      <c r="CF42" s="1652"/>
      <c r="CG42" s="1652"/>
      <c r="CH42" s="1652"/>
      <c r="CI42" s="1652"/>
      <c r="CJ42" s="1652"/>
      <c r="CK42" s="1809"/>
      <c r="CL42" s="1809"/>
      <c r="CM42" s="1809"/>
      <c r="CN42" s="1809"/>
      <c r="CO42" s="1809"/>
      <c r="CP42" s="575"/>
      <c r="CQ42" s="575"/>
      <c r="CR42" s="575"/>
    </row>
    <row r="43" spans="2:96" ht="21" customHeight="1" x14ac:dyDescent="0.15">
      <c r="B43" s="1709"/>
      <c r="C43" s="1710" t="s">
        <v>582</v>
      </c>
      <c r="D43" s="1711"/>
      <c r="E43" s="1712"/>
      <c r="F43" s="1712"/>
      <c r="G43" s="1712"/>
      <c r="H43" s="1712"/>
      <c r="I43" s="1712"/>
      <c r="J43" s="1712"/>
      <c r="K43" s="1712"/>
      <c r="L43" s="1712"/>
      <c r="M43" s="1712"/>
      <c r="N43" s="1712"/>
      <c r="O43" s="1712"/>
      <c r="P43" s="1785"/>
      <c r="Q43" s="1786"/>
      <c r="R43" s="1786"/>
      <c r="S43" s="1786"/>
      <c r="T43" s="1786"/>
      <c r="U43" s="1786"/>
      <c r="V43" s="1787"/>
      <c r="W43" s="637"/>
      <c r="X43" s="638"/>
      <c r="Y43" s="638"/>
      <c r="Z43" s="638"/>
      <c r="AA43" s="638"/>
      <c r="AB43" s="638"/>
      <c r="AC43" s="639"/>
      <c r="AD43" s="637"/>
      <c r="AE43" s="638"/>
      <c r="AF43" s="638"/>
      <c r="AG43" s="638"/>
      <c r="AH43" s="638"/>
      <c r="AI43" s="638"/>
      <c r="AJ43" s="639"/>
      <c r="AK43" s="637"/>
      <c r="AL43" s="638"/>
      <c r="AM43" s="638"/>
      <c r="AN43" s="638"/>
      <c r="AO43" s="638"/>
      <c r="AP43" s="638"/>
      <c r="AQ43" s="639"/>
      <c r="AR43" s="647"/>
      <c r="AS43" s="638"/>
      <c r="AT43" s="638"/>
      <c r="AU43" s="638"/>
      <c r="AV43" s="638"/>
      <c r="AW43" s="638"/>
      <c r="AX43" s="639"/>
      <c r="AY43" s="1810">
        <f t="shared" si="4"/>
        <v>0</v>
      </c>
      <c r="AZ43" s="1811"/>
      <c r="BA43" s="1811"/>
      <c r="BB43" s="1812">
        <f>AY43/4</f>
        <v>0</v>
      </c>
      <c r="BC43" s="1812"/>
      <c r="BD43" s="1812"/>
      <c r="BE43" s="1813" t="e">
        <f>ROUNDDOWN(SUM(BB43:BD50)/AY60,1)</f>
        <v>#DIV/0!</v>
      </c>
      <c r="BF43" s="1814"/>
      <c r="BG43" s="1815"/>
      <c r="BH43" s="1819">
        <f>ROUNDDOWN(SUM(BB43:BD50)/40,1)</f>
        <v>0</v>
      </c>
      <c r="BI43" s="1820"/>
      <c r="BJ43" s="1821"/>
      <c r="BK43" s="1828"/>
      <c r="BL43" s="1829"/>
      <c r="BM43" s="1829"/>
      <c r="BN43" s="1830"/>
      <c r="BO43" s="640"/>
      <c r="BP43" s="648"/>
      <c r="CC43" s="375"/>
      <c r="CD43" s="375"/>
      <c r="CE43" s="1652"/>
      <c r="CF43" s="1652"/>
      <c r="CG43" s="1652"/>
      <c r="CH43" s="1652"/>
      <c r="CI43" s="1652"/>
      <c r="CJ43" s="1652"/>
      <c r="CK43" s="1809"/>
      <c r="CL43" s="1809"/>
      <c r="CM43" s="1809"/>
      <c r="CN43" s="1809"/>
      <c r="CO43" s="1809"/>
      <c r="CP43" s="575"/>
      <c r="CQ43" s="575"/>
      <c r="CR43" s="575"/>
    </row>
    <row r="44" spans="2:96" ht="21" customHeight="1" x14ac:dyDescent="0.15">
      <c r="B44" s="1709"/>
      <c r="C44" s="1709"/>
      <c r="D44" s="1696"/>
      <c r="E44" s="1697"/>
      <c r="F44" s="1697"/>
      <c r="G44" s="1697"/>
      <c r="H44" s="1697"/>
      <c r="I44" s="1697"/>
      <c r="J44" s="1697"/>
      <c r="K44" s="1697"/>
      <c r="L44" s="1697"/>
      <c r="M44" s="1697"/>
      <c r="N44" s="1697"/>
      <c r="O44" s="1697"/>
      <c r="P44" s="1698"/>
      <c r="Q44" s="1699"/>
      <c r="R44" s="1699"/>
      <c r="S44" s="1699"/>
      <c r="T44" s="1699"/>
      <c r="U44" s="1699"/>
      <c r="V44" s="1700"/>
      <c r="W44" s="641"/>
      <c r="X44" s="642"/>
      <c r="Y44" s="642"/>
      <c r="Z44" s="642"/>
      <c r="AA44" s="642"/>
      <c r="AB44" s="642"/>
      <c r="AC44" s="643"/>
      <c r="AD44" s="641"/>
      <c r="AE44" s="642"/>
      <c r="AF44" s="642"/>
      <c r="AG44" s="642"/>
      <c r="AH44" s="642"/>
      <c r="AI44" s="642"/>
      <c r="AJ44" s="643"/>
      <c r="AK44" s="641"/>
      <c r="AL44" s="642"/>
      <c r="AM44" s="642"/>
      <c r="AN44" s="642"/>
      <c r="AO44" s="642"/>
      <c r="AP44" s="642"/>
      <c r="AQ44" s="643"/>
      <c r="AR44" s="649"/>
      <c r="AS44" s="642"/>
      <c r="AT44" s="642"/>
      <c r="AU44" s="642"/>
      <c r="AV44" s="642"/>
      <c r="AW44" s="642"/>
      <c r="AX44" s="643"/>
      <c r="AY44" s="1777">
        <f t="shared" si="4"/>
        <v>0</v>
      </c>
      <c r="AZ44" s="1702"/>
      <c r="BA44" s="1702"/>
      <c r="BB44" s="1703">
        <f>AY44/4</f>
        <v>0</v>
      </c>
      <c r="BC44" s="1703"/>
      <c r="BD44" s="1703"/>
      <c r="BE44" s="1789"/>
      <c r="BF44" s="1790"/>
      <c r="BG44" s="1791"/>
      <c r="BH44" s="1822"/>
      <c r="BI44" s="1823"/>
      <c r="BJ44" s="1824"/>
      <c r="BK44" s="1803"/>
      <c r="BL44" s="1804"/>
      <c r="BM44" s="1804"/>
      <c r="BN44" s="1805"/>
      <c r="BO44" s="640"/>
      <c r="CC44" s="375"/>
      <c r="CD44" s="375"/>
      <c r="CE44" s="1652"/>
      <c r="CF44" s="1652"/>
      <c r="CG44" s="1652"/>
      <c r="CH44" s="1652"/>
      <c r="CI44" s="1652"/>
      <c r="CJ44" s="1652"/>
      <c r="CK44" s="1809"/>
      <c r="CL44" s="1809"/>
      <c r="CM44" s="1809"/>
      <c r="CN44" s="1809"/>
      <c r="CO44" s="1809"/>
      <c r="CP44" s="575"/>
      <c r="CQ44" s="575"/>
      <c r="CR44" s="575"/>
    </row>
    <row r="45" spans="2:96" ht="21" customHeight="1" x14ac:dyDescent="0.15">
      <c r="B45" s="1709"/>
      <c r="C45" s="1709"/>
      <c r="D45" s="1696"/>
      <c r="E45" s="1697"/>
      <c r="F45" s="1697"/>
      <c r="G45" s="1697"/>
      <c r="H45" s="1697"/>
      <c r="I45" s="1697"/>
      <c r="J45" s="1697"/>
      <c r="K45" s="1697"/>
      <c r="L45" s="1697"/>
      <c r="M45" s="1697"/>
      <c r="N45" s="1697"/>
      <c r="O45" s="1697"/>
      <c r="P45" s="1698"/>
      <c r="Q45" s="1699"/>
      <c r="R45" s="1699"/>
      <c r="S45" s="1699"/>
      <c r="T45" s="1699"/>
      <c r="U45" s="1699"/>
      <c r="V45" s="1700"/>
      <c r="W45" s="641"/>
      <c r="X45" s="642"/>
      <c r="Y45" s="642"/>
      <c r="Z45" s="642"/>
      <c r="AA45" s="642"/>
      <c r="AB45" s="642"/>
      <c r="AC45" s="643"/>
      <c r="AD45" s="641"/>
      <c r="AE45" s="642"/>
      <c r="AF45" s="642"/>
      <c r="AG45" s="642"/>
      <c r="AH45" s="642"/>
      <c r="AI45" s="642"/>
      <c r="AJ45" s="643"/>
      <c r="AK45" s="641"/>
      <c r="AL45" s="642"/>
      <c r="AM45" s="642"/>
      <c r="AN45" s="642"/>
      <c r="AO45" s="642"/>
      <c r="AP45" s="642"/>
      <c r="AQ45" s="643"/>
      <c r="AR45" s="649"/>
      <c r="AS45" s="642"/>
      <c r="AT45" s="642"/>
      <c r="AU45" s="642"/>
      <c r="AV45" s="642"/>
      <c r="AW45" s="642"/>
      <c r="AX45" s="643"/>
      <c r="AY45" s="1777">
        <f t="shared" si="4"/>
        <v>0</v>
      </c>
      <c r="AZ45" s="1702"/>
      <c r="BA45" s="1702"/>
      <c r="BB45" s="1703">
        <f t="shared" si="5"/>
        <v>0</v>
      </c>
      <c r="BC45" s="1703"/>
      <c r="BD45" s="1703"/>
      <c r="BE45" s="1789"/>
      <c r="BF45" s="1790"/>
      <c r="BG45" s="1791"/>
      <c r="BH45" s="1822"/>
      <c r="BI45" s="1823"/>
      <c r="BJ45" s="1824"/>
      <c r="BK45" s="1803"/>
      <c r="BL45" s="1804"/>
      <c r="BM45" s="1804"/>
      <c r="BN45" s="1805"/>
      <c r="BO45" s="640"/>
      <c r="CC45" s="387"/>
      <c r="CD45" s="375"/>
      <c r="CE45" s="1652"/>
      <c r="CF45" s="1652"/>
      <c r="CG45" s="1652"/>
      <c r="CH45" s="1652"/>
      <c r="CI45" s="1652"/>
      <c r="CJ45" s="1652"/>
      <c r="CK45" s="1809"/>
      <c r="CL45" s="1809"/>
      <c r="CM45" s="1809"/>
      <c r="CN45" s="1809"/>
      <c r="CO45" s="1809"/>
      <c r="CP45" s="575"/>
      <c r="CQ45" s="575"/>
      <c r="CR45" s="575"/>
    </row>
    <row r="46" spans="2:96" ht="21" customHeight="1" x14ac:dyDescent="0.15">
      <c r="B46" s="1709"/>
      <c r="C46" s="1709"/>
      <c r="D46" s="1696"/>
      <c r="E46" s="1697"/>
      <c r="F46" s="1697"/>
      <c r="G46" s="1697"/>
      <c r="H46" s="1697"/>
      <c r="I46" s="1697"/>
      <c r="J46" s="1697"/>
      <c r="K46" s="1697"/>
      <c r="L46" s="1697"/>
      <c r="M46" s="1697"/>
      <c r="N46" s="1697"/>
      <c r="O46" s="1697"/>
      <c r="P46" s="1698"/>
      <c r="Q46" s="1699"/>
      <c r="R46" s="1699"/>
      <c r="S46" s="1699"/>
      <c r="T46" s="1699"/>
      <c r="U46" s="1699"/>
      <c r="V46" s="1700"/>
      <c r="W46" s="641"/>
      <c r="X46" s="642"/>
      <c r="Y46" s="642"/>
      <c r="Z46" s="642"/>
      <c r="AA46" s="642"/>
      <c r="AB46" s="642"/>
      <c r="AC46" s="643"/>
      <c r="AD46" s="641"/>
      <c r="AE46" s="642"/>
      <c r="AF46" s="642"/>
      <c r="AG46" s="642"/>
      <c r="AH46" s="642"/>
      <c r="AI46" s="642"/>
      <c r="AJ46" s="643"/>
      <c r="AK46" s="641"/>
      <c r="AL46" s="642"/>
      <c r="AM46" s="642"/>
      <c r="AN46" s="642"/>
      <c r="AO46" s="642"/>
      <c r="AP46" s="642"/>
      <c r="AQ46" s="643"/>
      <c r="AR46" s="649"/>
      <c r="AS46" s="642"/>
      <c r="AT46" s="642"/>
      <c r="AU46" s="642"/>
      <c r="AV46" s="642"/>
      <c r="AW46" s="642"/>
      <c r="AX46" s="643"/>
      <c r="AY46" s="1777">
        <f t="shared" si="4"/>
        <v>0</v>
      </c>
      <c r="AZ46" s="1702"/>
      <c r="BA46" s="1702"/>
      <c r="BB46" s="1703">
        <f t="shared" si="5"/>
        <v>0</v>
      </c>
      <c r="BC46" s="1703"/>
      <c r="BD46" s="1703"/>
      <c r="BE46" s="1789"/>
      <c r="BF46" s="1790"/>
      <c r="BG46" s="1791"/>
      <c r="BH46" s="1822"/>
      <c r="BI46" s="1823"/>
      <c r="BJ46" s="1824"/>
      <c r="BK46" s="1806"/>
      <c r="BL46" s="1807"/>
      <c r="BM46" s="1807"/>
      <c r="BN46" s="1808"/>
      <c r="BO46" s="640"/>
    </row>
    <row r="47" spans="2:96" ht="21" customHeight="1" x14ac:dyDescent="0.15">
      <c r="B47" s="1709"/>
      <c r="C47" s="1709"/>
      <c r="D47" s="1696"/>
      <c r="E47" s="1697"/>
      <c r="F47" s="1697"/>
      <c r="G47" s="1697"/>
      <c r="H47" s="1697"/>
      <c r="I47" s="1697"/>
      <c r="J47" s="1697"/>
      <c r="K47" s="1697"/>
      <c r="L47" s="1697"/>
      <c r="M47" s="1697"/>
      <c r="N47" s="1697"/>
      <c r="O47" s="1697"/>
      <c r="P47" s="1698"/>
      <c r="Q47" s="1699"/>
      <c r="R47" s="1699"/>
      <c r="S47" s="1699"/>
      <c r="T47" s="1699"/>
      <c r="U47" s="1699"/>
      <c r="V47" s="1700"/>
      <c r="W47" s="641"/>
      <c r="X47" s="642"/>
      <c r="Y47" s="642"/>
      <c r="Z47" s="642"/>
      <c r="AA47" s="642"/>
      <c r="AB47" s="642"/>
      <c r="AC47" s="643"/>
      <c r="AD47" s="641"/>
      <c r="AE47" s="642"/>
      <c r="AF47" s="642"/>
      <c r="AG47" s="642"/>
      <c r="AH47" s="642"/>
      <c r="AI47" s="642"/>
      <c r="AJ47" s="643"/>
      <c r="AK47" s="641"/>
      <c r="AL47" s="642"/>
      <c r="AM47" s="642"/>
      <c r="AN47" s="642"/>
      <c r="AO47" s="642"/>
      <c r="AP47" s="642"/>
      <c r="AQ47" s="643"/>
      <c r="AR47" s="649"/>
      <c r="AS47" s="642"/>
      <c r="AT47" s="642"/>
      <c r="AU47" s="642"/>
      <c r="AV47" s="642"/>
      <c r="AW47" s="642"/>
      <c r="AX47" s="643"/>
      <c r="AY47" s="1777">
        <f t="shared" si="4"/>
        <v>0</v>
      </c>
      <c r="AZ47" s="1702"/>
      <c r="BA47" s="1702"/>
      <c r="BB47" s="1703">
        <f t="shared" si="5"/>
        <v>0</v>
      </c>
      <c r="BC47" s="1703"/>
      <c r="BD47" s="1703"/>
      <c r="BE47" s="1789"/>
      <c r="BF47" s="1790"/>
      <c r="BG47" s="1791"/>
      <c r="BH47" s="1822"/>
      <c r="BI47" s="1823"/>
      <c r="BJ47" s="1824"/>
      <c r="BK47" s="1803"/>
      <c r="BL47" s="1804"/>
      <c r="BM47" s="1804"/>
      <c r="BN47" s="1805"/>
      <c r="BO47" s="640"/>
    </row>
    <row r="48" spans="2:96" ht="21" customHeight="1" x14ac:dyDescent="0.15">
      <c r="B48" s="1709"/>
      <c r="C48" s="1709"/>
      <c r="D48" s="1696"/>
      <c r="E48" s="1697"/>
      <c r="F48" s="1697"/>
      <c r="G48" s="1697"/>
      <c r="H48" s="1697"/>
      <c r="I48" s="1697"/>
      <c r="J48" s="1697"/>
      <c r="K48" s="1697"/>
      <c r="L48" s="1697"/>
      <c r="M48" s="1697"/>
      <c r="N48" s="1697"/>
      <c r="O48" s="1697"/>
      <c r="P48" s="1698"/>
      <c r="Q48" s="1699"/>
      <c r="R48" s="1699"/>
      <c r="S48" s="1699"/>
      <c r="T48" s="1699"/>
      <c r="U48" s="1699"/>
      <c r="V48" s="1700"/>
      <c r="W48" s="641"/>
      <c r="X48" s="642"/>
      <c r="Y48" s="642"/>
      <c r="Z48" s="642"/>
      <c r="AA48" s="642"/>
      <c r="AB48" s="642"/>
      <c r="AC48" s="643"/>
      <c r="AD48" s="641"/>
      <c r="AE48" s="642"/>
      <c r="AF48" s="642"/>
      <c r="AG48" s="642"/>
      <c r="AH48" s="642"/>
      <c r="AI48" s="642"/>
      <c r="AJ48" s="643"/>
      <c r="AK48" s="641"/>
      <c r="AL48" s="642"/>
      <c r="AM48" s="642"/>
      <c r="AN48" s="642"/>
      <c r="AO48" s="642"/>
      <c r="AP48" s="642"/>
      <c r="AQ48" s="643"/>
      <c r="AR48" s="649"/>
      <c r="AS48" s="642"/>
      <c r="AT48" s="642"/>
      <c r="AU48" s="642"/>
      <c r="AV48" s="642"/>
      <c r="AW48" s="642"/>
      <c r="AX48" s="643"/>
      <c r="AY48" s="1777">
        <f t="shared" si="4"/>
        <v>0</v>
      </c>
      <c r="AZ48" s="1702"/>
      <c r="BA48" s="1702"/>
      <c r="BB48" s="1703">
        <f t="shared" si="5"/>
        <v>0</v>
      </c>
      <c r="BC48" s="1703"/>
      <c r="BD48" s="1703"/>
      <c r="BE48" s="1789"/>
      <c r="BF48" s="1790"/>
      <c r="BG48" s="1791"/>
      <c r="BH48" s="1822"/>
      <c r="BI48" s="1823"/>
      <c r="BJ48" s="1824"/>
      <c r="BK48" s="1803"/>
      <c r="BL48" s="1804"/>
      <c r="BM48" s="1804"/>
      <c r="BN48" s="1805"/>
      <c r="BO48" s="640"/>
    </row>
    <row r="49" spans="2:85" ht="21" customHeight="1" x14ac:dyDescent="0.15">
      <c r="B49" s="1709"/>
      <c r="C49" s="1709"/>
      <c r="D49" s="1696"/>
      <c r="E49" s="1697"/>
      <c r="F49" s="1697"/>
      <c r="G49" s="1697"/>
      <c r="H49" s="1697"/>
      <c r="I49" s="1697"/>
      <c r="J49" s="1697"/>
      <c r="K49" s="1697"/>
      <c r="L49" s="1697"/>
      <c r="M49" s="1697"/>
      <c r="N49" s="1697"/>
      <c r="O49" s="1697"/>
      <c r="P49" s="1698"/>
      <c r="Q49" s="1699"/>
      <c r="R49" s="1699"/>
      <c r="S49" s="1699"/>
      <c r="T49" s="1699"/>
      <c r="U49" s="1699"/>
      <c r="V49" s="1700"/>
      <c r="W49" s="641"/>
      <c r="X49" s="642"/>
      <c r="Y49" s="642"/>
      <c r="Z49" s="642"/>
      <c r="AA49" s="642"/>
      <c r="AB49" s="642"/>
      <c r="AC49" s="643"/>
      <c r="AD49" s="641"/>
      <c r="AE49" s="642"/>
      <c r="AF49" s="642"/>
      <c r="AG49" s="642"/>
      <c r="AH49" s="642"/>
      <c r="AI49" s="642"/>
      <c r="AJ49" s="643"/>
      <c r="AK49" s="641"/>
      <c r="AL49" s="642"/>
      <c r="AM49" s="642"/>
      <c r="AN49" s="642"/>
      <c r="AO49" s="642"/>
      <c r="AP49" s="642"/>
      <c r="AQ49" s="643"/>
      <c r="AR49" s="649"/>
      <c r="AS49" s="642"/>
      <c r="AT49" s="642"/>
      <c r="AU49" s="642"/>
      <c r="AV49" s="642"/>
      <c r="AW49" s="642"/>
      <c r="AX49" s="643"/>
      <c r="AY49" s="1777">
        <f t="shared" si="4"/>
        <v>0</v>
      </c>
      <c r="AZ49" s="1702"/>
      <c r="BA49" s="1702"/>
      <c r="BB49" s="1703">
        <f t="shared" si="5"/>
        <v>0</v>
      </c>
      <c r="BC49" s="1703"/>
      <c r="BD49" s="1703"/>
      <c r="BE49" s="1789"/>
      <c r="BF49" s="1790"/>
      <c r="BG49" s="1791"/>
      <c r="BH49" s="1822"/>
      <c r="BI49" s="1823"/>
      <c r="BJ49" s="1824"/>
      <c r="BK49" s="1803"/>
      <c r="BL49" s="1804"/>
      <c r="BM49" s="1804"/>
      <c r="BN49" s="1805"/>
      <c r="BO49" s="640"/>
    </row>
    <row r="50" spans="2:85" ht="21" customHeight="1" thickBot="1" x14ac:dyDescent="0.2">
      <c r="B50" s="1709"/>
      <c r="C50" s="1709"/>
      <c r="D50" s="1795"/>
      <c r="E50" s="1796"/>
      <c r="F50" s="1796"/>
      <c r="G50" s="1796"/>
      <c r="H50" s="1796"/>
      <c r="I50" s="1796"/>
      <c r="J50" s="1796"/>
      <c r="K50" s="1796"/>
      <c r="L50" s="1796"/>
      <c r="M50" s="1796"/>
      <c r="N50" s="1796"/>
      <c r="O50" s="1796"/>
      <c r="P50" s="1797"/>
      <c r="Q50" s="1798"/>
      <c r="R50" s="1798"/>
      <c r="S50" s="1798"/>
      <c r="T50" s="1798"/>
      <c r="U50" s="1798"/>
      <c r="V50" s="1799"/>
      <c r="W50" s="650"/>
      <c r="X50" s="651"/>
      <c r="Y50" s="651"/>
      <c r="Z50" s="651"/>
      <c r="AA50" s="651"/>
      <c r="AB50" s="651"/>
      <c r="AC50" s="652"/>
      <c r="AD50" s="650"/>
      <c r="AE50" s="651"/>
      <c r="AF50" s="651"/>
      <c r="AG50" s="651"/>
      <c r="AH50" s="651"/>
      <c r="AI50" s="651"/>
      <c r="AJ50" s="652"/>
      <c r="AK50" s="650"/>
      <c r="AL50" s="651"/>
      <c r="AM50" s="651"/>
      <c r="AN50" s="651"/>
      <c r="AO50" s="651"/>
      <c r="AP50" s="651"/>
      <c r="AQ50" s="652"/>
      <c r="AR50" s="653"/>
      <c r="AS50" s="651"/>
      <c r="AT50" s="651"/>
      <c r="AU50" s="651"/>
      <c r="AV50" s="651"/>
      <c r="AW50" s="651"/>
      <c r="AX50" s="652"/>
      <c r="AY50" s="1800">
        <f t="shared" si="4"/>
        <v>0</v>
      </c>
      <c r="AZ50" s="1801"/>
      <c r="BA50" s="1801"/>
      <c r="BB50" s="1802">
        <f t="shared" si="5"/>
        <v>0</v>
      </c>
      <c r="BC50" s="1802"/>
      <c r="BD50" s="1802"/>
      <c r="BE50" s="1816"/>
      <c r="BF50" s="1817"/>
      <c r="BG50" s="1818"/>
      <c r="BH50" s="1825"/>
      <c r="BI50" s="1826"/>
      <c r="BJ50" s="1827"/>
      <c r="BK50" s="1781"/>
      <c r="BL50" s="1782"/>
      <c r="BM50" s="1782"/>
      <c r="BN50" s="1783"/>
      <c r="BO50" s="640"/>
    </row>
    <row r="51" spans="2:85" ht="21" customHeight="1" x14ac:dyDescent="0.15">
      <c r="B51" s="1709"/>
      <c r="C51" s="1773" t="s">
        <v>583</v>
      </c>
      <c r="D51" s="1784"/>
      <c r="E51" s="1712"/>
      <c r="F51" s="1712"/>
      <c r="G51" s="1712"/>
      <c r="H51" s="1712"/>
      <c r="I51" s="1712"/>
      <c r="J51" s="1712"/>
      <c r="K51" s="1712"/>
      <c r="L51" s="1712"/>
      <c r="M51" s="1712"/>
      <c r="N51" s="1712"/>
      <c r="O51" s="1712"/>
      <c r="P51" s="1785"/>
      <c r="Q51" s="1786"/>
      <c r="R51" s="1786"/>
      <c r="S51" s="1786"/>
      <c r="T51" s="1786"/>
      <c r="U51" s="1786"/>
      <c r="V51" s="1787"/>
      <c r="W51" s="654"/>
      <c r="X51" s="655"/>
      <c r="Y51" s="655"/>
      <c r="Z51" s="655"/>
      <c r="AA51" s="655"/>
      <c r="AB51" s="655"/>
      <c r="AC51" s="656"/>
      <c r="AD51" s="654"/>
      <c r="AE51" s="655"/>
      <c r="AF51" s="655"/>
      <c r="AG51" s="655"/>
      <c r="AH51" s="655"/>
      <c r="AI51" s="655"/>
      <c r="AJ51" s="656"/>
      <c r="AK51" s="654"/>
      <c r="AL51" s="655"/>
      <c r="AM51" s="655"/>
      <c r="AN51" s="655"/>
      <c r="AO51" s="655"/>
      <c r="AP51" s="655"/>
      <c r="AQ51" s="656"/>
      <c r="AR51" s="654"/>
      <c r="AS51" s="655"/>
      <c r="AT51" s="655"/>
      <c r="AU51" s="655"/>
      <c r="AV51" s="655"/>
      <c r="AW51" s="655"/>
      <c r="AX51" s="656"/>
      <c r="AY51" s="1788">
        <f t="shared" si="4"/>
        <v>0</v>
      </c>
      <c r="AZ51" s="1716"/>
      <c r="BA51" s="1716"/>
      <c r="BB51" s="1717">
        <f t="shared" si="5"/>
        <v>0</v>
      </c>
      <c r="BC51" s="1717"/>
      <c r="BD51" s="1717"/>
      <c r="BE51" s="1789" t="e">
        <f>ROUNDDOWN(SUM(BB51:BD57)/AY60,1)</f>
        <v>#DIV/0!</v>
      </c>
      <c r="BF51" s="1790"/>
      <c r="BG51" s="1791"/>
      <c r="BH51" s="1792">
        <f>ROUNDDOWN(SUM(BB51:BD57)/40,1)</f>
        <v>0</v>
      </c>
      <c r="BI51" s="1793"/>
      <c r="BJ51" s="1794"/>
      <c r="BK51" s="1778"/>
      <c r="BL51" s="1779"/>
      <c r="BM51" s="1779"/>
      <c r="BN51" s="1780"/>
      <c r="BO51" s="640"/>
    </row>
    <row r="52" spans="2:85" ht="21" customHeight="1" x14ac:dyDescent="0.15">
      <c r="B52" s="1709"/>
      <c r="C52" s="1774"/>
      <c r="D52" s="1776"/>
      <c r="E52" s="1697"/>
      <c r="F52" s="1697"/>
      <c r="G52" s="1697"/>
      <c r="H52" s="1697"/>
      <c r="I52" s="1697"/>
      <c r="J52" s="1697"/>
      <c r="K52" s="1697"/>
      <c r="L52" s="1697"/>
      <c r="M52" s="1697"/>
      <c r="N52" s="1697"/>
      <c r="O52" s="1697"/>
      <c r="P52" s="1698"/>
      <c r="Q52" s="1699"/>
      <c r="R52" s="1699"/>
      <c r="S52" s="1699"/>
      <c r="T52" s="1699"/>
      <c r="U52" s="1699"/>
      <c r="V52" s="1700"/>
      <c r="W52" s="641"/>
      <c r="X52" s="642"/>
      <c r="Y52" s="642"/>
      <c r="Z52" s="642"/>
      <c r="AA52" s="642"/>
      <c r="AB52" s="642"/>
      <c r="AC52" s="643"/>
      <c r="AD52" s="641"/>
      <c r="AE52" s="642"/>
      <c r="AF52" s="642"/>
      <c r="AG52" s="642"/>
      <c r="AH52" s="642"/>
      <c r="AI52" s="642"/>
      <c r="AJ52" s="643"/>
      <c r="AK52" s="641"/>
      <c r="AL52" s="642"/>
      <c r="AM52" s="642"/>
      <c r="AN52" s="642"/>
      <c r="AO52" s="642"/>
      <c r="AP52" s="642"/>
      <c r="AQ52" s="643"/>
      <c r="AR52" s="641"/>
      <c r="AS52" s="642"/>
      <c r="AT52" s="642"/>
      <c r="AU52" s="642"/>
      <c r="AV52" s="642"/>
      <c r="AW52" s="642"/>
      <c r="AX52" s="643"/>
      <c r="AY52" s="1777">
        <f t="shared" si="4"/>
        <v>0</v>
      </c>
      <c r="AZ52" s="1702"/>
      <c r="BA52" s="1702"/>
      <c r="BB52" s="1703">
        <f t="shared" si="5"/>
        <v>0</v>
      </c>
      <c r="BC52" s="1703"/>
      <c r="BD52" s="1703"/>
      <c r="BE52" s="1789"/>
      <c r="BF52" s="1790"/>
      <c r="BG52" s="1791"/>
      <c r="BH52" s="1792"/>
      <c r="BI52" s="1793"/>
      <c r="BJ52" s="1794"/>
      <c r="BK52" s="1683"/>
      <c r="BL52" s="1683"/>
      <c r="BM52" s="1683"/>
      <c r="BN52" s="1684"/>
      <c r="BO52" s="640"/>
    </row>
    <row r="53" spans="2:85" ht="21" customHeight="1" x14ac:dyDescent="0.15">
      <c r="B53" s="1709"/>
      <c r="C53" s="1774"/>
      <c r="D53" s="1776"/>
      <c r="E53" s="1697"/>
      <c r="F53" s="1697"/>
      <c r="G53" s="1697"/>
      <c r="H53" s="1697"/>
      <c r="I53" s="1697"/>
      <c r="J53" s="1697"/>
      <c r="K53" s="1697"/>
      <c r="L53" s="1697"/>
      <c r="M53" s="1697"/>
      <c r="N53" s="1697"/>
      <c r="O53" s="1697"/>
      <c r="P53" s="1698"/>
      <c r="Q53" s="1699"/>
      <c r="R53" s="1699"/>
      <c r="S53" s="1699"/>
      <c r="T53" s="1699"/>
      <c r="U53" s="1699"/>
      <c r="V53" s="1700"/>
      <c r="W53" s="641"/>
      <c r="X53" s="642"/>
      <c r="Y53" s="642"/>
      <c r="Z53" s="642"/>
      <c r="AA53" s="642"/>
      <c r="AB53" s="642"/>
      <c r="AC53" s="643"/>
      <c r="AD53" s="641"/>
      <c r="AE53" s="642"/>
      <c r="AF53" s="642"/>
      <c r="AG53" s="642"/>
      <c r="AH53" s="642"/>
      <c r="AI53" s="642"/>
      <c r="AJ53" s="643"/>
      <c r="AK53" s="641"/>
      <c r="AL53" s="642"/>
      <c r="AM53" s="642"/>
      <c r="AN53" s="642"/>
      <c r="AO53" s="642"/>
      <c r="AP53" s="642"/>
      <c r="AQ53" s="643"/>
      <c r="AR53" s="641"/>
      <c r="AS53" s="642"/>
      <c r="AT53" s="642"/>
      <c r="AU53" s="642"/>
      <c r="AV53" s="642"/>
      <c r="AW53" s="642"/>
      <c r="AX53" s="643"/>
      <c r="AY53" s="1777">
        <f t="shared" si="4"/>
        <v>0</v>
      </c>
      <c r="AZ53" s="1702"/>
      <c r="BA53" s="1702"/>
      <c r="BB53" s="1703">
        <f t="shared" si="5"/>
        <v>0</v>
      </c>
      <c r="BC53" s="1703"/>
      <c r="BD53" s="1703"/>
      <c r="BE53" s="1789"/>
      <c r="BF53" s="1790"/>
      <c r="BG53" s="1791"/>
      <c r="BH53" s="1792"/>
      <c r="BI53" s="1793"/>
      <c r="BJ53" s="1794"/>
      <c r="BK53" s="1683"/>
      <c r="BL53" s="1683"/>
      <c r="BM53" s="1683"/>
      <c r="BN53" s="1684"/>
      <c r="BO53" s="640"/>
    </row>
    <row r="54" spans="2:85" ht="21" customHeight="1" x14ac:dyDescent="0.15">
      <c r="B54" s="1709"/>
      <c r="C54" s="1774"/>
      <c r="D54" s="1776"/>
      <c r="E54" s="1697"/>
      <c r="F54" s="1697"/>
      <c r="G54" s="1697"/>
      <c r="H54" s="1697"/>
      <c r="I54" s="1697"/>
      <c r="J54" s="1697"/>
      <c r="K54" s="1697"/>
      <c r="L54" s="1697"/>
      <c r="M54" s="1697"/>
      <c r="N54" s="1697"/>
      <c r="O54" s="1697"/>
      <c r="P54" s="1698"/>
      <c r="Q54" s="1699"/>
      <c r="R54" s="1699"/>
      <c r="S54" s="1699"/>
      <c r="T54" s="1699"/>
      <c r="U54" s="1699"/>
      <c r="V54" s="1700"/>
      <c r="W54" s="641"/>
      <c r="X54" s="642"/>
      <c r="Y54" s="642"/>
      <c r="Z54" s="642"/>
      <c r="AA54" s="642"/>
      <c r="AB54" s="642"/>
      <c r="AC54" s="643"/>
      <c r="AD54" s="641"/>
      <c r="AE54" s="642"/>
      <c r="AF54" s="642"/>
      <c r="AG54" s="642"/>
      <c r="AH54" s="642"/>
      <c r="AI54" s="642"/>
      <c r="AJ54" s="643"/>
      <c r="AK54" s="641"/>
      <c r="AL54" s="642"/>
      <c r="AM54" s="642"/>
      <c r="AN54" s="642"/>
      <c r="AO54" s="642"/>
      <c r="AP54" s="642"/>
      <c r="AQ54" s="643"/>
      <c r="AR54" s="641"/>
      <c r="AS54" s="642"/>
      <c r="AT54" s="642"/>
      <c r="AU54" s="642"/>
      <c r="AV54" s="642"/>
      <c r="AW54" s="642"/>
      <c r="AX54" s="643"/>
      <c r="AY54" s="1777">
        <f t="shared" si="4"/>
        <v>0</v>
      </c>
      <c r="AZ54" s="1702"/>
      <c r="BA54" s="1702"/>
      <c r="BB54" s="1703">
        <f t="shared" si="5"/>
        <v>0</v>
      </c>
      <c r="BC54" s="1703"/>
      <c r="BD54" s="1703"/>
      <c r="BE54" s="1789"/>
      <c r="BF54" s="1790"/>
      <c r="BG54" s="1791"/>
      <c r="BH54" s="1792"/>
      <c r="BI54" s="1793"/>
      <c r="BJ54" s="1794"/>
      <c r="BK54" s="1683"/>
      <c r="BL54" s="1683"/>
      <c r="BM54" s="1683"/>
      <c r="BN54" s="1684"/>
    </row>
    <row r="55" spans="2:85" ht="21" customHeight="1" x14ac:dyDescent="0.15">
      <c r="B55" s="1709"/>
      <c r="C55" s="1774"/>
      <c r="D55" s="1776"/>
      <c r="E55" s="1697"/>
      <c r="F55" s="1697"/>
      <c r="G55" s="1697"/>
      <c r="H55" s="1697"/>
      <c r="I55" s="1697"/>
      <c r="J55" s="1697"/>
      <c r="K55" s="1697"/>
      <c r="L55" s="1697"/>
      <c r="M55" s="1697"/>
      <c r="N55" s="1697"/>
      <c r="O55" s="1697"/>
      <c r="P55" s="1698"/>
      <c r="Q55" s="1699"/>
      <c r="R55" s="1699"/>
      <c r="S55" s="1699"/>
      <c r="T55" s="1699"/>
      <c r="U55" s="1699"/>
      <c r="V55" s="1700"/>
      <c r="W55" s="641"/>
      <c r="X55" s="642"/>
      <c r="Y55" s="642"/>
      <c r="Z55" s="642"/>
      <c r="AA55" s="642"/>
      <c r="AB55" s="642"/>
      <c r="AC55" s="643"/>
      <c r="AD55" s="641"/>
      <c r="AE55" s="642"/>
      <c r="AF55" s="642"/>
      <c r="AG55" s="642"/>
      <c r="AH55" s="642"/>
      <c r="AI55" s="642"/>
      <c r="AJ55" s="643"/>
      <c r="AK55" s="641"/>
      <c r="AL55" s="642"/>
      <c r="AM55" s="642"/>
      <c r="AN55" s="642"/>
      <c r="AO55" s="642"/>
      <c r="AP55" s="642"/>
      <c r="AQ55" s="643"/>
      <c r="AR55" s="641"/>
      <c r="AS55" s="642"/>
      <c r="AT55" s="642"/>
      <c r="AU55" s="642"/>
      <c r="AV55" s="642"/>
      <c r="AW55" s="642"/>
      <c r="AX55" s="643"/>
      <c r="AY55" s="1777">
        <f t="shared" si="4"/>
        <v>0</v>
      </c>
      <c r="AZ55" s="1702"/>
      <c r="BA55" s="1702"/>
      <c r="BB55" s="1703">
        <f t="shared" si="5"/>
        <v>0</v>
      </c>
      <c r="BC55" s="1703"/>
      <c r="BD55" s="1703"/>
      <c r="BE55" s="1789"/>
      <c r="BF55" s="1790"/>
      <c r="BG55" s="1791"/>
      <c r="BH55" s="1792"/>
      <c r="BI55" s="1793"/>
      <c r="BJ55" s="1794"/>
      <c r="BK55" s="1683"/>
      <c r="BL55" s="1683"/>
      <c r="BM55" s="1683"/>
      <c r="BN55" s="1684"/>
      <c r="CE55" s="514"/>
      <c r="CF55" s="514"/>
      <c r="CG55" s="514"/>
    </row>
    <row r="56" spans="2:85" ht="21" customHeight="1" x14ac:dyDescent="0.15">
      <c r="B56" s="1709"/>
      <c r="C56" s="1774"/>
      <c r="D56" s="1776"/>
      <c r="E56" s="1697"/>
      <c r="F56" s="1697"/>
      <c r="G56" s="1697"/>
      <c r="H56" s="1697"/>
      <c r="I56" s="1697"/>
      <c r="J56" s="1697"/>
      <c r="K56" s="1697"/>
      <c r="L56" s="1697"/>
      <c r="M56" s="1697"/>
      <c r="N56" s="1697"/>
      <c r="O56" s="1697"/>
      <c r="P56" s="1698"/>
      <c r="Q56" s="1699"/>
      <c r="R56" s="1699"/>
      <c r="S56" s="1699"/>
      <c r="T56" s="1699"/>
      <c r="U56" s="1699"/>
      <c r="V56" s="1700"/>
      <c r="W56" s="641"/>
      <c r="X56" s="642"/>
      <c r="Y56" s="642"/>
      <c r="Z56" s="642"/>
      <c r="AA56" s="642"/>
      <c r="AB56" s="642"/>
      <c r="AC56" s="643"/>
      <c r="AD56" s="641"/>
      <c r="AE56" s="642"/>
      <c r="AF56" s="642"/>
      <c r="AG56" s="642"/>
      <c r="AH56" s="642"/>
      <c r="AI56" s="642"/>
      <c r="AJ56" s="643"/>
      <c r="AK56" s="641"/>
      <c r="AL56" s="642"/>
      <c r="AM56" s="642"/>
      <c r="AN56" s="642"/>
      <c r="AO56" s="642"/>
      <c r="AP56" s="642"/>
      <c r="AQ56" s="643"/>
      <c r="AR56" s="641"/>
      <c r="AS56" s="642"/>
      <c r="AT56" s="642"/>
      <c r="AU56" s="642"/>
      <c r="AV56" s="642"/>
      <c r="AW56" s="642"/>
      <c r="AX56" s="643"/>
      <c r="AY56" s="1777">
        <f t="shared" si="4"/>
        <v>0</v>
      </c>
      <c r="AZ56" s="1702"/>
      <c r="BA56" s="1702"/>
      <c r="BB56" s="1703">
        <f t="shared" si="5"/>
        <v>0</v>
      </c>
      <c r="BC56" s="1703"/>
      <c r="BD56" s="1703"/>
      <c r="BE56" s="1789"/>
      <c r="BF56" s="1790"/>
      <c r="BG56" s="1791"/>
      <c r="BH56" s="1792"/>
      <c r="BI56" s="1793"/>
      <c r="BJ56" s="1794"/>
      <c r="BK56" s="1683"/>
      <c r="BL56" s="1683"/>
      <c r="BM56" s="1683"/>
      <c r="BN56" s="1684"/>
      <c r="CE56" s="514"/>
      <c r="CF56" s="514"/>
      <c r="CG56" s="514"/>
    </row>
    <row r="57" spans="2:85" ht="21" customHeight="1" thickBot="1" x14ac:dyDescent="0.2">
      <c r="B57" s="1709"/>
      <c r="C57" s="1775"/>
      <c r="D57" s="1770"/>
      <c r="E57" s="1771"/>
      <c r="F57" s="1771"/>
      <c r="G57" s="1771"/>
      <c r="H57" s="1771"/>
      <c r="I57" s="1771"/>
      <c r="J57" s="1686"/>
      <c r="K57" s="1686"/>
      <c r="L57" s="1686"/>
      <c r="M57" s="1686"/>
      <c r="N57" s="1686"/>
      <c r="O57" s="1686"/>
      <c r="P57" s="1687"/>
      <c r="Q57" s="1688"/>
      <c r="R57" s="1688"/>
      <c r="S57" s="1688"/>
      <c r="T57" s="1688"/>
      <c r="U57" s="1688"/>
      <c r="V57" s="1689"/>
      <c r="W57" s="650"/>
      <c r="X57" s="651"/>
      <c r="Y57" s="651"/>
      <c r="Z57" s="651"/>
      <c r="AA57" s="651"/>
      <c r="AB57" s="651"/>
      <c r="AC57" s="652"/>
      <c r="AD57" s="650"/>
      <c r="AE57" s="651"/>
      <c r="AF57" s="651"/>
      <c r="AG57" s="651"/>
      <c r="AH57" s="651"/>
      <c r="AI57" s="651"/>
      <c r="AJ57" s="652"/>
      <c r="AK57" s="650"/>
      <c r="AL57" s="651"/>
      <c r="AM57" s="651"/>
      <c r="AN57" s="651"/>
      <c r="AO57" s="651"/>
      <c r="AP57" s="651"/>
      <c r="AQ57" s="652"/>
      <c r="AR57" s="650"/>
      <c r="AS57" s="651"/>
      <c r="AT57" s="651"/>
      <c r="AU57" s="651"/>
      <c r="AV57" s="651"/>
      <c r="AW57" s="651"/>
      <c r="AX57" s="652"/>
      <c r="AY57" s="1772">
        <f>SUM(W57:AX57)</f>
        <v>0</v>
      </c>
      <c r="AZ57" s="1691"/>
      <c r="BA57" s="1691"/>
      <c r="BB57" s="1692">
        <f t="shared" si="5"/>
        <v>0</v>
      </c>
      <c r="BC57" s="1692"/>
      <c r="BD57" s="1692"/>
      <c r="BE57" s="1789"/>
      <c r="BF57" s="1790"/>
      <c r="BG57" s="1791"/>
      <c r="BH57" s="1792"/>
      <c r="BI57" s="1793"/>
      <c r="BJ57" s="1794"/>
      <c r="BK57" s="1694"/>
      <c r="BL57" s="1694"/>
      <c r="BM57" s="1694"/>
      <c r="BN57" s="1695"/>
    </row>
    <row r="58" spans="2:85" ht="21" customHeight="1" thickBot="1" x14ac:dyDescent="0.2">
      <c r="B58" s="1709"/>
      <c r="C58" s="1315" t="s">
        <v>666</v>
      </c>
      <c r="D58" s="1316"/>
      <c r="E58" s="1316"/>
      <c r="F58" s="1316"/>
      <c r="G58" s="1316"/>
      <c r="H58" s="1316"/>
      <c r="I58" s="1316"/>
      <c r="J58" s="1316"/>
      <c r="K58" s="1316"/>
      <c r="L58" s="1316"/>
      <c r="M58" s="1316"/>
      <c r="N58" s="1316"/>
      <c r="O58" s="1316"/>
      <c r="P58" s="1316"/>
      <c r="Q58" s="1316"/>
      <c r="R58" s="1316"/>
      <c r="S58" s="1316"/>
      <c r="T58" s="1316"/>
      <c r="U58" s="1316"/>
      <c r="V58" s="1317"/>
      <c r="W58" s="657">
        <f t="shared" ref="W58:AX58" si="6">SUM(W43:W57)</f>
        <v>0</v>
      </c>
      <c r="X58" s="658">
        <f t="shared" si="6"/>
        <v>0</v>
      </c>
      <c r="Y58" s="658">
        <f t="shared" si="6"/>
        <v>0</v>
      </c>
      <c r="Z58" s="658">
        <f t="shared" si="6"/>
        <v>0</v>
      </c>
      <c r="AA58" s="658">
        <f t="shared" si="6"/>
        <v>0</v>
      </c>
      <c r="AB58" s="658">
        <f t="shared" si="6"/>
        <v>0</v>
      </c>
      <c r="AC58" s="659">
        <f t="shared" si="6"/>
        <v>0</v>
      </c>
      <c r="AD58" s="657">
        <f t="shared" si="6"/>
        <v>0</v>
      </c>
      <c r="AE58" s="658">
        <f t="shared" si="6"/>
        <v>0</v>
      </c>
      <c r="AF58" s="658">
        <f t="shared" si="6"/>
        <v>0</v>
      </c>
      <c r="AG58" s="658">
        <f t="shared" si="6"/>
        <v>0</v>
      </c>
      <c r="AH58" s="658">
        <f t="shared" si="6"/>
        <v>0</v>
      </c>
      <c r="AI58" s="658">
        <f t="shared" si="6"/>
        <v>0</v>
      </c>
      <c r="AJ58" s="659">
        <f t="shared" si="6"/>
        <v>0</v>
      </c>
      <c r="AK58" s="657">
        <f t="shared" si="6"/>
        <v>0</v>
      </c>
      <c r="AL58" s="658">
        <f t="shared" si="6"/>
        <v>0</v>
      </c>
      <c r="AM58" s="658">
        <f t="shared" si="6"/>
        <v>0</v>
      </c>
      <c r="AN58" s="658">
        <f t="shared" si="6"/>
        <v>0</v>
      </c>
      <c r="AO58" s="658">
        <f t="shared" si="6"/>
        <v>0</v>
      </c>
      <c r="AP58" s="658">
        <f t="shared" si="6"/>
        <v>0</v>
      </c>
      <c r="AQ58" s="659">
        <f t="shared" si="6"/>
        <v>0</v>
      </c>
      <c r="AR58" s="657">
        <f t="shared" si="6"/>
        <v>0</v>
      </c>
      <c r="AS58" s="658">
        <f t="shared" si="6"/>
        <v>0</v>
      </c>
      <c r="AT58" s="658">
        <f t="shared" si="6"/>
        <v>0</v>
      </c>
      <c r="AU58" s="658">
        <f t="shared" si="6"/>
        <v>0</v>
      </c>
      <c r="AV58" s="658">
        <f t="shared" si="6"/>
        <v>0</v>
      </c>
      <c r="AW58" s="658">
        <f t="shared" si="6"/>
        <v>0</v>
      </c>
      <c r="AX58" s="659">
        <f t="shared" si="6"/>
        <v>0</v>
      </c>
      <c r="AY58" s="1757">
        <f>SUM(AY37:BA53)</f>
        <v>0</v>
      </c>
      <c r="AZ58" s="1758"/>
      <c r="BA58" s="1758"/>
      <c r="BB58" s="1759">
        <f>SUM($BB$43:$BD$57)</f>
        <v>0</v>
      </c>
      <c r="BC58" s="1759"/>
      <c r="BD58" s="1759"/>
      <c r="BE58" s="1767" t="e">
        <f>SUM(BE43:BG57)</f>
        <v>#DIV/0!</v>
      </c>
      <c r="BF58" s="1767"/>
      <c r="BG58" s="1767"/>
      <c r="BH58" s="1768">
        <f>SUM(BH43:BJ57)</f>
        <v>0</v>
      </c>
      <c r="BI58" s="1769"/>
      <c r="BJ58" s="1769"/>
      <c r="BK58" s="1765"/>
      <c r="BL58" s="1765"/>
      <c r="BM58" s="1765"/>
      <c r="BN58" s="1766"/>
    </row>
    <row r="59" spans="2:85" ht="21" customHeight="1" thickBot="1" x14ac:dyDescent="0.2">
      <c r="B59" s="1854"/>
      <c r="C59" s="1315" t="s">
        <v>667</v>
      </c>
      <c r="D59" s="1316"/>
      <c r="E59" s="1316"/>
      <c r="F59" s="1316"/>
      <c r="G59" s="1316"/>
      <c r="H59" s="1316"/>
      <c r="I59" s="1316"/>
      <c r="J59" s="1316"/>
      <c r="K59" s="1316"/>
      <c r="L59" s="1316"/>
      <c r="M59" s="1316"/>
      <c r="N59" s="1316"/>
      <c r="O59" s="1316"/>
      <c r="P59" s="1316"/>
      <c r="Q59" s="1316"/>
      <c r="R59" s="1316"/>
      <c r="S59" s="1316"/>
      <c r="T59" s="1316"/>
      <c r="U59" s="1316"/>
      <c r="V59" s="1317"/>
      <c r="W59" s="660">
        <f t="shared" ref="W59:AM59" si="7">SUM(W37:W54)</f>
        <v>0</v>
      </c>
      <c r="X59" s="661">
        <f t="shared" si="7"/>
        <v>0</v>
      </c>
      <c r="Y59" s="661">
        <f t="shared" si="7"/>
        <v>0</v>
      </c>
      <c r="Z59" s="661">
        <f t="shared" si="7"/>
        <v>0</v>
      </c>
      <c r="AA59" s="661">
        <f t="shared" si="7"/>
        <v>0</v>
      </c>
      <c r="AB59" s="661">
        <f t="shared" si="7"/>
        <v>0</v>
      </c>
      <c r="AC59" s="662">
        <f t="shared" si="7"/>
        <v>0</v>
      </c>
      <c r="AD59" s="660">
        <f t="shared" si="7"/>
        <v>0</v>
      </c>
      <c r="AE59" s="661">
        <f t="shared" si="7"/>
        <v>0</v>
      </c>
      <c r="AF59" s="661">
        <f t="shared" si="7"/>
        <v>0</v>
      </c>
      <c r="AG59" s="661">
        <f t="shared" si="7"/>
        <v>0</v>
      </c>
      <c r="AH59" s="661">
        <f t="shared" si="7"/>
        <v>0</v>
      </c>
      <c r="AI59" s="661">
        <f t="shared" si="7"/>
        <v>0</v>
      </c>
      <c r="AJ59" s="662">
        <f t="shared" si="7"/>
        <v>0</v>
      </c>
      <c r="AK59" s="660">
        <f t="shared" si="7"/>
        <v>0</v>
      </c>
      <c r="AL59" s="661">
        <f t="shared" si="7"/>
        <v>0</v>
      </c>
      <c r="AM59" s="661">
        <f t="shared" si="7"/>
        <v>0</v>
      </c>
      <c r="AN59" s="661">
        <f>SUM(AN37:AN55)</f>
        <v>0</v>
      </c>
      <c r="AO59" s="661">
        <f t="shared" ref="AO59:AX59" si="8">SUM(AO37:AO54)</f>
        <v>0</v>
      </c>
      <c r="AP59" s="661">
        <f t="shared" si="8"/>
        <v>0</v>
      </c>
      <c r="AQ59" s="662">
        <f t="shared" si="8"/>
        <v>0</v>
      </c>
      <c r="AR59" s="660">
        <f t="shared" si="8"/>
        <v>0</v>
      </c>
      <c r="AS59" s="661">
        <f t="shared" si="8"/>
        <v>0</v>
      </c>
      <c r="AT59" s="661">
        <f t="shared" si="8"/>
        <v>0</v>
      </c>
      <c r="AU59" s="661">
        <f t="shared" si="8"/>
        <v>0</v>
      </c>
      <c r="AV59" s="661">
        <f t="shared" si="8"/>
        <v>0</v>
      </c>
      <c r="AW59" s="661">
        <f t="shared" si="8"/>
        <v>0</v>
      </c>
      <c r="AX59" s="662">
        <f t="shared" si="8"/>
        <v>0</v>
      </c>
      <c r="AY59" s="1757">
        <f>SUM(AY38:BA54)</f>
        <v>0</v>
      </c>
      <c r="AZ59" s="1758"/>
      <c r="BA59" s="1758"/>
      <c r="BB59" s="1759">
        <f>SUM($BB$37:$BD$57)</f>
        <v>0</v>
      </c>
      <c r="BC59" s="1759"/>
      <c r="BD59" s="1759"/>
      <c r="BE59" s="1760"/>
      <c r="BF59" s="1761"/>
      <c r="BG59" s="1762"/>
      <c r="BH59" s="1763"/>
      <c r="BI59" s="1764"/>
      <c r="BJ59" s="1764"/>
      <c r="BK59" s="1765"/>
      <c r="BL59" s="1765"/>
      <c r="BM59" s="1765"/>
      <c r="BN59" s="1766"/>
    </row>
    <row r="60" spans="2:85" ht="21" customHeight="1" thickBot="1" x14ac:dyDescent="0.2">
      <c r="B60" s="663" t="s">
        <v>668</v>
      </c>
      <c r="C60" s="664"/>
      <c r="D60" s="665"/>
      <c r="E60" s="714"/>
      <c r="F60" s="714"/>
      <c r="G60" s="714"/>
      <c r="H60" s="714"/>
      <c r="I60" s="714"/>
      <c r="J60" s="714"/>
      <c r="K60" s="714"/>
      <c r="L60" s="714"/>
      <c r="M60" s="714"/>
      <c r="N60" s="714"/>
      <c r="O60" s="714"/>
      <c r="P60" s="714"/>
      <c r="Q60" s="714"/>
      <c r="R60" s="714"/>
      <c r="S60" s="714"/>
      <c r="T60" s="714"/>
      <c r="U60" s="714"/>
      <c r="V60" s="714"/>
      <c r="W60" s="725"/>
      <c r="X60" s="725"/>
      <c r="Y60" s="725"/>
      <c r="Z60" s="725"/>
      <c r="AA60" s="725"/>
      <c r="AB60" s="725"/>
      <c r="AC60" s="725"/>
      <c r="AD60" s="725"/>
      <c r="AE60" s="725"/>
      <c r="AF60" s="725"/>
      <c r="AG60" s="725"/>
      <c r="AH60" s="725"/>
      <c r="AI60" s="725"/>
      <c r="AJ60" s="725"/>
      <c r="AK60" s="725"/>
      <c r="AL60" s="725"/>
      <c r="AM60" s="725"/>
      <c r="AN60" s="725"/>
      <c r="AO60" s="725"/>
      <c r="AP60" s="725"/>
      <c r="AQ60" s="725"/>
      <c r="AR60" s="725"/>
      <c r="AS60" s="725"/>
      <c r="AT60" s="725"/>
      <c r="AU60" s="725"/>
      <c r="AV60" s="725"/>
      <c r="AW60" s="725"/>
      <c r="AX60" s="726"/>
      <c r="AY60" s="1729"/>
      <c r="AZ60" s="1730"/>
      <c r="BA60" s="1730"/>
      <c r="BB60" s="1730"/>
      <c r="BC60" s="1730"/>
      <c r="BD60" s="1730"/>
      <c r="BE60" s="1730"/>
      <c r="BF60" s="1730"/>
      <c r="BG60" s="1730"/>
      <c r="BH60" s="1730"/>
      <c r="BI60" s="1730"/>
      <c r="BJ60" s="1730"/>
      <c r="BK60" s="1730"/>
      <c r="BL60" s="1730"/>
      <c r="BM60" s="1730"/>
      <c r="BN60" s="1731"/>
    </row>
    <row r="61" spans="2:85" ht="21" customHeight="1" x14ac:dyDescent="0.15">
      <c r="G61" s="1"/>
    </row>
    <row r="62" spans="2:85" ht="21" customHeight="1" thickBot="1" x14ac:dyDescent="0.2">
      <c r="B62" s="528" t="s">
        <v>669</v>
      </c>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c r="AO62" s="578"/>
      <c r="AP62" s="578"/>
      <c r="AQ62" s="578"/>
      <c r="AR62" s="578"/>
      <c r="AS62" s="578"/>
      <c r="AT62" s="578"/>
      <c r="AU62" s="578"/>
      <c r="AV62" s="578"/>
      <c r="AW62" s="578"/>
      <c r="AX62" s="578"/>
      <c r="AY62" s="578"/>
      <c r="AZ62" s="578"/>
      <c r="BA62" s="317"/>
      <c r="BB62" s="578"/>
      <c r="BC62" s="317"/>
      <c r="BD62" s="317"/>
      <c r="BE62" s="578"/>
      <c r="BF62" s="317"/>
      <c r="BG62" s="578"/>
      <c r="BH62" s="578"/>
      <c r="BI62" s="578"/>
      <c r="BJ62" s="578"/>
      <c r="BK62" s="578"/>
      <c r="BL62" s="578"/>
      <c r="BM62" s="578"/>
      <c r="BN62" s="578"/>
    </row>
    <row r="63" spans="2:85" ht="21" customHeight="1" thickBot="1" x14ac:dyDescent="0.2">
      <c r="B63" s="1732"/>
      <c r="C63" s="625"/>
      <c r="D63" s="1734" t="s">
        <v>59</v>
      </c>
      <c r="E63" s="1734"/>
      <c r="F63" s="1734"/>
      <c r="G63" s="1734"/>
      <c r="H63" s="1734"/>
      <c r="I63" s="1735"/>
      <c r="J63" s="1738" t="s">
        <v>68</v>
      </c>
      <c r="K63" s="1739"/>
      <c r="L63" s="1739"/>
      <c r="M63" s="1739"/>
      <c r="N63" s="1739"/>
      <c r="O63" s="1740"/>
      <c r="P63" s="1744" t="s">
        <v>3</v>
      </c>
      <c r="Q63" s="1734"/>
      <c r="R63" s="1734"/>
      <c r="S63" s="1734"/>
      <c r="T63" s="1734"/>
      <c r="U63" s="1734"/>
      <c r="V63" s="1745"/>
      <c r="W63" s="1748" t="s">
        <v>650</v>
      </c>
      <c r="X63" s="1749"/>
      <c r="Y63" s="1749"/>
      <c r="Z63" s="1749"/>
      <c r="AA63" s="1749"/>
      <c r="AB63" s="1749"/>
      <c r="AC63" s="1750"/>
      <c r="AD63" s="1748" t="s">
        <v>651</v>
      </c>
      <c r="AE63" s="1749"/>
      <c r="AF63" s="1749"/>
      <c r="AG63" s="1749"/>
      <c r="AH63" s="1749"/>
      <c r="AI63" s="1749"/>
      <c r="AJ63" s="1750"/>
      <c r="AK63" s="1748" t="s">
        <v>652</v>
      </c>
      <c r="AL63" s="1749"/>
      <c r="AM63" s="1749"/>
      <c r="AN63" s="1749"/>
      <c r="AO63" s="1749"/>
      <c r="AP63" s="1749"/>
      <c r="AQ63" s="1750"/>
      <c r="AR63" s="1732" t="s">
        <v>653</v>
      </c>
      <c r="AS63" s="1734"/>
      <c r="AT63" s="1734"/>
      <c r="AU63" s="1734"/>
      <c r="AV63" s="1734"/>
      <c r="AW63" s="1734"/>
      <c r="AX63" s="1734"/>
      <c r="AY63" s="1751" t="s">
        <v>654</v>
      </c>
      <c r="AZ63" s="1752"/>
      <c r="BA63" s="1752"/>
      <c r="BB63" s="1752" t="s">
        <v>655</v>
      </c>
      <c r="BC63" s="1752"/>
      <c r="BD63" s="1752"/>
      <c r="BE63" s="1752" t="s">
        <v>657</v>
      </c>
      <c r="BF63" s="1752"/>
      <c r="BG63" s="1752"/>
      <c r="BH63" s="1752"/>
      <c r="BI63" s="1752"/>
      <c r="BJ63" s="1752"/>
      <c r="BK63" s="1749" t="s">
        <v>658</v>
      </c>
      <c r="BL63" s="1749"/>
      <c r="BM63" s="1749"/>
      <c r="BN63" s="1750"/>
    </row>
    <row r="64" spans="2:85" ht="21" customHeight="1" thickBot="1" x14ac:dyDescent="0.2">
      <c r="B64" s="1733"/>
      <c r="C64" s="626"/>
      <c r="D64" s="1736"/>
      <c r="E64" s="1736"/>
      <c r="F64" s="1736"/>
      <c r="G64" s="1736"/>
      <c r="H64" s="1736"/>
      <c r="I64" s="1737"/>
      <c r="J64" s="1741"/>
      <c r="K64" s="1742"/>
      <c r="L64" s="1742"/>
      <c r="M64" s="1742"/>
      <c r="N64" s="1742"/>
      <c r="O64" s="1743"/>
      <c r="P64" s="1746"/>
      <c r="Q64" s="1736"/>
      <c r="R64" s="1736"/>
      <c r="S64" s="1736"/>
      <c r="T64" s="1736"/>
      <c r="U64" s="1736"/>
      <c r="V64" s="1747"/>
      <c r="W64" s="627" t="s">
        <v>284</v>
      </c>
      <c r="X64" s="628" t="s">
        <v>659</v>
      </c>
      <c r="Y64" s="628" t="s">
        <v>660</v>
      </c>
      <c r="Z64" s="628" t="s">
        <v>661</v>
      </c>
      <c r="AA64" s="628" t="s">
        <v>662</v>
      </c>
      <c r="AB64" s="628" t="s">
        <v>663</v>
      </c>
      <c r="AC64" s="629" t="s">
        <v>22</v>
      </c>
      <c r="AD64" s="627" t="s">
        <v>284</v>
      </c>
      <c r="AE64" s="628" t="s">
        <v>659</v>
      </c>
      <c r="AF64" s="628" t="s">
        <v>660</v>
      </c>
      <c r="AG64" s="628" t="s">
        <v>661</v>
      </c>
      <c r="AH64" s="628" t="s">
        <v>662</v>
      </c>
      <c r="AI64" s="628" t="s">
        <v>663</v>
      </c>
      <c r="AJ64" s="629" t="s">
        <v>22</v>
      </c>
      <c r="AK64" s="627" t="s">
        <v>284</v>
      </c>
      <c r="AL64" s="628" t="s">
        <v>659</v>
      </c>
      <c r="AM64" s="628" t="s">
        <v>660</v>
      </c>
      <c r="AN64" s="628" t="s">
        <v>661</v>
      </c>
      <c r="AO64" s="628" t="s">
        <v>662</v>
      </c>
      <c r="AP64" s="628" t="s">
        <v>663</v>
      </c>
      <c r="AQ64" s="629" t="s">
        <v>22</v>
      </c>
      <c r="AR64" s="630" t="s">
        <v>284</v>
      </c>
      <c r="AS64" s="631" t="s">
        <v>659</v>
      </c>
      <c r="AT64" s="631" t="s">
        <v>660</v>
      </c>
      <c r="AU64" s="631" t="s">
        <v>661</v>
      </c>
      <c r="AV64" s="631" t="s">
        <v>662</v>
      </c>
      <c r="AW64" s="631" t="s">
        <v>663</v>
      </c>
      <c r="AX64" s="666" t="s">
        <v>22</v>
      </c>
      <c r="AY64" s="1753"/>
      <c r="AZ64" s="1754"/>
      <c r="BA64" s="1754"/>
      <c r="BB64" s="1754"/>
      <c r="BC64" s="1754"/>
      <c r="BD64" s="1754"/>
      <c r="BE64" s="1754"/>
      <c r="BF64" s="1754"/>
      <c r="BG64" s="1754"/>
      <c r="BH64" s="1754"/>
      <c r="BI64" s="1754"/>
      <c r="BJ64" s="1754"/>
      <c r="BK64" s="1755"/>
      <c r="BL64" s="1755"/>
      <c r="BM64" s="1755"/>
      <c r="BN64" s="1756"/>
    </row>
    <row r="65" spans="2:66" ht="21" customHeight="1" x14ac:dyDescent="0.15">
      <c r="B65" s="1709"/>
      <c r="C65" s="1710" t="s">
        <v>591</v>
      </c>
      <c r="D65" s="1711"/>
      <c r="E65" s="1712"/>
      <c r="F65" s="1712"/>
      <c r="G65" s="1712"/>
      <c r="H65" s="1712"/>
      <c r="I65" s="1712"/>
      <c r="J65" s="1712"/>
      <c r="K65" s="1712"/>
      <c r="L65" s="1712"/>
      <c r="M65" s="1712"/>
      <c r="N65" s="1712"/>
      <c r="O65" s="1712"/>
      <c r="P65" s="1713"/>
      <c r="Q65" s="1713"/>
      <c r="R65" s="1713"/>
      <c r="S65" s="1713"/>
      <c r="T65" s="1713"/>
      <c r="U65" s="1713"/>
      <c r="V65" s="1714"/>
      <c r="W65" s="647"/>
      <c r="X65" s="638"/>
      <c r="Y65" s="638"/>
      <c r="Z65" s="638"/>
      <c r="AA65" s="638"/>
      <c r="AB65" s="638"/>
      <c r="AC65" s="639"/>
      <c r="AD65" s="637"/>
      <c r="AE65" s="638"/>
      <c r="AF65" s="638"/>
      <c r="AG65" s="638"/>
      <c r="AH65" s="638"/>
      <c r="AI65" s="638"/>
      <c r="AJ65" s="639"/>
      <c r="AK65" s="637"/>
      <c r="AL65" s="638"/>
      <c r="AM65" s="638"/>
      <c r="AN65" s="638"/>
      <c r="AO65" s="638"/>
      <c r="AP65" s="638"/>
      <c r="AQ65" s="639"/>
      <c r="AR65" s="637"/>
      <c r="AS65" s="638"/>
      <c r="AT65" s="638"/>
      <c r="AU65" s="638"/>
      <c r="AV65" s="638"/>
      <c r="AW65" s="638"/>
      <c r="AX65" s="639"/>
      <c r="AY65" s="1715">
        <f t="shared" ref="AY65:AY72" si="9">SUM(W65:AX65)</f>
        <v>0</v>
      </c>
      <c r="AZ65" s="1716"/>
      <c r="BA65" s="1716"/>
      <c r="BB65" s="1717">
        <f>AY65/4</f>
        <v>0</v>
      </c>
      <c r="BC65" s="1717"/>
      <c r="BD65" s="1718"/>
      <c r="BE65" s="1719">
        <f>ROUNDDOWN(SUM($BB$65:$BD$72)/40,1)</f>
        <v>0</v>
      </c>
      <c r="BF65" s="1719"/>
      <c r="BG65" s="1719"/>
      <c r="BH65" s="1719"/>
      <c r="BI65" s="1719"/>
      <c r="BJ65" s="1719"/>
      <c r="BK65" s="1707"/>
      <c r="BL65" s="1707"/>
      <c r="BM65" s="1707"/>
      <c r="BN65" s="1708"/>
    </row>
    <row r="66" spans="2:66" ht="21" customHeight="1" x14ac:dyDescent="0.15">
      <c r="B66" s="1709"/>
      <c r="C66" s="1709"/>
      <c r="D66" s="1696"/>
      <c r="E66" s="1697"/>
      <c r="F66" s="1697"/>
      <c r="G66" s="1697"/>
      <c r="H66" s="1697"/>
      <c r="I66" s="1697"/>
      <c r="J66" s="1697"/>
      <c r="K66" s="1697"/>
      <c r="L66" s="1697"/>
      <c r="M66" s="1697"/>
      <c r="N66" s="1697"/>
      <c r="O66" s="1697"/>
      <c r="P66" s="1705"/>
      <c r="Q66" s="1705"/>
      <c r="R66" s="1705"/>
      <c r="S66" s="1705"/>
      <c r="T66" s="1705"/>
      <c r="U66" s="1705"/>
      <c r="V66" s="1706"/>
      <c r="W66" s="649"/>
      <c r="X66" s="642"/>
      <c r="Y66" s="642"/>
      <c r="Z66" s="642"/>
      <c r="AA66" s="642"/>
      <c r="AB66" s="642"/>
      <c r="AC66" s="643"/>
      <c r="AD66" s="641"/>
      <c r="AE66" s="642"/>
      <c r="AF66" s="642"/>
      <c r="AG66" s="642"/>
      <c r="AH66" s="642"/>
      <c r="AI66" s="642"/>
      <c r="AJ66" s="643"/>
      <c r="AK66" s="641"/>
      <c r="AL66" s="642"/>
      <c r="AM66" s="642"/>
      <c r="AN66" s="642"/>
      <c r="AO66" s="642"/>
      <c r="AP66" s="642"/>
      <c r="AQ66" s="643"/>
      <c r="AR66" s="649"/>
      <c r="AS66" s="642"/>
      <c r="AT66" s="642"/>
      <c r="AU66" s="642"/>
      <c r="AV66" s="642"/>
      <c r="AW66" s="642"/>
      <c r="AX66" s="643"/>
      <c r="AY66" s="1701">
        <f t="shared" si="9"/>
        <v>0</v>
      </c>
      <c r="AZ66" s="1702"/>
      <c r="BA66" s="1702"/>
      <c r="BB66" s="1703">
        <f>AY66/4</f>
        <v>0</v>
      </c>
      <c r="BC66" s="1703"/>
      <c r="BD66" s="1704"/>
      <c r="BE66" s="1720"/>
      <c r="BF66" s="1720"/>
      <c r="BG66" s="1720"/>
      <c r="BH66" s="1720"/>
      <c r="BI66" s="1720"/>
      <c r="BJ66" s="1720"/>
      <c r="BK66" s="1683"/>
      <c r="BL66" s="1683"/>
      <c r="BM66" s="1683"/>
      <c r="BN66" s="1684"/>
    </row>
    <row r="67" spans="2:66" ht="21" customHeight="1" x14ac:dyDescent="0.15">
      <c r="B67" s="1709"/>
      <c r="C67" s="1709"/>
      <c r="D67" s="1696"/>
      <c r="E67" s="1697"/>
      <c r="F67" s="1697"/>
      <c r="G67" s="1697"/>
      <c r="H67" s="1697"/>
      <c r="I67" s="1697"/>
      <c r="J67" s="1697"/>
      <c r="K67" s="1697"/>
      <c r="L67" s="1697"/>
      <c r="M67" s="1697"/>
      <c r="N67" s="1697"/>
      <c r="O67" s="1697"/>
      <c r="P67" s="1705"/>
      <c r="Q67" s="1705"/>
      <c r="R67" s="1705"/>
      <c r="S67" s="1705"/>
      <c r="T67" s="1705"/>
      <c r="U67" s="1705"/>
      <c r="V67" s="1706"/>
      <c r="W67" s="667"/>
      <c r="X67" s="655"/>
      <c r="Y67" s="655"/>
      <c r="Z67" s="655"/>
      <c r="AA67" s="655"/>
      <c r="AB67" s="655"/>
      <c r="AC67" s="656"/>
      <c r="AD67" s="654"/>
      <c r="AE67" s="655"/>
      <c r="AF67" s="655"/>
      <c r="AG67" s="655"/>
      <c r="AH67" s="655"/>
      <c r="AI67" s="655"/>
      <c r="AJ67" s="656"/>
      <c r="AK67" s="654"/>
      <c r="AL67" s="655"/>
      <c r="AM67" s="655"/>
      <c r="AN67" s="655"/>
      <c r="AO67" s="655"/>
      <c r="AP67" s="655"/>
      <c r="AQ67" s="656"/>
      <c r="AR67" s="654"/>
      <c r="AS67" s="655"/>
      <c r="AT67" s="655"/>
      <c r="AU67" s="655"/>
      <c r="AV67" s="655"/>
      <c r="AW67" s="655"/>
      <c r="AX67" s="656"/>
      <c r="AY67" s="1701">
        <f t="shared" si="9"/>
        <v>0</v>
      </c>
      <c r="AZ67" s="1702"/>
      <c r="BA67" s="1702"/>
      <c r="BB67" s="1703">
        <f t="shared" ref="BB67:BB72" si="10">AY67/4</f>
        <v>0</v>
      </c>
      <c r="BC67" s="1703"/>
      <c r="BD67" s="1704"/>
      <c r="BE67" s="1720"/>
      <c r="BF67" s="1720"/>
      <c r="BG67" s="1720"/>
      <c r="BH67" s="1720"/>
      <c r="BI67" s="1720"/>
      <c r="BJ67" s="1720"/>
      <c r="BK67" s="1683"/>
      <c r="BL67" s="1683"/>
      <c r="BM67" s="1683"/>
      <c r="BN67" s="1684"/>
    </row>
    <row r="68" spans="2:66" ht="21" customHeight="1" x14ac:dyDescent="0.15">
      <c r="B68" s="1709"/>
      <c r="C68" s="1709"/>
      <c r="D68" s="1696"/>
      <c r="E68" s="1697"/>
      <c r="F68" s="1697"/>
      <c r="G68" s="1697"/>
      <c r="H68" s="1697"/>
      <c r="I68" s="1697"/>
      <c r="J68" s="1697"/>
      <c r="K68" s="1697"/>
      <c r="L68" s="1697"/>
      <c r="M68" s="1697"/>
      <c r="N68" s="1697"/>
      <c r="O68" s="1697"/>
      <c r="P68" s="1698"/>
      <c r="Q68" s="1699"/>
      <c r="R68" s="1699"/>
      <c r="S68" s="1699"/>
      <c r="T68" s="1699"/>
      <c r="U68" s="1699"/>
      <c r="V68" s="1700"/>
      <c r="W68" s="649"/>
      <c r="X68" s="642"/>
      <c r="Y68" s="642"/>
      <c r="Z68" s="655"/>
      <c r="AA68" s="655"/>
      <c r="AB68" s="642"/>
      <c r="AC68" s="643"/>
      <c r="AD68" s="641"/>
      <c r="AE68" s="642"/>
      <c r="AF68" s="642"/>
      <c r="AG68" s="655"/>
      <c r="AH68" s="655"/>
      <c r="AI68" s="642"/>
      <c r="AJ68" s="643"/>
      <c r="AK68" s="641"/>
      <c r="AL68" s="642"/>
      <c r="AM68" s="642"/>
      <c r="AN68" s="655"/>
      <c r="AO68" s="655"/>
      <c r="AP68" s="642"/>
      <c r="AQ68" s="643"/>
      <c r="AR68" s="649"/>
      <c r="AS68" s="642"/>
      <c r="AT68" s="642"/>
      <c r="AU68" s="655"/>
      <c r="AV68" s="642"/>
      <c r="AW68" s="642"/>
      <c r="AX68" s="643"/>
      <c r="AY68" s="1701">
        <f t="shared" si="9"/>
        <v>0</v>
      </c>
      <c r="AZ68" s="1702"/>
      <c r="BA68" s="1702"/>
      <c r="BB68" s="1703">
        <f t="shared" si="10"/>
        <v>0</v>
      </c>
      <c r="BC68" s="1703"/>
      <c r="BD68" s="1704"/>
      <c r="BE68" s="1720"/>
      <c r="BF68" s="1720"/>
      <c r="BG68" s="1720"/>
      <c r="BH68" s="1720"/>
      <c r="BI68" s="1720"/>
      <c r="BJ68" s="1720"/>
      <c r="BK68" s="1683"/>
      <c r="BL68" s="1683"/>
      <c r="BM68" s="1683"/>
      <c r="BN68" s="1684"/>
    </row>
    <row r="69" spans="2:66" ht="21" customHeight="1" x14ac:dyDescent="0.15">
      <c r="B69" s="1709"/>
      <c r="C69" s="1709"/>
      <c r="D69" s="1696"/>
      <c r="E69" s="1697"/>
      <c r="F69" s="1697"/>
      <c r="G69" s="1697"/>
      <c r="H69" s="1697"/>
      <c r="I69" s="1697"/>
      <c r="J69" s="1697"/>
      <c r="K69" s="1697"/>
      <c r="L69" s="1697"/>
      <c r="M69" s="1697"/>
      <c r="N69" s="1697"/>
      <c r="O69" s="1697"/>
      <c r="P69" s="1705"/>
      <c r="Q69" s="1705"/>
      <c r="R69" s="1705"/>
      <c r="S69" s="1705"/>
      <c r="T69" s="1705"/>
      <c r="U69" s="1705"/>
      <c r="V69" s="1706"/>
      <c r="W69" s="667"/>
      <c r="X69" s="655"/>
      <c r="Y69" s="655"/>
      <c r="Z69" s="655"/>
      <c r="AA69" s="655"/>
      <c r="AB69" s="655"/>
      <c r="AC69" s="656"/>
      <c r="AD69" s="654"/>
      <c r="AE69" s="655"/>
      <c r="AF69" s="655"/>
      <c r="AG69" s="655"/>
      <c r="AH69" s="655"/>
      <c r="AI69" s="655"/>
      <c r="AJ69" s="656"/>
      <c r="AK69" s="654"/>
      <c r="AL69" s="655"/>
      <c r="AM69" s="655"/>
      <c r="AN69" s="655"/>
      <c r="AO69" s="655"/>
      <c r="AP69" s="655"/>
      <c r="AQ69" s="656"/>
      <c r="AR69" s="654"/>
      <c r="AS69" s="655"/>
      <c r="AT69" s="655"/>
      <c r="AU69" s="655"/>
      <c r="AV69" s="655"/>
      <c r="AW69" s="655"/>
      <c r="AX69" s="656"/>
      <c r="AY69" s="1701">
        <f t="shared" si="9"/>
        <v>0</v>
      </c>
      <c r="AZ69" s="1702"/>
      <c r="BA69" s="1702"/>
      <c r="BB69" s="1703">
        <f t="shared" si="10"/>
        <v>0</v>
      </c>
      <c r="BC69" s="1703"/>
      <c r="BD69" s="1704"/>
      <c r="BE69" s="1720"/>
      <c r="BF69" s="1720"/>
      <c r="BG69" s="1720"/>
      <c r="BH69" s="1720"/>
      <c r="BI69" s="1720"/>
      <c r="BJ69" s="1720"/>
      <c r="BK69" s="1683"/>
      <c r="BL69" s="1683"/>
      <c r="BM69" s="1683"/>
      <c r="BN69" s="1684"/>
    </row>
    <row r="70" spans="2:66" ht="21" customHeight="1" x14ac:dyDescent="0.15">
      <c r="B70" s="1709"/>
      <c r="C70" s="1709"/>
      <c r="D70" s="1696"/>
      <c r="E70" s="1697"/>
      <c r="F70" s="1697"/>
      <c r="G70" s="1697"/>
      <c r="H70" s="1697"/>
      <c r="I70" s="1697"/>
      <c r="J70" s="1697"/>
      <c r="K70" s="1697"/>
      <c r="L70" s="1697"/>
      <c r="M70" s="1697"/>
      <c r="N70" s="1697"/>
      <c r="O70" s="1697"/>
      <c r="P70" s="1698"/>
      <c r="Q70" s="1699"/>
      <c r="R70" s="1699"/>
      <c r="S70" s="1699"/>
      <c r="T70" s="1699"/>
      <c r="U70" s="1699"/>
      <c r="V70" s="1700"/>
      <c r="W70" s="649"/>
      <c r="X70" s="642"/>
      <c r="Y70" s="642"/>
      <c r="Z70" s="642"/>
      <c r="AA70" s="642"/>
      <c r="AB70" s="642"/>
      <c r="AC70" s="668"/>
      <c r="AD70" s="641"/>
      <c r="AE70" s="642"/>
      <c r="AF70" s="642"/>
      <c r="AG70" s="642"/>
      <c r="AH70" s="642"/>
      <c r="AI70" s="642"/>
      <c r="AJ70" s="668"/>
      <c r="AK70" s="641"/>
      <c r="AL70" s="642"/>
      <c r="AM70" s="642"/>
      <c r="AN70" s="642"/>
      <c r="AO70" s="642"/>
      <c r="AP70" s="642"/>
      <c r="AQ70" s="668"/>
      <c r="AR70" s="641"/>
      <c r="AS70" s="642"/>
      <c r="AT70" s="642"/>
      <c r="AU70" s="642"/>
      <c r="AV70" s="642"/>
      <c r="AW70" s="642"/>
      <c r="AX70" s="668"/>
      <c r="AY70" s="1701">
        <f t="shared" si="9"/>
        <v>0</v>
      </c>
      <c r="AZ70" s="1702"/>
      <c r="BA70" s="1702"/>
      <c r="BB70" s="1703">
        <f t="shared" si="10"/>
        <v>0</v>
      </c>
      <c r="BC70" s="1703"/>
      <c r="BD70" s="1704"/>
      <c r="BE70" s="1720"/>
      <c r="BF70" s="1720"/>
      <c r="BG70" s="1720"/>
      <c r="BH70" s="1720"/>
      <c r="BI70" s="1720"/>
      <c r="BJ70" s="1720"/>
      <c r="BK70" s="1683"/>
      <c r="BL70" s="1683"/>
      <c r="BM70" s="1683"/>
      <c r="BN70" s="1684"/>
    </row>
    <row r="71" spans="2:66" ht="21" customHeight="1" x14ac:dyDescent="0.15">
      <c r="B71" s="1709"/>
      <c r="C71" s="1709"/>
      <c r="D71" s="1696"/>
      <c r="E71" s="1697"/>
      <c r="F71" s="1697"/>
      <c r="G71" s="1697"/>
      <c r="H71" s="1697"/>
      <c r="I71" s="1697"/>
      <c r="J71" s="1697"/>
      <c r="K71" s="1697"/>
      <c r="L71" s="1697"/>
      <c r="M71" s="1697"/>
      <c r="N71" s="1697"/>
      <c r="O71" s="1697"/>
      <c r="P71" s="1698"/>
      <c r="Q71" s="1699"/>
      <c r="R71" s="1699"/>
      <c r="S71" s="1699"/>
      <c r="T71" s="1699"/>
      <c r="U71" s="1699"/>
      <c r="V71" s="1700"/>
      <c r="W71" s="649"/>
      <c r="X71" s="642"/>
      <c r="Y71" s="642"/>
      <c r="Z71" s="642"/>
      <c r="AA71" s="642"/>
      <c r="AB71" s="642"/>
      <c r="AC71" s="643"/>
      <c r="AD71" s="641"/>
      <c r="AE71" s="642"/>
      <c r="AF71" s="642"/>
      <c r="AG71" s="642"/>
      <c r="AH71" s="642"/>
      <c r="AI71" s="642"/>
      <c r="AJ71" s="643"/>
      <c r="AK71" s="641"/>
      <c r="AL71" s="642"/>
      <c r="AM71" s="642"/>
      <c r="AN71" s="642"/>
      <c r="AO71" s="642"/>
      <c r="AP71" s="642"/>
      <c r="AQ71" s="643"/>
      <c r="AR71" s="649"/>
      <c r="AS71" s="642"/>
      <c r="AT71" s="642"/>
      <c r="AU71" s="642"/>
      <c r="AV71" s="642"/>
      <c r="AW71" s="642"/>
      <c r="AX71" s="643"/>
      <c r="AY71" s="1701">
        <f t="shared" si="9"/>
        <v>0</v>
      </c>
      <c r="AZ71" s="1702"/>
      <c r="BA71" s="1702"/>
      <c r="BB71" s="1703">
        <f t="shared" si="10"/>
        <v>0</v>
      </c>
      <c r="BC71" s="1703"/>
      <c r="BD71" s="1704"/>
      <c r="BE71" s="1720"/>
      <c r="BF71" s="1720"/>
      <c r="BG71" s="1720"/>
      <c r="BH71" s="1720"/>
      <c r="BI71" s="1720"/>
      <c r="BJ71" s="1720"/>
      <c r="BK71" s="1683"/>
      <c r="BL71" s="1683"/>
      <c r="BM71" s="1683"/>
      <c r="BN71" s="1684"/>
    </row>
    <row r="72" spans="2:66" ht="21" customHeight="1" thickBot="1" x14ac:dyDescent="0.2">
      <c r="B72" s="1709"/>
      <c r="C72" s="1709"/>
      <c r="D72" s="1685"/>
      <c r="E72" s="1686"/>
      <c r="F72" s="1686"/>
      <c r="G72" s="1686"/>
      <c r="H72" s="1686"/>
      <c r="I72" s="1686"/>
      <c r="J72" s="1686"/>
      <c r="K72" s="1686"/>
      <c r="L72" s="1686"/>
      <c r="M72" s="1686"/>
      <c r="N72" s="1686"/>
      <c r="O72" s="1686"/>
      <c r="P72" s="1687"/>
      <c r="Q72" s="1688"/>
      <c r="R72" s="1688"/>
      <c r="S72" s="1688"/>
      <c r="T72" s="1688"/>
      <c r="U72" s="1688"/>
      <c r="V72" s="1689"/>
      <c r="W72" s="653"/>
      <c r="X72" s="651"/>
      <c r="Y72" s="651"/>
      <c r="Z72" s="651"/>
      <c r="AA72" s="651"/>
      <c r="AB72" s="651"/>
      <c r="AC72" s="652"/>
      <c r="AD72" s="650"/>
      <c r="AE72" s="651"/>
      <c r="AF72" s="651"/>
      <c r="AG72" s="651"/>
      <c r="AH72" s="651"/>
      <c r="AI72" s="651"/>
      <c r="AJ72" s="652"/>
      <c r="AK72" s="650"/>
      <c r="AL72" s="651"/>
      <c r="AM72" s="651"/>
      <c r="AN72" s="651"/>
      <c r="AO72" s="651"/>
      <c r="AP72" s="651"/>
      <c r="AQ72" s="652"/>
      <c r="AR72" s="653"/>
      <c r="AS72" s="651"/>
      <c r="AT72" s="651"/>
      <c r="AU72" s="651"/>
      <c r="AV72" s="651"/>
      <c r="AW72" s="651"/>
      <c r="AX72" s="652"/>
      <c r="AY72" s="1690">
        <f t="shared" si="9"/>
        <v>0</v>
      </c>
      <c r="AZ72" s="1691"/>
      <c r="BA72" s="1691"/>
      <c r="BB72" s="1692">
        <f t="shared" si="10"/>
        <v>0</v>
      </c>
      <c r="BC72" s="1692"/>
      <c r="BD72" s="1693"/>
      <c r="BE72" s="1721"/>
      <c r="BF72" s="1721"/>
      <c r="BG72" s="1721"/>
      <c r="BH72" s="1721"/>
      <c r="BI72" s="1721"/>
      <c r="BJ72" s="1721"/>
      <c r="BK72" s="1694"/>
      <c r="BL72" s="1694"/>
      <c r="BM72" s="1694"/>
      <c r="BN72" s="1695"/>
    </row>
    <row r="73" spans="2:66" ht="21" customHeight="1" thickBot="1" x14ac:dyDescent="0.2">
      <c r="B73" s="1709"/>
      <c r="C73" s="1315" t="s">
        <v>666</v>
      </c>
      <c r="D73" s="1316"/>
      <c r="E73" s="1316"/>
      <c r="F73" s="1316"/>
      <c r="G73" s="1316"/>
      <c r="H73" s="1316"/>
      <c r="I73" s="1316"/>
      <c r="J73" s="1316"/>
      <c r="K73" s="1316"/>
      <c r="L73" s="1316"/>
      <c r="M73" s="1316"/>
      <c r="N73" s="1316"/>
      <c r="O73" s="1316"/>
      <c r="P73" s="1316"/>
      <c r="Q73" s="1316"/>
      <c r="R73" s="1316"/>
      <c r="S73" s="1316"/>
      <c r="T73" s="1316"/>
      <c r="U73" s="1316"/>
      <c r="V73" s="1317"/>
      <c r="W73" s="657">
        <f t="shared" ref="W73:AX73" si="11">SUM(W65:W72)</f>
        <v>0</v>
      </c>
      <c r="X73" s="658">
        <f t="shared" si="11"/>
        <v>0</v>
      </c>
      <c r="Y73" s="658">
        <f t="shared" si="11"/>
        <v>0</v>
      </c>
      <c r="Z73" s="658">
        <f t="shared" si="11"/>
        <v>0</v>
      </c>
      <c r="AA73" s="658">
        <f t="shared" si="11"/>
        <v>0</v>
      </c>
      <c r="AB73" s="658">
        <f t="shared" si="11"/>
        <v>0</v>
      </c>
      <c r="AC73" s="659">
        <f t="shared" si="11"/>
        <v>0</v>
      </c>
      <c r="AD73" s="657">
        <f t="shared" si="11"/>
        <v>0</v>
      </c>
      <c r="AE73" s="658">
        <f t="shared" si="11"/>
        <v>0</v>
      </c>
      <c r="AF73" s="658">
        <f t="shared" si="11"/>
        <v>0</v>
      </c>
      <c r="AG73" s="658">
        <f t="shared" si="11"/>
        <v>0</v>
      </c>
      <c r="AH73" s="658">
        <f t="shared" si="11"/>
        <v>0</v>
      </c>
      <c r="AI73" s="658">
        <f t="shared" si="11"/>
        <v>0</v>
      </c>
      <c r="AJ73" s="659">
        <f t="shared" si="11"/>
        <v>0</v>
      </c>
      <c r="AK73" s="657">
        <f t="shared" si="11"/>
        <v>0</v>
      </c>
      <c r="AL73" s="658">
        <f t="shared" si="11"/>
        <v>0</v>
      </c>
      <c r="AM73" s="658">
        <f t="shared" si="11"/>
        <v>0</v>
      </c>
      <c r="AN73" s="658">
        <f t="shared" si="11"/>
        <v>0</v>
      </c>
      <c r="AO73" s="658">
        <f t="shared" si="11"/>
        <v>0</v>
      </c>
      <c r="AP73" s="658">
        <f t="shared" si="11"/>
        <v>0</v>
      </c>
      <c r="AQ73" s="659">
        <f t="shared" si="11"/>
        <v>0</v>
      </c>
      <c r="AR73" s="657">
        <f t="shared" si="11"/>
        <v>0</v>
      </c>
      <c r="AS73" s="658">
        <f t="shared" si="11"/>
        <v>0</v>
      </c>
      <c r="AT73" s="658">
        <f t="shared" si="11"/>
        <v>0</v>
      </c>
      <c r="AU73" s="658">
        <f t="shared" si="11"/>
        <v>0</v>
      </c>
      <c r="AV73" s="658">
        <f t="shared" si="11"/>
        <v>0</v>
      </c>
      <c r="AW73" s="658">
        <f t="shared" si="11"/>
        <v>0</v>
      </c>
      <c r="AX73" s="659">
        <f t="shared" si="11"/>
        <v>0</v>
      </c>
      <c r="AY73" s="1722">
        <f>SUM(AY65:BA72)</f>
        <v>0</v>
      </c>
      <c r="AZ73" s="1723"/>
      <c r="BA73" s="1723"/>
      <c r="BB73" s="1724">
        <f>SUM($BB$65:$BD$72)</f>
        <v>0</v>
      </c>
      <c r="BC73" s="1724"/>
      <c r="BD73" s="1725"/>
      <c r="BE73" s="1726">
        <f>SUM(BE65)</f>
        <v>0</v>
      </c>
      <c r="BF73" s="1727"/>
      <c r="BG73" s="1727"/>
      <c r="BH73" s="1727"/>
      <c r="BI73" s="1727"/>
      <c r="BJ73" s="1728"/>
      <c r="BK73" s="1678"/>
      <c r="BL73" s="1678"/>
      <c r="BM73" s="1678"/>
      <c r="BN73" s="1679"/>
    </row>
    <row r="74" spans="2:66" ht="21" customHeight="1" thickBot="1" x14ac:dyDescent="0.2">
      <c r="B74" s="663" t="s">
        <v>668</v>
      </c>
      <c r="C74" s="664"/>
      <c r="D74" s="665"/>
      <c r="E74" s="714"/>
      <c r="F74" s="714"/>
      <c r="G74" s="714"/>
      <c r="H74" s="714"/>
      <c r="I74" s="714"/>
      <c r="J74" s="714"/>
      <c r="K74" s="714"/>
      <c r="L74" s="714"/>
      <c r="M74" s="714"/>
      <c r="N74" s="714"/>
      <c r="O74" s="714"/>
      <c r="P74" s="714"/>
      <c r="Q74" s="714"/>
      <c r="R74" s="714"/>
      <c r="S74" s="714"/>
      <c r="T74" s="714"/>
      <c r="U74" s="714"/>
      <c r="V74" s="714"/>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6"/>
      <c r="AY74" s="1680">
        <v>40</v>
      </c>
      <c r="AZ74" s="1681"/>
      <c r="BA74" s="1681"/>
      <c r="BB74" s="1681"/>
      <c r="BC74" s="1681"/>
      <c r="BD74" s="1681"/>
      <c r="BE74" s="1681"/>
      <c r="BF74" s="1681"/>
      <c r="BG74" s="1681"/>
      <c r="BH74" s="1681"/>
      <c r="BI74" s="1681"/>
      <c r="BJ74" s="1681"/>
      <c r="BK74" s="1681"/>
      <c r="BL74" s="1681"/>
      <c r="BM74" s="1681"/>
      <c r="BN74" s="1682"/>
    </row>
    <row r="75" spans="2:66" ht="21" customHeight="1" x14ac:dyDescent="0.15">
      <c r="B75" s="1" t="s">
        <v>670</v>
      </c>
    </row>
    <row r="76" spans="2:66" ht="21" customHeight="1" x14ac:dyDescent="0.15">
      <c r="B76" s="1" t="s">
        <v>671</v>
      </c>
      <c r="G76" s="1"/>
    </row>
    <row r="77" spans="2:66" ht="21" customHeight="1" x14ac:dyDescent="0.15">
      <c r="G77" s="1"/>
    </row>
    <row r="88" spans="2:2" ht="21" customHeight="1" x14ac:dyDescent="0.15">
      <c r="B88" s="741" t="s">
        <v>713</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ageMargins left="0.25" right="0.25" top="0.75" bottom="0.75" header="0.3" footer="0.3"/>
  <pageSetup paperSize="9" scale="40" orientation="portrait" verticalDpi="0" r:id="rId1"/>
  <colBreaks count="1" manualBreakCount="1">
    <brk id="7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DH77"/>
  <sheetViews>
    <sheetView workbookViewId="0">
      <selection activeCell="B3" sqref="B3"/>
    </sheetView>
  </sheetViews>
  <sheetFormatPr defaultColWidth="9" defaultRowHeight="21" customHeight="1" x14ac:dyDescent="0.15"/>
  <cols>
    <col min="1" max="1" width="3.75" style="1" customWidth="1"/>
    <col min="2" max="2" width="3" style="1" customWidth="1"/>
    <col min="3" max="3" width="5.375" style="1" customWidth="1"/>
    <col min="4" max="7" width="3.5" style="514"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514"/>
      <c r="C1" s="514"/>
      <c r="G1" s="1"/>
      <c r="W1" s="1" t="s">
        <v>596</v>
      </c>
      <c r="AK1" s="375"/>
      <c r="AO1" s="515"/>
      <c r="AZ1" s="515"/>
      <c r="BA1" s="515"/>
      <c r="BB1" s="515"/>
      <c r="BC1" s="515"/>
      <c r="BD1" s="515"/>
      <c r="BE1" s="515"/>
      <c r="BF1" s="515"/>
      <c r="BG1" s="515"/>
      <c r="BH1" s="515"/>
      <c r="BI1" s="515"/>
      <c r="BJ1" s="515"/>
      <c r="BK1" s="515"/>
      <c r="BL1" s="515"/>
      <c r="BM1" s="515"/>
      <c r="BN1" s="515"/>
      <c r="BO1" s="515"/>
      <c r="BP1" s="515"/>
      <c r="BQ1" s="515"/>
      <c r="BR1" s="515"/>
      <c r="BS1" s="375"/>
      <c r="BT1" s="375"/>
      <c r="BU1" s="375"/>
      <c r="BV1" s="375"/>
      <c r="BW1" s="375"/>
      <c r="BX1" s="375"/>
      <c r="BY1" s="375"/>
      <c r="BZ1" s="375"/>
      <c r="CA1" s="375"/>
      <c r="CB1" s="375"/>
      <c r="CC1" s="375"/>
      <c r="CD1" s="375"/>
      <c r="CE1" s="375"/>
    </row>
    <row r="2" spans="2:112" ht="21" customHeight="1" x14ac:dyDescent="0.15">
      <c r="B2" s="514"/>
      <c r="C2" s="514"/>
      <c r="G2" s="1"/>
      <c r="Y2" s="1">
        <v>-1</v>
      </c>
      <c r="AO2" s="1970" t="s">
        <v>597</v>
      </c>
      <c r="AP2" s="1970"/>
      <c r="AQ2" s="1970"/>
      <c r="AR2" s="1970"/>
      <c r="AS2" s="1970"/>
      <c r="AT2" s="1970"/>
      <c r="AU2" s="1970"/>
      <c r="AV2" s="1970"/>
      <c r="AW2" s="1971"/>
      <c r="AX2" s="1972"/>
      <c r="AY2" s="1972"/>
      <c r="AZ2" s="1972"/>
      <c r="BA2" s="1972"/>
      <c r="BB2" s="1972"/>
      <c r="BC2" s="1972"/>
      <c r="BD2" s="1972"/>
      <c r="BE2" s="1972"/>
      <c r="BF2" s="1972"/>
      <c r="BG2" s="1972"/>
      <c r="BH2" s="1972"/>
      <c r="BI2" s="1972"/>
      <c r="BJ2" s="1972"/>
      <c r="BK2" s="1972"/>
      <c r="BL2" s="1972"/>
      <c r="BM2" s="1972"/>
      <c r="BN2" s="1972"/>
      <c r="BO2" s="1972"/>
      <c r="BP2" s="1972"/>
      <c r="BQ2" s="1972"/>
      <c r="BR2" s="1973"/>
      <c r="BS2" s="516"/>
      <c r="BT2" s="516"/>
      <c r="BU2" s="516"/>
      <c r="BV2" s="516"/>
      <c r="BW2" s="516"/>
      <c r="BX2" s="516"/>
      <c r="BY2" s="516"/>
      <c r="CA2" s="516"/>
      <c r="CB2" s="516"/>
      <c r="CC2" s="516"/>
      <c r="CD2" s="516"/>
      <c r="CE2" s="516"/>
    </row>
    <row r="3" spans="2:112" ht="21" customHeight="1" x14ac:dyDescent="0.15">
      <c r="B3" s="514"/>
      <c r="C3" s="514"/>
      <c r="G3" s="1"/>
      <c r="AO3" s="1970" t="s">
        <v>449</v>
      </c>
      <c r="AP3" s="1970"/>
      <c r="AQ3" s="1970"/>
      <c r="AR3" s="1970"/>
      <c r="AS3" s="1970"/>
      <c r="AT3" s="1970"/>
      <c r="AU3" s="1970"/>
      <c r="AV3" s="1970"/>
      <c r="AW3" s="1974"/>
      <c r="AX3" s="1974"/>
      <c r="AY3" s="1974"/>
      <c r="AZ3" s="1974"/>
      <c r="BA3" s="1974"/>
      <c r="BB3" s="1974"/>
      <c r="BC3" s="1974"/>
      <c r="BD3" s="1974"/>
      <c r="BE3" s="1974"/>
      <c r="BF3" s="1974"/>
      <c r="BG3" s="1974"/>
      <c r="BH3" s="1974"/>
      <c r="BI3" s="1974"/>
      <c r="BJ3" s="1974"/>
      <c r="BK3" s="1975" t="s">
        <v>450</v>
      </c>
      <c r="BL3" s="1976"/>
      <c r="BM3" s="1976"/>
      <c r="BN3" s="1977"/>
      <c r="BO3" s="1978">
        <v>15</v>
      </c>
      <c r="BP3" s="1979"/>
      <c r="BQ3" s="1979"/>
      <c r="BR3" s="1980"/>
      <c r="BS3" s="516"/>
      <c r="BT3" s="516"/>
      <c r="BU3" s="516"/>
      <c r="BV3" s="516"/>
      <c r="BW3" s="516"/>
      <c r="BX3" s="516"/>
      <c r="BY3" s="516"/>
      <c r="CA3" s="516"/>
      <c r="CB3" s="516"/>
      <c r="CC3" s="516"/>
      <c r="CD3" s="516"/>
      <c r="CE3" s="516"/>
    </row>
    <row r="4" spans="2:112" ht="21" customHeight="1" x14ac:dyDescent="0.15">
      <c r="B4" s="514"/>
      <c r="C4" s="517"/>
      <c r="D4" s="1981" t="s">
        <v>598</v>
      </c>
      <c r="E4" s="1981"/>
      <c r="F4" s="1981"/>
      <c r="G4" s="1981"/>
      <c r="H4" s="1981"/>
      <c r="I4" s="1981"/>
      <c r="J4" s="1981"/>
      <c r="K4" s="518"/>
      <c r="L4" s="518"/>
      <c r="M4" s="519"/>
      <c r="N4" s="519"/>
      <c r="O4" s="519"/>
      <c r="P4" s="519"/>
      <c r="Q4" s="519"/>
      <c r="R4" s="519"/>
      <c r="S4" s="519"/>
      <c r="T4" s="519"/>
      <c r="U4" s="520"/>
      <c r="V4" s="521"/>
      <c r="W4" s="522"/>
      <c r="X4" s="523"/>
      <c r="Y4" s="523"/>
      <c r="Z4" s="524" t="s">
        <v>32</v>
      </c>
      <c r="AA4" s="525"/>
      <c r="CA4" s="1736"/>
      <c r="CB4" s="1736"/>
      <c r="CC4" s="1736"/>
      <c r="CD4" s="1736"/>
      <c r="CE4" s="1736"/>
      <c r="CF4" s="1736"/>
      <c r="CG4" s="1736"/>
      <c r="CH4" s="1969"/>
      <c r="CI4" s="1969"/>
      <c r="CJ4" s="1969"/>
      <c r="CK4" s="1969"/>
      <c r="CL4" s="1736"/>
      <c r="CM4" s="1736"/>
      <c r="CN4" s="1736"/>
      <c r="CO4" s="1736"/>
      <c r="CP4" s="1736"/>
      <c r="CQ4" s="1736"/>
      <c r="CR4" s="1736"/>
      <c r="CS4" s="1736"/>
      <c r="CT4" s="1736"/>
      <c r="CU4" s="1736"/>
      <c r="CV4" s="1736"/>
      <c r="CW4" s="1736"/>
      <c r="CX4" s="1736"/>
      <c r="CY4" s="1736"/>
      <c r="CZ4" s="1736"/>
      <c r="DA4" s="1736"/>
      <c r="DB4" s="1736"/>
      <c r="DC4" s="1736"/>
      <c r="DD4" s="1736"/>
      <c r="DE4" s="1736"/>
      <c r="DF4" s="1736"/>
      <c r="DG4" s="1736"/>
      <c r="DH4" s="1736"/>
    </row>
    <row r="5" spans="2:112" ht="27.75" customHeight="1" x14ac:dyDescent="0.15">
      <c r="B5" s="514"/>
      <c r="C5" s="517"/>
      <c r="D5" s="1966" t="s">
        <v>442</v>
      </c>
      <c r="E5" s="1966"/>
      <c r="F5" s="1966"/>
      <c r="G5" s="1931" t="s">
        <v>599</v>
      </c>
      <c r="H5" s="1931"/>
      <c r="I5" s="1931"/>
      <c r="J5" s="1931"/>
      <c r="K5" s="1931"/>
      <c r="L5" s="1931"/>
      <c r="M5" s="1931"/>
      <c r="N5" s="1931"/>
      <c r="O5" s="1931"/>
      <c r="P5" s="1931"/>
      <c r="Q5" s="1931"/>
      <c r="R5" s="1931"/>
      <c r="S5" s="1931"/>
      <c r="T5" s="1932"/>
      <c r="U5" s="520"/>
      <c r="V5" s="520"/>
      <c r="W5" s="522"/>
      <c r="X5" s="523"/>
      <c r="Y5" s="523"/>
      <c r="Z5" s="1930"/>
      <c r="AA5" s="1931"/>
      <c r="AB5" s="1931"/>
      <c r="AC5" s="1931"/>
      <c r="AD5" s="1931"/>
      <c r="AE5" s="1931"/>
      <c r="AF5" s="1932"/>
      <c r="AG5" s="1803" t="s">
        <v>600</v>
      </c>
      <c r="AH5" s="1804"/>
      <c r="AI5" s="1804"/>
      <c r="AJ5" s="1916"/>
      <c r="AK5" s="1930" t="s">
        <v>601</v>
      </c>
      <c r="AL5" s="1931"/>
      <c r="AM5" s="1931"/>
      <c r="AN5" s="1932"/>
      <c r="AO5" s="1930" t="s">
        <v>602</v>
      </c>
      <c r="AP5" s="1931"/>
      <c r="AQ5" s="1931"/>
      <c r="AR5" s="1932"/>
      <c r="AS5" s="1930" t="s">
        <v>603</v>
      </c>
      <c r="AT5" s="1931"/>
      <c r="AU5" s="1931"/>
      <c r="AV5" s="1932"/>
      <c r="AW5" s="1930" t="s">
        <v>604</v>
      </c>
      <c r="AX5" s="1931"/>
      <c r="AY5" s="1931"/>
      <c r="AZ5" s="1932"/>
      <c r="BA5" s="1930" t="s">
        <v>605</v>
      </c>
      <c r="BB5" s="1931"/>
      <c r="BC5" s="1931"/>
      <c r="BD5" s="1932"/>
      <c r="BE5" s="1930" t="s">
        <v>70</v>
      </c>
      <c r="BF5" s="1931"/>
      <c r="BG5" s="1932"/>
      <c r="BK5" s="721"/>
      <c r="BL5" s="721"/>
      <c r="BM5" s="721"/>
      <c r="BN5" s="721"/>
      <c r="BO5" s="730"/>
      <c r="BP5" s="723"/>
      <c r="BQ5" s="526"/>
      <c r="BR5" s="526"/>
      <c r="BS5" s="526"/>
      <c r="CA5" s="1969"/>
      <c r="CB5" s="1969"/>
      <c r="CC5" s="1969"/>
      <c r="CD5" s="1969"/>
      <c r="CE5" s="1969"/>
      <c r="CF5" s="1969"/>
      <c r="CG5" s="1969"/>
      <c r="CH5" s="1965"/>
      <c r="CI5" s="1965"/>
      <c r="CJ5" s="1965"/>
      <c r="CK5" s="1965"/>
      <c r="CL5" s="1965"/>
      <c r="CM5" s="1965"/>
      <c r="CN5" s="1965"/>
      <c r="CO5" s="1965"/>
      <c r="CP5" s="1965"/>
      <c r="CQ5" s="1965"/>
      <c r="CR5" s="1965"/>
      <c r="CS5" s="1965"/>
      <c r="CT5" s="1965"/>
      <c r="CU5" s="1965"/>
      <c r="CV5" s="1965"/>
      <c r="CW5" s="1965"/>
      <c r="CX5" s="1965"/>
      <c r="CY5" s="1965"/>
      <c r="CZ5" s="1965"/>
      <c r="DA5" s="1965"/>
      <c r="DB5" s="1965"/>
      <c r="DC5" s="1965"/>
      <c r="DD5" s="1965"/>
      <c r="DE5" s="1965"/>
      <c r="DF5" s="1952"/>
      <c r="DG5" s="1952"/>
      <c r="DH5" s="1952"/>
    </row>
    <row r="6" spans="2:112" ht="21" customHeight="1" x14ac:dyDescent="0.15">
      <c r="B6" s="514"/>
      <c r="C6" s="517"/>
      <c r="D6" s="1966"/>
      <c r="E6" s="1966"/>
      <c r="F6" s="1966"/>
      <c r="G6" s="1931" t="s">
        <v>606</v>
      </c>
      <c r="H6" s="1931"/>
      <c r="I6" s="1931"/>
      <c r="J6" s="1931"/>
      <c r="K6" s="1931"/>
      <c r="L6" s="1931"/>
      <c r="M6" s="1931"/>
      <c r="N6" s="1931"/>
      <c r="O6" s="1931"/>
      <c r="P6" s="1931"/>
      <c r="Q6" s="1931"/>
      <c r="R6" s="1931"/>
      <c r="S6" s="1931"/>
      <c r="T6" s="1932"/>
      <c r="U6" s="520"/>
      <c r="V6" s="520"/>
      <c r="W6" s="522"/>
      <c r="X6" s="523"/>
      <c r="Y6" s="523"/>
      <c r="Z6" s="1806" t="s">
        <v>607</v>
      </c>
      <c r="AA6" s="1807"/>
      <c r="AB6" s="1807"/>
      <c r="AC6" s="1807"/>
      <c r="AD6" s="1807"/>
      <c r="AE6" s="1807"/>
      <c r="AF6" s="1968"/>
      <c r="AG6" s="1957"/>
      <c r="AH6" s="1958"/>
      <c r="AI6" s="1958"/>
      <c r="AJ6" s="1959"/>
      <c r="AK6" s="1957"/>
      <c r="AL6" s="1958"/>
      <c r="AM6" s="1958"/>
      <c r="AN6" s="1959"/>
      <c r="AO6" s="1957"/>
      <c r="AP6" s="1958"/>
      <c r="AQ6" s="1958"/>
      <c r="AR6" s="1959"/>
      <c r="AS6" s="1957">
        <v>6</v>
      </c>
      <c r="AT6" s="1958"/>
      <c r="AU6" s="1958"/>
      <c r="AV6" s="1959"/>
      <c r="AW6" s="1957">
        <v>4</v>
      </c>
      <c r="AX6" s="1958"/>
      <c r="AY6" s="1958"/>
      <c r="AZ6" s="1959"/>
      <c r="BA6" s="1957">
        <v>5</v>
      </c>
      <c r="BB6" s="1958"/>
      <c r="BC6" s="1958"/>
      <c r="BD6" s="1959"/>
      <c r="BE6" s="1953">
        <f>SUM(AG6:BD6)</f>
        <v>15</v>
      </c>
      <c r="BF6" s="1954"/>
      <c r="BG6" s="1955"/>
      <c r="BL6" s="527"/>
      <c r="BM6" s="527"/>
      <c r="BN6" s="527"/>
      <c r="BW6" s="528"/>
      <c r="CC6" s="527"/>
      <c r="CD6" s="527"/>
      <c r="CE6" s="527"/>
      <c r="CL6" s="1964"/>
      <c r="CM6" s="1964"/>
      <c r="CN6" s="1964"/>
      <c r="CO6" s="1964"/>
      <c r="CP6" s="1964"/>
      <c r="CQ6" s="1964"/>
      <c r="CR6" s="1964"/>
      <c r="CS6" s="1964"/>
      <c r="CT6" s="1965"/>
      <c r="CU6" s="1965"/>
      <c r="CV6" s="1965"/>
      <c r="CW6" s="1965"/>
      <c r="CX6" s="1965"/>
      <c r="CY6" s="1965"/>
      <c r="CZ6" s="1965"/>
      <c r="DA6" s="1965"/>
      <c r="DB6" s="1965"/>
      <c r="DC6" s="1965"/>
      <c r="DD6" s="1965"/>
      <c r="DE6" s="1965"/>
      <c r="DF6" s="1952"/>
      <c r="DG6" s="1952"/>
      <c r="DH6" s="1952"/>
    </row>
    <row r="7" spans="2:112" ht="21" customHeight="1" x14ac:dyDescent="0.15">
      <c r="B7" s="514"/>
      <c r="C7" s="517"/>
      <c r="D7" s="1966"/>
      <c r="E7" s="1966"/>
      <c r="F7" s="1966"/>
      <c r="G7" s="1931" t="s">
        <v>608</v>
      </c>
      <c r="H7" s="1931"/>
      <c r="I7" s="1931"/>
      <c r="J7" s="1931"/>
      <c r="K7" s="1931"/>
      <c r="L7" s="1931"/>
      <c r="M7" s="1931"/>
      <c r="N7" s="1931"/>
      <c r="O7" s="1931"/>
      <c r="P7" s="1931"/>
      <c r="Q7" s="1931"/>
      <c r="R7" s="1931"/>
      <c r="S7" s="1931"/>
      <c r="T7" s="1932"/>
      <c r="U7" s="529"/>
      <c r="V7" s="520"/>
      <c r="W7" s="522"/>
      <c r="X7" s="523"/>
      <c r="Y7" s="523"/>
      <c r="Z7" s="530" t="s">
        <v>609</v>
      </c>
      <c r="AA7" s="1803" t="s">
        <v>610</v>
      </c>
      <c r="AB7" s="1804"/>
      <c r="AC7" s="1804"/>
      <c r="AD7" s="1804"/>
      <c r="AE7" s="1804"/>
      <c r="AF7" s="1916"/>
      <c r="AG7" s="1960"/>
      <c r="AH7" s="1961"/>
      <c r="AI7" s="1961"/>
      <c r="AJ7" s="1962"/>
      <c r="AK7" s="1960"/>
      <c r="AL7" s="1961"/>
      <c r="AM7" s="1961"/>
      <c r="AN7" s="1962"/>
      <c r="AO7" s="1960"/>
      <c r="AP7" s="1961"/>
      <c r="AQ7" s="1961"/>
      <c r="AR7" s="1962"/>
      <c r="AS7" s="1957"/>
      <c r="AT7" s="1958"/>
      <c r="AU7" s="1958"/>
      <c r="AV7" s="1959"/>
      <c r="AW7" s="1957"/>
      <c r="AX7" s="1958"/>
      <c r="AY7" s="1958"/>
      <c r="AZ7" s="1959"/>
      <c r="BA7" s="1957"/>
      <c r="BB7" s="1958"/>
      <c r="BC7" s="1958"/>
      <c r="BD7" s="1959"/>
      <c r="BE7" s="1953">
        <f>SUM(AG7:BD7)</f>
        <v>0</v>
      </c>
      <c r="BF7" s="1954"/>
      <c r="BG7" s="1955"/>
      <c r="CB7" s="1736"/>
      <c r="CC7" s="1736"/>
      <c r="CD7" s="1736"/>
      <c r="CE7" s="1736"/>
      <c r="CF7" s="1736"/>
      <c r="CG7" s="1736"/>
      <c r="CH7" s="1736"/>
      <c r="CI7" s="1967"/>
      <c r="CJ7" s="1967"/>
      <c r="CK7" s="1967"/>
      <c r="CL7" s="1965"/>
      <c r="CM7" s="1965"/>
      <c r="CN7" s="1965"/>
      <c r="CO7" s="1965"/>
      <c r="CP7" s="1965"/>
      <c r="CQ7" s="1965"/>
      <c r="CR7" s="1965"/>
      <c r="CS7" s="1965"/>
      <c r="CT7" s="1965"/>
      <c r="CU7" s="1965"/>
      <c r="CV7" s="1965"/>
      <c r="CW7" s="1965"/>
      <c r="CX7" s="1965"/>
      <c r="CY7" s="1965"/>
      <c r="CZ7" s="1965"/>
      <c r="DA7" s="1965"/>
      <c r="DB7" s="1965"/>
      <c r="DC7" s="1965"/>
      <c r="DD7" s="1965"/>
      <c r="DE7" s="1965"/>
      <c r="DF7" s="1952"/>
      <c r="DG7" s="1952"/>
      <c r="DH7" s="1952"/>
    </row>
    <row r="8" spans="2:112" ht="21" customHeight="1" x14ac:dyDescent="0.15">
      <c r="B8" s="523"/>
      <c r="C8" s="531"/>
      <c r="D8" s="519"/>
      <c r="E8" s="519"/>
      <c r="F8" s="519"/>
      <c r="G8" s="519"/>
      <c r="H8" s="519"/>
      <c r="I8" s="519"/>
      <c r="J8" s="519"/>
      <c r="K8" s="519"/>
      <c r="L8" s="532" t="str">
        <f>IF(COUNTIF(D5:F7,"○")&gt;1,"いずれか１つを選択してください。","")</f>
        <v/>
      </c>
      <c r="M8" s="519"/>
      <c r="N8" s="519"/>
      <c r="O8" s="519"/>
      <c r="P8" s="519"/>
      <c r="Q8" s="519"/>
      <c r="R8" s="519"/>
      <c r="S8" s="519"/>
      <c r="T8" s="519"/>
      <c r="U8" s="533"/>
      <c r="V8" s="533"/>
      <c r="W8" s="522"/>
      <c r="X8" s="523"/>
      <c r="Y8" s="523"/>
      <c r="Z8" s="1803" t="s">
        <v>611</v>
      </c>
      <c r="AA8" s="1804"/>
      <c r="AB8" s="1804"/>
      <c r="AC8" s="1804"/>
      <c r="AD8" s="1804"/>
      <c r="AE8" s="1804"/>
      <c r="AF8" s="1916"/>
      <c r="AG8" s="1957"/>
      <c r="AH8" s="1958"/>
      <c r="AI8" s="1958"/>
      <c r="AJ8" s="1959"/>
      <c r="AK8" s="1957"/>
      <c r="AL8" s="1958"/>
      <c r="AM8" s="1958"/>
      <c r="AN8" s="1959"/>
      <c r="AO8" s="1957"/>
      <c r="AP8" s="1958"/>
      <c r="AQ8" s="1958"/>
      <c r="AR8" s="1959"/>
      <c r="AS8" s="1957"/>
      <c r="AT8" s="1958"/>
      <c r="AU8" s="1958"/>
      <c r="AV8" s="1959"/>
      <c r="AW8" s="1957"/>
      <c r="AX8" s="1958"/>
      <c r="AY8" s="1958"/>
      <c r="AZ8" s="1959"/>
      <c r="BA8" s="1957"/>
      <c r="BB8" s="1958"/>
      <c r="BC8" s="1958"/>
      <c r="BD8" s="1959"/>
      <c r="BE8" s="1953">
        <f>SUM(AG8:BD8)</f>
        <v>0</v>
      </c>
      <c r="BF8" s="1954"/>
      <c r="BG8" s="1955"/>
      <c r="BU8" s="528"/>
      <c r="BW8" s="1963"/>
      <c r="BX8" s="1963"/>
      <c r="BY8" s="1963"/>
      <c r="BZ8" s="1963"/>
      <c r="CA8" s="1963"/>
      <c r="CB8" s="1956"/>
      <c r="CC8" s="1956"/>
      <c r="CD8" s="1956"/>
      <c r="CE8" s="1956"/>
      <c r="CF8" s="1956"/>
      <c r="CG8" s="1956"/>
      <c r="CH8" s="1956"/>
      <c r="CI8" s="1967"/>
      <c r="CJ8" s="1967"/>
      <c r="CK8" s="1967"/>
      <c r="CL8" s="1952"/>
      <c r="CM8" s="1952"/>
      <c r="CN8" s="1952"/>
      <c r="CO8" s="1952"/>
      <c r="CP8" s="1952"/>
      <c r="CQ8" s="1952"/>
      <c r="CR8" s="1952"/>
      <c r="CS8" s="1952"/>
      <c r="CT8" s="1952"/>
      <c r="CU8" s="1952"/>
      <c r="CV8" s="1952"/>
      <c r="CW8" s="1952"/>
      <c r="CX8" s="1952"/>
      <c r="CY8" s="1952"/>
      <c r="CZ8" s="1952"/>
      <c r="DA8" s="1952"/>
      <c r="DB8" s="1952"/>
      <c r="DC8" s="1952"/>
      <c r="DD8" s="1952"/>
      <c r="DE8" s="1952"/>
      <c r="DF8" s="1952"/>
      <c r="DG8" s="1952"/>
      <c r="DH8" s="1952"/>
    </row>
    <row r="9" spans="2:112" ht="21" customHeight="1" x14ac:dyDescent="0.15">
      <c r="B9" s="523"/>
      <c r="C9" s="531"/>
      <c r="D9" s="519"/>
      <c r="E9" s="533"/>
      <c r="F9" s="520"/>
      <c r="G9" s="520"/>
      <c r="H9" s="520"/>
      <c r="I9" s="520"/>
      <c r="J9" s="520"/>
      <c r="K9" s="520"/>
      <c r="L9" s="520"/>
      <c r="M9" s="520"/>
      <c r="N9" s="520"/>
      <c r="O9" s="520"/>
      <c r="P9" s="520"/>
      <c r="Q9" s="520"/>
      <c r="R9" s="520"/>
      <c r="S9" s="520"/>
      <c r="T9" s="520"/>
      <c r="U9" s="520"/>
      <c r="V9" s="533"/>
      <c r="W9" s="522"/>
      <c r="X9" s="523"/>
      <c r="Y9" s="523"/>
      <c r="Z9" s="1803" t="s">
        <v>70</v>
      </c>
      <c r="AA9" s="1804"/>
      <c r="AB9" s="1804"/>
      <c r="AC9" s="1804"/>
      <c r="AD9" s="1804"/>
      <c r="AE9" s="1804"/>
      <c r="AF9" s="1916"/>
      <c r="AG9" s="1953">
        <f>AG6+AG8</f>
        <v>0</v>
      </c>
      <c r="AH9" s="1954"/>
      <c r="AI9" s="1954"/>
      <c r="AJ9" s="1955"/>
      <c r="AK9" s="1953">
        <f t="shared" ref="AK9" si="0">AK6+AK8</f>
        <v>0</v>
      </c>
      <c r="AL9" s="1954"/>
      <c r="AM9" s="1954"/>
      <c r="AN9" s="1955"/>
      <c r="AO9" s="1953">
        <f t="shared" ref="AO9" si="1">AO6+AO8</f>
        <v>0</v>
      </c>
      <c r="AP9" s="1954"/>
      <c r="AQ9" s="1954"/>
      <c r="AR9" s="1955"/>
      <c r="AS9" s="1953">
        <f>AS6+AS8</f>
        <v>6</v>
      </c>
      <c r="AT9" s="1954"/>
      <c r="AU9" s="1954"/>
      <c r="AV9" s="1955"/>
      <c r="AW9" s="1953">
        <f t="shared" ref="AW9" si="2">AW6+AW8</f>
        <v>4</v>
      </c>
      <c r="AX9" s="1954"/>
      <c r="AY9" s="1954"/>
      <c r="AZ9" s="1955"/>
      <c r="BA9" s="1953">
        <f t="shared" ref="BA9" si="3">BA6+BA8</f>
        <v>5</v>
      </c>
      <c r="BB9" s="1954"/>
      <c r="BC9" s="1954"/>
      <c r="BD9" s="1955"/>
      <c r="BE9" s="1953">
        <f>BE6+BE8</f>
        <v>15</v>
      </c>
      <c r="BF9" s="1954"/>
      <c r="BG9" s="1955"/>
      <c r="BW9" s="1736"/>
      <c r="BX9" s="1736"/>
      <c r="BY9" s="1736"/>
      <c r="BZ9" s="1736"/>
      <c r="CA9" s="1736"/>
      <c r="CB9" s="1928"/>
      <c r="CC9" s="1928"/>
      <c r="CD9" s="1928"/>
      <c r="CE9" s="1928"/>
      <c r="CF9" s="1929"/>
      <c r="CG9" s="1929"/>
      <c r="CH9" s="1929"/>
      <c r="CI9" s="1929"/>
      <c r="CJ9" s="1929"/>
      <c r="CK9" s="1929"/>
    </row>
    <row r="10" spans="2:112" ht="21" customHeight="1" x14ac:dyDescent="0.15">
      <c r="B10" s="523"/>
      <c r="C10" s="531"/>
      <c r="D10" s="519"/>
      <c r="E10" s="533"/>
      <c r="F10" s="520"/>
      <c r="G10" s="520"/>
      <c r="H10" s="520"/>
      <c r="I10" s="520"/>
      <c r="J10" s="520"/>
      <c r="K10" s="520"/>
      <c r="L10" s="520"/>
      <c r="M10" s="520"/>
      <c r="N10" s="520"/>
      <c r="O10" s="520"/>
      <c r="P10" s="520"/>
      <c r="Q10" s="520"/>
      <c r="R10" s="520"/>
      <c r="S10" s="520"/>
      <c r="T10" s="520"/>
      <c r="U10" s="520"/>
      <c r="V10" s="533"/>
      <c r="W10" s="534"/>
      <c r="X10" s="523"/>
      <c r="Y10" s="523"/>
      <c r="Z10" s="523"/>
      <c r="AA10" s="523"/>
      <c r="BG10" s="535" t="str">
        <f>IF(AND(BE9&lt;&gt;BO3,D12="○"),"「事業者名簿」の定員数と想定される利用者数が一致しません。","")</f>
        <v/>
      </c>
      <c r="BK10" s="721"/>
      <c r="BL10" s="721"/>
      <c r="BM10" s="721"/>
      <c r="BN10" s="721"/>
      <c r="BO10" s="730"/>
      <c r="BP10" s="723"/>
      <c r="BQ10" s="526"/>
      <c r="BR10" s="526"/>
      <c r="BS10" s="526"/>
      <c r="BW10" s="1736"/>
      <c r="BX10" s="1736"/>
      <c r="BY10" s="1736"/>
      <c r="BZ10" s="1736"/>
      <c r="CA10" s="1736"/>
      <c r="CB10" s="1928"/>
      <c r="CC10" s="1928"/>
      <c r="CD10" s="1928"/>
      <c r="CE10" s="1928"/>
      <c r="CF10" s="1929"/>
      <c r="CG10" s="1929"/>
      <c r="CH10" s="1929"/>
      <c r="CI10" s="1929"/>
      <c r="CJ10" s="1929"/>
      <c r="CK10" s="1929"/>
    </row>
    <row r="11" spans="2:112" ht="21" customHeight="1" x14ac:dyDescent="0.15">
      <c r="B11" s="523"/>
      <c r="C11" s="531"/>
      <c r="D11" s="536" t="s">
        <v>612</v>
      </c>
      <c r="E11" s="537"/>
      <c r="F11" s="537"/>
      <c r="G11" s="537"/>
      <c r="H11" s="537"/>
      <c r="I11" s="537"/>
      <c r="J11" s="520"/>
      <c r="K11" s="520"/>
      <c r="L11" s="520"/>
      <c r="M11" s="520"/>
      <c r="N11" s="520"/>
      <c r="O11" s="520"/>
      <c r="P11" s="520"/>
      <c r="Q11" s="520"/>
      <c r="R11" s="520"/>
      <c r="S11" s="520"/>
      <c r="T11" s="520"/>
      <c r="U11" s="520"/>
      <c r="V11" s="533"/>
      <c r="W11" s="538"/>
      <c r="Z11" s="528" t="s">
        <v>613</v>
      </c>
      <c r="AP11" s="528" t="s">
        <v>614</v>
      </c>
      <c r="AQ11" s="528"/>
      <c r="AW11" s="527"/>
      <c r="AX11" s="527"/>
      <c r="AY11" s="527"/>
      <c r="BG11" s="539"/>
      <c r="BH11" s="528" t="s">
        <v>615</v>
      </c>
      <c r="BN11" s="527"/>
      <c r="BO11" s="527"/>
      <c r="BP11" s="527"/>
      <c r="BW11" s="523"/>
      <c r="BX11" s="523"/>
      <c r="BY11" s="523"/>
      <c r="BZ11" s="523"/>
      <c r="CA11" s="523"/>
      <c r="CB11" s="1928"/>
      <c r="CC11" s="1928"/>
      <c r="CD11" s="1928"/>
      <c r="CE11" s="1928"/>
      <c r="CF11" s="1929"/>
      <c r="CG11" s="1929"/>
      <c r="CH11" s="1929"/>
      <c r="CI11" s="1929"/>
      <c r="CJ11" s="1929"/>
      <c r="CK11" s="1929"/>
    </row>
    <row r="12" spans="2:112" ht="21" customHeight="1" x14ac:dyDescent="0.15">
      <c r="B12" s="523"/>
      <c r="C12" s="531"/>
      <c r="D12" s="1938" t="s">
        <v>442</v>
      </c>
      <c r="E12" s="1943"/>
      <c r="F12" s="1940" t="s">
        <v>616</v>
      </c>
      <c r="G12" s="1941"/>
      <c r="H12" s="1941"/>
      <c r="I12" s="1941"/>
      <c r="J12" s="1941"/>
      <c r="K12" s="1941"/>
      <c r="L12" s="1941"/>
      <c r="M12" s="1941"/>
      <c r="N12" s="1941"/>
      <c r="O12" s="1941"/>
      <c r="P12" s="1941"/>
      <c r="Q12" s="1941"/>
      <c r="R12" s="1941"/>
      <c r="S12" s="1941"/>
      <c r="T12" s="1941"/>
      <c r="U12" s="1941"/>
      <c r="V12" s="1942"/>
      <c r="W12" s="534"/>
      <c r="AE12" s="1930" t="s">
        <v>617</v>
      </c>
      <c r="AF12" s="1931"/>
      <c r="AG12" s="1931"/>
      <c r="AH12" s="1931"/>
      <c r="AI12" s="1931"/>
      <c r="AJ12" s="1931"/>
      <c r="AK12" s="1932"/>
      <c r="AL12" s="1944" t="s">
        <v>618</v>
      </c>
      <c r="AM12" s="1945"/>
      <c r="AN12" s="1946"/>
      <c r="AV12" s="1930" t="s">
        <v>617</v>
      </c>
      <c r="AW12" s="1931"/>
      <c r="AX12" s="1931"/>
      <c r="AY12" s="1931"/>
      <c r="AZ12" s="1931"/>
      <c r="BA12" s="1931"/>
      <c r="BB12" s="1932"/>
      <c r="BC12" s="1944" t="s">
        <v>618</v>
      </c>
      <c r="BD12" s="1945"/>
      <c r="BE12" s="1946"/>
      <c r="BF12" s="318"/>
      <c r="BG12" s="539"/>
      <c r="BM12" s="1930" t="s">
        <v>619</v>
      </c>
      <c r="BN12" s="1931"/>
      <c r="BO12" s="1931"/>
      <c r="BP12" s="1931"/>
      <c r="BQ12" s="1931"/>
      <c r="BR12" s="1931"/>
      <c r="BS12" s="1932"/>
      <c r="BW12" s="1950"/>
      <c r="BX12" s="1950"/>
      <c r="BY12" s="1950"/>
      <c r="BZ12" s="1950"/>
      <c r="CA12" s="1950"/>
      <c r="CB12" s="1936"/>
      <c r="CC12" s="1936"/>
      <c r="CD12" s="1936"/>
      <c r="CE12" s="1936"/>
      <c r="CF12" s="1951"/>
      <c r="CG12" s="1951"/>
      <c r="CH12" s="1951"/>
      <c r="CI12" s="1950"/>
      <c r="CJ12" s="1950"/>
      <c r="CK12" s="1950"/>
    </row>
    <row r="13" spans="2:112" ht="26.25" customHeight="1" x14ac:dyDescent="0.15">
      <c r="B13" s="523"/>
      <c r="C13" s="531"/>
      <c r="D13" s="1938"/>
      <c r="E13" s="1939"/>
      <c r="F13" s="1940" t="s">
        <v>620</v>
      </c>
      <c r="G13" s="1941"/>
      <c r="H13" s="1941"/>
      <c r="I13" s="1941"/>
      <c r="J13" s="1941"/>
      <c r="K13" s="1941"/>
      <c r="L13" s="1941"/>
      <c r="M13" s="1941"/>
      <c r="N13" s="1941"/>
      <c r="O13" s="1941"/>
      <c r="P13" s="1941"/>
      <c r="Q13" s="1941"/>
      <c r="R13" s="1941"/>
      <c r="S13" s="1941"/>
      <c r="T13" s="1941"/>
      <c r="U13" s="1941"/>
      <c r="V13" s="1942"/>
      <c r="W13" s="540"/>
      <c r="AE13" s="1925" t="s">
        <v>621</v>
      </c>
      <c r="AF13" s="1926"/>
      <c r="AG13" s="1926"/>
      <c r="AH13" s="1927"/>
      <c r="AI13" s="1925" t="s">
        <v>622</v>
      </c>
      <c r="AJ13" s="1926"/>
      <c r="AK13" s="1927"/>
      <c r="AL13" s="1947"/>
      <c r="AM13" s="1948"/>
      <c r="AN13" s="1949"/>
      <c r="AQ13" s="1940"/>
      <c r="AR13" s="1941"/>
      <c r="AS13" s="1941"/>
      <c r="AT13" s="1941"/>
      <c r="AU13" s="1942"/>
      <c r="AV13" s="1925" t="s">
        <v>621</v>
      </c>
      <c r="AW13" s="1926"/>
      <c r="AX13" s="1926"/>
      <c r="AY13" s="1927"/>
      <c r="AZ13" s="1925" t="s">
        <v>622</v>
      </c>
      <c r="BA13" s="1926"/>
      <c r="BB13" s="1927"/>
      <c r="BC13" s="1947"/>
      <c r="BD13" s="1948"/>
      <c r="BE13" s="1949"/>
      <c r="BF13" s="318"/>
      <c r="BG13" s="541"/>
      <c r="BH13" s="1940"/>
      <c r="BI13" s="1941"/>
      <c r="BJ13" s="1941"/>
      <c r="BK13" s="1941"/>
      <c r="BL13" s="1942"/>
      <c r="BM13" s="1925" t="s">
        <v>623</v>
      </c>
      <c r="BN13" s="1926"/>
      <c r="BO13" s="1926"/>
      <c r="BP13" s="1927"/>
      <c r="BQ13" s="1925" t="s">
        <v>622</v>
      </c>
      <c r="BR13" s="1926"/>
      <c r="BS13" s="1927"/>
      <c r="BW13" s="523"/>
      <c r="BX13" s="523"/>
      <c r="BY13" s="523"/>
      <c r="BZ13" s="1928"/>
      <c r="CA13" s="1928"/>
      <c r="CB13" s="1928"/>
      <c r="CC13" s="1928"/>
      <c r="CD13" s="1929"/>
      <c r="CE13" s="1929"/>
      <c r="CF13" s="1929"/>
      <c r="CG13" s="1929"/>
      <c r="CH13" s="1929"/>
      <c r="CI13" s="1929"/>
    </row>
    <row r="14" spans="2:112" ht="21" customHeight="1" x14ac:dyDescent="0.15">
      <c r="B14" s="523"/>
      <c r="C14" s="531"/>
      <c r="D14" s="1938"/>
      <c r="E14" s="1939"/>
      <c r="F14" s="1940" t="s">
        <v>624</v>
      </c>
      <c r="G14" s="1941"/>
      <c r="H14" s="1941"/>
      <c r="I14" s="1941"/>
      <c r="J14" s="1941"/>
      <c r="K14" s="1941"/>
      <c r="L14" s="1941"/>
      <c r="M14" s="1941"/>
      <c r="N14" s="1941"/>
      <c r="O14" s="1941"/>
      <c r="P14" s="1941"/>
      <c r="Q14" s="1941"/>
      <c r="R14" s="1941"/>
      <c r="S14" s="1941"/>
      <c r="T14" s="1941"/>
      <c r="U14" s="1941"/>
      <c r="V14" s="1942"/>
      <c r="W14" s="540"/>
      <c r="Z14" s="1930" t="s">
        <v>625</v>
      </c>
      <c r="AA14" s="1931"/>
      <c r="AB14" s="1931"/>
      <c r="AC14" s="1931"/>
      <c r="AD14" s="1932"/>
      <c r="AE14" s="1933">
        <f>IF((OR($D$5="○",$D$6="○")),ROUNDDOWN(((BE$6+BE$8*0.9))/6,1))</f>
        <v>2.5</v>
      </c>
      <c r="AF14" s="1934"/>
      <c r="AG14" s="1934"/>
      <c r="AH14" s="1935"/>
      <c r="AI14" s="1920">
        <f>AE14*$AY$60</f>
        <v>80</v>
      </c>
      <c r="AJ14" s="1921"/>
      <c r="AK14" s="1922"/>
      <c r="AL14" s="1920">
        <f>AE14*40</f>
        <v>100</v>
      </c>
      <c r="AM14" s="1921"/>
      <c r="AN14" s="1922"/>
      <c r="AQ14" s="1930" t="s">
        <v>625</v>
      </c>
      <c r="AR14" s="1931"/>
      <c r="AS14" s="1931"/>
      <c r="AT14" s="1931"/>
      <c r="AU14" s="1932"/>
      <c r="AV14" s="1917">
        <f>IF((OR($D$5="○",$D$6="○")),$BE$43)</f>
        <v>2.5</v>
      </c>
      <c r="AW14" s="1918"/>
      <c r="AX14" s="1918"/>
      <c r="AY14" s="1919"/>
      <c r="AZ14" s="1923">
        <f>AV14*$AY$60</f>
        <v>80</v>
      </c>
      <c r="BA14" s="1923"/>
      <c r="BB14" s="1923"/>
      <c r="BC14" s="1920">
        <f>AV14*40</f>
        <v>100</v>
      </c>
      <c r="BD14" s="1921"/>
      <c r="BE14" s="1922"/>
      <c r="BF14" s="542"/>
      <c r="BG14" s="539"/>
      <c r="BH14" s="1930" t="s">
        <v>626</v>
      </c>
      <c r="BI14" s="1931"/>
      <c r="BJ14" s="1931"/>
      <c r="BK14" s="1931"/>
      <c r="BL14" s="1932"/>
      <c r="BM14" s="1917">
        <f>(ROUNDDOWN(BQ14/40,1))</f>
        <v>2.5</v>
      </c>
      <c r="BN14" s="1918"/>
      <c r="BO14" s="1918"/>
      <c r="BP14" s="1919"/>
      <c r="BQ14" s="1923">
        <f>$BB$73</f>
        <v>100.25</v>
      </c>
      <c r="BR14" s="1923"/>
      <c r="BS14" s="1923"/>
      <c r="BU14" s="528"/>
      <c r="BW14" s="528"/>
      <c r="BX14" s="528"/>
      <c r="BY14" s="528"/>
      <c r="BZ14" s="1936"/>
      <c r="CA14" s="1936"/>
      <c r="CB14" s="1936"/>
      <c r="CC14" s="1936"/>
      <c r="CD14" s="1937"/>
      <c r="CE14" s="1937"/>
      <c r="CF14" s="1937"/>
      <c r="CG14" s="1736"/>
      <c r="CH14" s="1736"/>
      <c r="CI14" s="1736"/>
    </row>
    <row r="15" spans="2:112" ht="21" customHeight="1" x14ac:dyDescent="0.15">
      <c r="B15" s="523"/>
      <c r="C15" s="543"/>
      <c r="D15" s="544"/>
      <c r="E15" s="544"/>
      <c r="F15" s="544"/>
      <c r="G15" s="544"/>
      <c r="H15" s="544"/>
      <c r="I15" s="544"/>
      <c r="J15" s="544"/>
      <c r="K15" s="544"/>
      <c r="L15" s="545" t="str">
        <f>IF(COUNTIF(D12:E14,"○")&gt;1,"いずれか１つを選択してください。","")</f>
        <v/>
      </c>
      <c r="M15" s="544"/>
      <c r="N15" s="544"/>
      <c r="O15" s="544"/>
      <c r="P15" s="544"/>
      <c r="Q15" s="544"/>
      <c r="R15" s="544"/>
      <c r="S15" s="544"/>
      <c r="T15" s="544"/>
      <c r="U15" s="544"/>
      <c r="V15" s="546"/>
      <c r="W15" s="547"/>
      <c r="Z15" s="1930" t="s">
        <v>627</v>
      </c>
      <c r="AA15" s="1931"/>
      <c r="AB15" s="1931"/>
      <c r="AC15" s="1931"/>
      <c r="AD15" s="1932"/>
      <c r="AE15" s="1933" t="b">
        <f>IF((OR($D$7="○")),ROUNDDOWN((BE$6+BE$8*0.9)/5,1))</f>
        <v>0</v>
      </c>
      <c r="AF15" s="1934"/>
      <c r="AG15" s="1934"/>
      <c r="AH15" s="1935"/>
      <c r="AI15" s="1920">
        <f>AE15*$AY$60</f>
        <v>0</v>
      </c>
      <c r="AJ15" s="1921"/>
      <c r="AK15" s="1922"/>
      <c r="AL15" s="1920">
        <f>AE15*40</f>
        <v>0</v>
      </c>
      <c r="AM15" s="1921"/>
      <c r="AN15" s="1922"/>
      <c r="AQ15" s="1930" t="s">
        <v>627</v>
      </c>
      <c r="AR15" s="1931"/>
      <c r="AS15" s="1931"/>
      <c r="AT15" s="1931"/>
      <c r="AU15" s="1932"/>
      <c r="AV15" s="1917" t="b">
        <f>IF(($D$7="○"),$BE$43)</f>
        <v>0</v>
      </c>
      <c r="AW15" s="1918"/>
      <c r="AX15" s="1918"/>
      <c r="AY15" s="1919"/>
      <c r="AZ15" s="1923">
        <f>AV15*$AY$60</f>
        <v>0</v>
      </c>
      <c r="BA15" s="1923"/>
      <c r="BB15" s="1923"/>
      <c r="BC15" s="1920">
        <f>AV15*40</f>
        <v>0</v>
      </c>
      <c r="BD15" s="1921"/>
      <c r="BE15" s="1922"/>
      <c r="BF15" s="542"/>
      <c r="BG15" s="539"/>
      <c r="BH15" s="1909" t="s">
        <v>35</v>
      </c>
      <c r="BI15" s="1910"/>
      <c r="BJ15" s="1910"/>
      <c r="BK15" s="1910"/>
      <c r="BL15" s="1911"/>
      <c r="BM15" s="1912">
        <f>SUM(BM12:BP14)</f>
        <v>2.5</v>
      </c>
      <c r="BN15" s="1913"/>
      <c r="BO15" s="1913"/>
      <c r="BP15" s="1914"/>
      <c r="BQ15" s="1924">
        <f>SUMIF(BQ12:BS14,"&lt;&gt;#VALUE!")</f>
        <v>100.25</v>
      </c>
      <c r="BR15" s="1924"/>
      <c r="BS15" s="1924"/>
      <c r="BW15" s="548"/>
    </row>
    <row r="16" spans="2:112" ht="21" customHeight="1" x14ac:dyDescent="0.15">
      <c r="B16" s="523"/>
      <c r="C16" s="523"/>
      <c r="D16" s="523"/>
      <c r="E16" s="721"/>
      <c r="F16" s="721"/>
      <c r="G16" s="721"/>
      <c r="H16" s="721"/>
      <c r="I16" s="721"/>
      <c r="J16" s="721"/>
      <c r="K16" s="721"/>
      <c r="L16" s="721"/>
      <c r="M16" s="721"/>
      <c r="N16" s="721"/>
      <c r="O16" s="721"/>
      <c r="P16" s="721"/>
      <c r="Q16" s="721"/>
      <c r="R16" s="721"/>
      <c r="S16" s="721"/>
      <c r="T16" s="721"/>
      <c r="U16" s="721"/>
      <c r="V16" s="523"/>
      <c r="W16" s="523"/>
      <c r="X16" s="523"/>
      <c r="Y16" s="523"/>
      <c r="Z16" s="1803" t="s">
        <v>628</v>
      </c>
      <c r="AA16" s="1804"/>
      <c r="AB16" s="1804"/>
      <c r="AC16" s="1804"/>
      <c r="AD16" s="1916"/>
      <c r="AE16" s="1917">
        <f>IF($D$6="○","",ROUNDDOWN(($AO$6+$AO$8*0.9)/9,1)+ROUNDDOWN(($AS$6-$AS$7+$AS$8*0.9)/6,1)+ROUNDDOWN($AS$7/12,1)+ROUNDDOWN(($AW$6-$AW$7+$AW$8*0.9)/4,1)+ROUNDDOWN($AW$7/8,1)+ROUNDDOWN(($BA$6-$BA$7+$BA$8*0.9)/2.5,1)+ROUNDDOWN($BA$7/5,1))</f>
        <v>4</v>
      </c>
      <c r="AF16" s="1918"/>
      <c r="AG16" s="1918"/>
      <c r="AH16" s="1919"/>
      <c r="AI16" s="1920">
        <f>AE16*$AY$60</f>
        <v>128</v>
      </c>
      <c r="AJ16" s="1921"/>
      <c r="AK16" s="1922"/>
      <c r="AL16" s="1920">
        <f>AE16*40</f>
        <v>160</v>
      </c>
      <c r="AM16" s="1921"/>
      <c r="AN16" s="1922"/>
      <c r="AO16" s="523"/>
      <c r="AP16" s="523"/>
      <c r="AQ16" s="1803" t="s">
        <v>628</v>
      </c>
      <c r="AR16" s="1804"/>
      <c r="AS16" s="1804"/>
      <c r="AT16" s="1804"/>
      <c r="AU16" s="1916"/>
      <c r="AV16" s="1917">
        <f>IF(($D$6="○"),"",$BE$51)</f>
        <v>4.2</v>
      </c>
      <c r="AW16" s="1918"/>
      <c r="AX16" s="1918"/>
      <c r="AY16" s="1919"/>
      <c r="AZ16" s="1923">
        <f>AV16*$AY$60</f>
        <v>134.4</v>
      </c>
      <c r="BA16" s="1923"/>
      <c r="BB16" s="1923"/>
      <c r="BC16" s="1920">
        <f>AV16*40</f>
        <v>168</v>
      </c>
      <c r="BD16" s="1921"/>
      <c r="BE16" s="1922"/>
      <c r="BF16" s="542"/>
      <c r="BG16" s="539"/>
      <c r="BH16" s="523"/>
      <c r="BI16" s="523"/>
      <c r="BJ16" s="523"/>
      <c r="BK16" s="523"/>
      <c r="BL16" s="523"/>
      <c r="BM16" s="527"/>
      <c r="BN16" s="527"/>
      <c r="BO16" s="527"/>
      <c r="BP16" s="527"/>
      <c r="BQ16" s="542"/>
      <c r="BR16" s="542"/>
      <c r="BS16" s="542"/>
    </row>
    <row r="17" spans="2:96" ht="21" customHeight="1" x14ac:dyDescent="0.15">
      <c r="B17" s="523"/>
      <c r="C17" s="523"/>
      <c r="D17" s="523"/>
      <c r="E17" s="721"/>
      <c r="F17" s="721"/>
      <c r="G17" s="721"/>
      <c r="H17" s="721"/>
      <c r="I17" s="721"/>
      <c r="J17" s="721"/>
      <c r="K17" s="721"/>
      <c r="L17" s="721"/>
      <c r="M17" s="721"/>
      <c r="N17" s="721"/>
      <c r="O17" s="721"/>
      <c r="P17" s="721"/>
      <c r="Q17" s="721"/>
      <c r="R17" s="721"/>
      <c r="S17" s="721"/>
      <c r="T17" s="721"/>
      <c r="U17" s="721"/>
      <c r="V17" s="523"/>
      <c r="W17" s="528"/>
      <c r="X17" s="528"/>
      <c r="Y17" s="528"/>
      <c r="Z17" s="1909" t="s">
        <v>35</v>
      </c>
      <c r="AA17" s="1910"/>
      <c r="AB17" s="1910"/>
      <c r="AC17" s="1910"/>
      <c r="AD17" s="1911"/>
      <c r="AE17" s="1912">
        <f>SUM(AE14:AH16)</f>
        <v>6.5</v>
      </c>
      <c r="AF17" s="1913"/>
      <c r="AG17" s="1913"/>
      <c r="AH17" s="1914"/>
      <c r="AI17" s="1915">
        <f>SUMIF(AI14:AK16,"&lt;&gt;#VALUE!")</f>
        <v>208</v>
      </c>
      <c r="AJ17" s="1915"/>
      <c r="AK17" s="1915"/>
      <c r="AL17" s="1915">
        <f>SUMIF(AL14:AN16,"&lt;&gt;#VALUE!")</f>
        <v>260</v>
      </c>
      <c r="AM17" s="1915"/>
      <c r="AN17" s="1915"/>
      <c r="AO17" s="528"/>
      <c r="AP17" s="528"/>
      <c r="AQ17" s="1909" t="s">
        <v>35</v>
      </c>
      <c r="AR17" s="1910"/>
      <c r="AS17" s="1910"/>
      <c r="AT17" s="1910"/>
      <c r="AU17" s="1911"/>
      <c r="AV17" s="1912">
        <f>SUM(AV14:AY16)</f>
        <v>6.7</v>
      </c>
      <c r="AW17" s="1913"/>
      <c r="AX17" s="1913"/>
      <c r="AY17" s="1914"/>
      <c r="AZ17" s="1924">
        <f>SUMIF(AZ14:BB16,"&lt;&gt;#VALUE!")</f>
        <v>214.4</v>
      </c>
      <c r="BA17" s="1924"/>
      <c r="BB17" s="1924"/>
      <c r="BC17" s="1909">
        <f>SUMIF(BC14:BE16,"&lt;&gt;#VALUE!")</f>
        <v>268</v>
      </c>
      <c r="BD17" s="1910"/>
      <c r="BE17" s="1911"/>
      <c r="BF17" s="528"/>
      <c r="BG17" s="549"/>
      <c r="BH17" s="528"/>
      <c r="BI17" s="528"/>
      <c r="BJ17" s="528"/>
      <c r="BK17" s="528"/>
      <c r="BL17" s="528"/>
      <c r="BM17" s="550"/>
      <c r="BN17" s="550"/>
      <c r="BO17" s="550"/>
      <c r="BP17" s="550"/>
      <c r="BQ17" s="551"/>
      <c r="BR17" s="551"/>
      <c r="BS17" s="551"/>
      <c r="BT17" s="528"/>
      <c r="BU17" s="528"/>
      <c r="BV17" s="528"/>
      <c r="BW17" s="729"/>
      <c r="BX17" s="552"/>
    </row>
    <row r="18" spans="2:96" ht="21" customHeight="1" thickBot="1" x14ac:dyDescent="0.2">
      <c r="B18" s="523"/>
      <c r="C18" s="523"/>
      <c r="D18" s="523"/>
      <c r="E18" s="721"/>
      <c r="F18" s="721"/>
      <c r="G18" s="721"/>
      <c r="H18" s="721"/>
      <c r="I18" s="721"/>
      <c r="J18" s="721"/>
      <c r="K18" s="721"/>
      <c r="L18" s="721"/>
      <c r="M18" s="721"/>
      <c r="N18" s="721"/>
      <c r="O18" s="721"/>
      <c r="P18" s="721"/>
      <c r="Q18" s="721"/>
      <c r="R18" s="721"/>
      <c r="S18" s="721"/>
      <c r="T18" s="721"/>
      <c r="U18" s="721"/>
      <c r="V18" s="523"/>
      <c r="W18" s="728"/>
      <c r="X18" s="728"/>
      <c r="Y18" s="728"/>
      <c r="Z18" s="728"/>
      <c r="AA18" s="728"/>
      <c r="AB18" s="553"/>
      <c r="AC18" s="553"/>
      <c r="AD18" s="553"/>
      <c r="AE18" s="553"/>
      <c r="AF18" s="721"/>
      <c r="AG18" s="721"/>
      <c r="AH18" s="721"/>
      <c r="AI18" s="721"/>
      <c r="AJ18" s="721"/>
      <c r="AK18" s="721"/>
      <c r="AM18" s="728"/>
      <c r="AN18" s="728"/>
      <c r="AO18" s="728"/>
      <c r="AP18" s="728"/>
      <c r="AQ18" s="728"/>
      <c r="AR18" s="553"/>
      <c r="AS18" s="553"/>
      <c r="AT18" s="553"/>
      <c r="AU18" s="553"/>
      <c r="AV18" s="727"/>
      <c r="AW18" s="727"/>
      <c r="AX18" s="727"/>
      <c r="AY18" s="721"/>
      <c r="AZ18" s="721"/>
      <c r="BA18" s="721"/>
      <c r="BD18" s="549"/>
      <c r="BE18" s="549"/>
      <c r="BF18" s="549"/>
      <c r="BG18" s="549"/>
      <c r="BH18" s="549"/>
      <c r="BI18" s="554"/>
      <c r="BJ18" s="554"/>
      <c r="BK18" s="554"/>
      <c r="BL18" s="554"/>
      <c r="BM18" s="555"/>
      <c r="BN18" s="555"/>
      <c r="BO18" s="555"/>
      <c r="BP18" s="555"/>
      <c r="BQ18" s="525"/>
      <c r="BR18" s="729"/>
      <c r="BS18" s="729"/>
      <c r="BT18" s="729"/>
      <c r="BU18" s="548"/>
      <c r="BV18" s="548"/>
      <c r="BW18" s="548"/>
      <c r="BX18" s="552"/>
    </row>
    <row r="19" spans="2:96" ht="8.25" customHeight="1" x14ac:dyDescent="0.15">
      <c r="B19" s="556"/>
      <c r="C19" s="557"/>
      <c r="D19" s="557"/>
      <c r="E19" s="720"/>
      <c r="F19" s="720"/>
      <c r="G19" s="720"/>
      <c r="H19" s="720"/>
      <c r="I19" s="720"/>
      <c r="J19" s="720"/>
      <c r="K19" s="720"/>
      <c r="L19" s="720"/>
      <c r="M19" s="720"/>
      <c r="N19" s="720"/>
      <c r="O19" s="720"/>
      <c r="P19" s="720"/>
      <c r="Q19" s="720"/>
      <c r="R19" s="720"/>
      <c r="S19" s="720"/>
      <c r="T19" s="720"/>
      <c r="U19" s="720"/>
      <c r="V19" s="557"/>
      <c r="W19" s="558"/>
      <c r="X19" s="558"/>
      <c r="Y19" s="558"/>
      <c r="Z19" s="558"/>
      <c r="AA19" s="558"/>
      <c r="AB19" s="559"/>
      <c r="AC19" s="559"/>
      <c r="AD19" s="559"/>
      <c r="AE19" s="559"/>
      <c r="AF19" s="720"/>
      <c r="AG19" s="720"/>
      <c r="AH19" s="720"/>
      <c r="AI19" s="720"/>
      <c r="AJ19" s="720"/>
      <c r="AK19" s="720"/>
      <c r="AL19" s="560"/>
      <c r="AM19" s="558"/>
      <c r="AN19" s="558"/>
      <c r="AO19" s="558"/>
      <c r="AP19" s="558"/>
      <c r="AQ19" s="558"/>
      <c r="AR19" s="559"/>
      <c r="AS19" s="559"/>
      <c r="AT19" s="559"/>
      <c r="AU19" s="559"/>
      <c r="AV19" s="561"/>
      <c r="AW19" s="561"/>
      <c r="AX19" s="561"/>
      <c r="AY19" s="720"/>
      <c r="AZ19" s="720"/>
      <c r="BA19" s="720"/>
      <c r="BB19" s="560"/>
      <c r="BC19" s="560"/>
      <c r="BD19" s="562"/>
      <c r="BE19" s="562"/>
      <c r="BF19" s="562"/>
      <c r="BG19" s="562"/>
      <c r="BH19" s="562"/>
      <c r="BI19" s="563"/>
      <c r="BJ19" s="563"/>
      <c r="BK19" s="563"/>
      <c r="BL19" s="563"/>
      <c r="BM19" s="564"/>
      <c r="BN19" s="565"/>
      <c r="BO19" s="555"/>
      <c r="BP19" s="555"/>
      <c r="BQ19" s="525"/>
      <c r="BR19" s="729"/>
      <c r="BS19" s="729"/>
      <c r="BT19" s="729"/>
      <c r="BU19" s="548"/>
      <c r="BV19" s="548"/>
      <c r="BW19" s="548"/>
      <c r="BX19" s="552"/>
    </row>
    <row r="20" spans="2:96" ht="21" customHeight="1" x14ac:dyDescent="0.15">
      <c r="B20" s="566"/>
      <c r="D20" s="528" t="s">
        <v>629</v>
      </c>
      <c r="E20" s="567"/>
      <c r="F20" s="567"/>
      <c r="G20" s="567"/>
      <c r="H20" s="567"/>
      <c r="I20" s="317"/>
      <c r="J20" s="554"/>
      <c r="K20" s="554"/>
      <c r="L20" s="554"/>
      <c r="M20" s="555"/>
      <c r="N20" s="555"/>
      <c r="O20" s="317"/>
      <c r="P20" s="555"/>
      <c r="Q20" s="721"/>
      <c r="R20" s="721"/>
      <c r="S20" s="721"/>
      <c r="T20" s="721"/>
      <c r="U20" s="721"/>
      <c r="V20" s="523"/>
      <c r="W20" s="568"/>
      <c r="X20" s="569"/>
      <c r="Y20" s="569"/>
      <c r="Z20" s="1901" t="s">
        <v>630</v>
      </c>
      <c r="AA20" s="1901"/>
      <c r="AB20" s="1901"/>
      <c r="AC20" s="1901"/>
      <c r="AD20" s="1901"/>
      <c r="AE20" s="1901"/>
      <c r="AF20" s="1901"/>
      <c r="AG20" s="1901"/>
      <c r="AH20" s="1901"/>
      <c r="AI20" s="1901"/>
      <c r="AJ20" s="1901"/>
      <c r="AK20" s="1901"/>
      <c r="AL20" s="1901"/>
      <c r="AM20" s="1901"/>
      <c r="AN20" s="1901"/>
      <c r="AO20" s="1901"/>
      <c r="AP20" s="1901"/>
      <c r="AQ20" s="1901"/>
      <c r="AR20" s="1901"/>
      <c r="AS20" s="1901"/>
      <c r="AT20" s="1901"/>
      <c r="AU20" s="1901"/>
      <c r="AV20" s="1901"/>
      <c r="AW20" s="1901"/>
      <c r="AX20" s="1901"/>
      <c r="AY20" s="1901"/>
      <c r="AZ20" s="1901"/>
      <c r="BA20" s="1901"/>
      <c r="BB20" s="1901"/>
      <c r="BC20" s="1901"/>
      <c r="BD20" s="1901"/>
      <c r="BE20" s="1901"/>
      <c r="BF20" s="1901"/>
      <c r="BG20" s="1901"/>
      <c r="BH20" s="1901"/>
      <c r="BI20" s="1901"/>
      <c r="BJ20" s="1901"/>
      <c r="BK20" s="1901"/>
      <c r="BL20" s="1901"/>
      <c r="BM20" s="1902"/>
      <c r="BN20" s="570"/>
      <c r="BO20" s="555"/>
      <c r="BP20" s="555"/>
      <c r="BQ20" s="525"/>
      <c r="BR20" s="729"/>
      <c r="BS20" s="729"/>
      <c r="BT20" s="729"/>
      <c r="BU20" s="548"/>
      <c r="BV20" s="548"/>
      <c r="BW20" s="548"/>
      <c r="BX20" s="555"/>
    </row>
    <row r="21" spans="2:96" ht="16.5" customHeight="1" x14ac:dyDescent="0.15">
      <c r="B21" s="566"/>
      <c r="C21" s="523"/>
      <c r="D21" s="523"/>
      <c r="E21" s="1"/>
      <c r="F21" s="554"/>
      <c r="G21" s="554"/>
      <c r="H21" s="554"/>
      <c r="I21" s="555"/>
      <c r="J21" s="555"/>
      <c r="L21" s="555"/>
      <c r="M21" s="721"/>
      <c r="N21" s="721"/>
      <c r="Q21" s="721"/>
      <c r="S21" s="554"/>
      <c r="T21" s="554"/>
      <c r="U21" s="554"/>
      <c r="V21" s="555"/>
      <c r="W21" s="571" t="s">
        <v>631</v>
      </c>
      <c r="X21" s="572"/>
      <c r="Y21" s="573"/>
      <c r="Z21" s="1903"/>
      <c r="AA21" s="1903"/>
      <c r="AB21" s="1903"/>
      <c r="AC21" s="1903"/>
      <c r="AD21" s="1903"/>
      <c r="AE21" s="1903"/>
      <c r="AF21" s="1903"/>
      <c r="AG21" s="1903"/>
      <c r="AH21" s="1903"/>
      <c r="AI21" s="1903"/>
      <c r="AJ21" s="1903"/>
      <c r="AK21" s="1903"/>
      <c r="AL21" s="1903"/>
      <c r="AM21" s="1903"/>
      <c r="AN21" s="1903"/>
      <c r="AO21" s="1903"/>
      <c r="AP21" s="1903"/>
      <c r="AQ21" s="1903"/>
      <c r="AR21" s="1903"/>
      <c r="AS21" s="1903"/>
      <c r="AT21" s="1903"/>
      <c r="AU21" s="1903"/>
      <c r="AV21" s="1903"/>
      <c r="AW21" s="1903"/>
      <c r="AX21" s="1903"/>
      <c r="AY21" s="1903"/>
      <c r="AZ21" s="1903"/>
      <c r="BA21" s="1903"/>
      <c r="BB21" s="1903"/>
      <c r="BC21" s="1903"/>
      <c r="BD21" s="1903"/>
      <c r="BE21" s="1903"/>
      <c r="BF21" s="1903"/>
      <c r="BG21" s="1903"/>
      <c r="BH21" s="1903"/>
      <c r="BI21" s="1903"/>
      <c r="BJ21" s="1903"/>
      <c r="BK21" s="1903"/>
      <c r="BL21" s="1903"/>
      <c r="BM21" s="1904"/>
      <c r="BN21" s="570"/>
      <c r="BO21" s="555"/>
      <c r="BQ21" s="567"/>
      <c r="BR21" s="574"/>
      <c r="BS21" s="574"/>
      <c r="BT21" s="575"/>
      <c r="BU21" s="575"/>
      <c r="BX21" s="555"/>
    </row>
    <row r="22" spans="2:96" ht="16.5" customHeight="1" x14ac:dyDescent="0.15">
      <c r="B22" s="566"/>
      <c r="C22" s="523"/>
      <c r="D22" s="523"/>
      <c r="E22" s="1"/>
      <c r="F22" s="554"/>
      <c r="G22" s="554"/>
      <c r="H22" s="554"/>
      <c r="I22" s="555"/>
      <c r="J22" s="555"/>
      <c r="L22" s="555"/>
      <c r="M22" s="721"/>
      <c r="N22" s="721"/>
      <c r="Q22" s="721"/>
      <c r="S22" s="554"/>
      <c r="T22" s="554"/>
      <c r="U22" s="554"/>
      <c r="V22" s="555"/>
      <c r="W22" s="576"/>
      <c r="X22" s="577"/>
      <c r="Y22" s="577"/>
      <c r="Z22" s="1905"/>
      <c r="AA22" s="1905"/>
      <c r="AB22" s="1905"/>
      <c r="AC22" s="1905"/>
      <c r="AD22" s="1905"/>
      <c r="AE22" s="1905"/>
      <c r="AF22" s="1905"/>
      <c r="AG22" s="1905"/>
      <c r="AH22" s="1905"/>
      <c r="AI22" s="1905"/>
      <c r="AJ22" s="1905"/>
      <c r="AK22" s="1905"/>
      <c r="AL22" s="1905"/>
      <c r="AM22" s="1905"/>
      <c r="AN22" s="1905"/>
      <c r="AO22" s="1905"/>
      <c r="AP22" s="1905"/>
      <c r="AQ22" s="1905"/>
      <c r="AR22" s="1905"/>
      <c r="AS22" s="1905"/>
      <c r="AT22" s="1905"/>
      <c r="AU22" s="1905"/>
      <c r="AV22" s="1905"/>
      <c r="AW22" s="1905"/>
      <c r="AX22" s="1905"/>
      <c r="AY22" s="1905"/>
      <c r="AZ22" s="1905"/>
      <c r="BA22" s="1905"/>
      <c r="BB22" s="1905"/>
      <c r="BC22" s="1905"/>
      <c r="BD22" s="1905"/>
      <c r="BE22" s="1905"/>
      <c r="BF22" s="1905"/>
      <c r="BG22" s="1905"/>
      <c r="BH22" s="1905"/>
      <c r="BI22" s="1905"/>
      <c r="BJ22" s="1905"/>
      <c r="BK22" s="1905"/>
      <c r="BL22" s="1905"/>
      <c r="BM22" s="1906"/>
      <c r="BN22" s="570"/>
      <c r="BO22" s="729"/>
      <c r="BQ22" s="567"/>
      <c r="BR22" s="574"/>
      <c r="BS22" s="574"/>
      <c r="BT22" s="575"/>
      <c r="BU22" s="575"/>
      <c r="BX22" s="555"/>
    </row>
    <row r="23" spans="2:96" ht="12" customHeight="1" x14ac:dyDescent="0.15">
      <c r="B23" s="566"/>
      <c r="C23" s="523"/>
      <c r="D23" s="523"/>
      <c r="E23" s="1"/>
      <c r="F23" s="554"/>
      <c r="G23" s="554"/>
      <c r="H23" s="554"/>
      <c r="I23" s="555"/>
      <c r="J23" s="555"/>
      <c r="L23" s="555"/>
      <c r="M23" s="721"/>
      <c r="N23" s="721"/>
      <c r="Q23" s="721"/>
      <c r="S23" s="554"/>
      <c r="T23" s="554"/>
      <c r="U23" s="554"/>
      <c r="V23" s="555"/>
      <c r="W23" s="578"/>
      <c r="X23" s="579"/>
      <c r="Y23" s="579"/>
      <c r="Z23" s="713"/>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70"/>
      <c r="BO23" s="729"/>
      <c r="BQ23" s="567"/>
      <c r="BR23" s="574"/>
      <c r="BS23" s="574"/>
      <c r="BT23" s="575"/>
      <c r="BU23" s="581"/>
      <c r="BV23" s="60"/>
      <c r="BW23" s="60"/>
      <c r="BX23" s="582"/>
      <c r="BY23" s="60"/>
      <c r="BZ23" s="60"/>
      <c r="CA23" s="60"/>
      <c r="CB23" s="60"/>
      <c r="CC23" s="60"/>
      <c r="CD23" s="60"/>
      <c r="CE23" s="60"/>
      <c r="CF23" s="60"/>
      <c r="CG23" s="60"/>
      <c r="CH23" s="60"/>
      <c r="CI23" s="60"/>
      <c r="CJ23" s="60"/>
      <c r="CK23" s="60"/>
      <c r="CL23" s="60"/>
      <c r="CM23" s="60"/>
      <c r="CN23" s="60"/>
      <c r="CO23" s="60"/>
      <c r="CP23" s="60"/>
      <c r="CQ23" s="60"/>
      <c r="CR23" s="60"/>
    </row>
    <row r="24" spans="2:96" ht="21" customHeight="1" x14ac:dyDescent="0.15">
      <c r="B24" s="566"/>
      <c r="C24" s="583"/>
      <c r="D24" s="1907" t="s">
        <v>632</v>
      </c>
      <c r="E24" s="1907"/>
      <c r="F24" s="1907"/>
      <c r="G24" s="1907"/>
      <c r="H24" s="1907"/>
      <c r="I24" s="1907"/>
      <c r="J24" s="1907"/>
      <c r="K24" s="1907"/>
      <c r="L24" s="1907"/>
      <c r="M24" s="1907"/>
      <c r="N24" s="1907"/>
      <c r="O24" s="1907"/>
      <c r="P24" s="1907"/>
      <c r="Q24" s="1907"/>
      <c r="R24" s="1907"/>
      <c r="S24" s="1907"/>
      <c r="T24" s="1907"/>
      <c r="U24" s="1907"/>
      <c r="V24" s="1907"/>
      <c r="W24" s="1907"/>
      <c r="X24" s="1907"/>
      <c r="Y24" s="1907"/>
      <c r="Z24" s="1907"/>
      <c r="AA24" s="1907"/>
      <c r="AB24" s="1907"/>
      <c r="AC24" s="1907"/>
      <c r="AD24" s="1907"/>
      <c r="AE24" s="1907"/>
      <c r="AF24" s="1907"/>
      <c r="AG24" s="584"/>
      <c r="AH24" s="555"/>
      <c r="AI24" s="585"/>
      <c r="AJ24" s="1908" t="s">
        <v>633</v>
      </c>
      <c r="AK24" s="1908"/>
      <c r="AL24" s="1908"/>
      <c r="AM24" s="1908"/>
      <c r="AN24" s="1908"/>
      <c r="AO24" s="1908"/>
      <c r="AP24" s="1908"/>
      <c r="AQ24" s="1908"/>
      <c r="AR24" s="1908"/>
      <c r="AS24" s="1908"/>
      <c r="AT24" s="1908"/>
      <c r="AU24" s="1908"/>
      <c r="AV24" s="1908"/>
      <c r="AW24" s="1908"/>
      <c r="AX24" s="1908"/>
      <c r="AY24" s="1908"/>
      <c r="AZ24" s="1908"/>
      <c r="BA24" s="1908"/>
      <c r="BB24" s="1908"/>
      <c r="BC24" s="1908"/>
      <c r="BD24" s="1908"/>
      <c r="BE24" s="1908"/>
      <c r="BF24" s="1908"/>
      <c r="BG24" s="1908"/>
      <c r="BH24" s="1908"/>
      <c r="BI24" s="1908"/>
      <c r="BJ24" s="1908"/>
      <c r="BK24" s="1908"/>
      <c r="BL24" s="1908"/>
      <c r="BM24" s="586"/>
      <c r="BN24" s="570"/>
      <c r="BO24" s="729"/>
      <c r="BQ24" s="567"/>
      <c r="BR24" s="574"/>
      <c r="BS24" s="574"/>
      <c r="BT24" s="575"/>
      <c r="BU24" s="581"/>
      <c r="BV24" s="60"/>
      <c r="BW24" s="60"/>
      <c r="BX24" s="60"/>
      <c r="BY24" s="60"/>
      <c r="BZ24" s="60"/>
      <c r="CA24" s="60"/>
      <c r="CB24" s="60"/>
      <c r="CC24" s="60"/>
      <c r="CD24" s="60"/>
      <c r="CE24" s="60"/>
      <c r="CF24" s="60"/>
      <c r="CG24" s="60"/>
      <c r="CH24" s="60"/>
      <c r="CI24" s="60"/>
      <c r="CJ24" s="60"/>
      <c r="CK24" s="60"/>
      <c r="CL24" s="60"/>
      <c r="CM24" s="60"/>
      <c r="CN24" s="60"/>
      <c r="CO24" s="60"/>
      <c r="CP24" s="60"/>
      <c r="CQ24" s="60"/>
      <c r="CR24" s="60"/>
    </row>
    <row r="25" spans="2:96" ht="21" customHeight="1" x14ac:dyDescent="0.15">
      <c r="B25" s="566"/>
      <c r="C25" s="587"/>
      <c r="D25" s="1900" t="s">
        <v>634</v>
      </c>
      <c r="E25" s="1900"/>
      <c r="F25" s="1900"/>
      <c r="G25" s="1900"/>
      <c r="H25" s="1900"/>
      <c r="I25" s="588" t="s">
        <v>635</v>
      </c>
      <c r="J25" s="588"/>
      <c r="K25" s="588"/>
      <c r="L25" s="588"/>
      <c r="M25" s="588" t="s">
        <v>636</v>
      </c>
      <c r="N25" s="588"/>
      <c r="O25" s="588"/>
      <c r="P25" s="588"/>
      <c r="Q25" s="5"/>
      <c r="R25" s="589"/>
      <c r="S25" s="589"/>
      <c r="T25" s="1900" t="s">
        <v>637</v>
      </c>
      <c r="U25" s="1900"/>
      <c r="V25" s="1900"/>
      <c r="W25" s="1900"/>
      <c r="X25" s="1900"/>
      <c r="Y25" s="588" t="s">
        <v>635</v>
      </c>
      <c r="Z25" s="588"/>
      <c r="AA25" s="588"/>
      <c r="AB25" s="588"/>
      <c r="AC25" s="588" t="s">
        <v>636</v>
      </c>
      <c r="AD25" s="588"/>
      <c r="AE25" s="588"/>
      <c r="AF25" s="588"/>
      <c r="AG25" s="590"/>
      <c r="AH25" s="589"/>
      <c r="AI25" s="591"/>
      <c r="AJ25" s="1900" t="s">
        <v>638</v>
      </c>
      <c r="AK25" s="1900"/>
      <c r="AL25" s="1900"/>
      <c r="AM25" s="1900"/>
      <c r="AN25" s="1900"/>
      <c r="AO25" s="588" t="s">
        <v>635</v>
      </c>
      <c r="AP25" s="588"/>
      <c r="AQ25" s="588"/>
      <c r="AR25" s="588"/>
      <c r="AS25" s="588" t="s">
        <v>636</v>
      </c>
      <c r="AT25" s="588"/>
      <c r="AU25" s="588"/>
      <c r="AV25" s="588"/>
      <c r="AW25" s="592"/>
      <c r="AX25" s="593"/>
      <c r="AY25" s="594"/>
      <c r="AZ25" s="1900" t="s">
        <v>639</v>
      </c>
      <c r="BA25" s="1900"/>
      <c r="BB25" s="1900"/>
      <c r="BC25" s="1900"/>
      <c r="BD25" s="1900"/>
      <c r="BE25" s="588" t="s">
        <v>635</v>
      </c>
      <c r="BF25" s="588"/>
      <c r="BG25" s="588"/>
      <c r="BH25" s="588"/>
      <c r="BI25" s="588" t="s">
        <v>636</v>
      </c>
      <c r="BJ25" s="588"/>
      <c r="BK25" s="588"/>
      <c r="BL25" s="588"/>
      <c r="BM25" s="595"/>
      <c r="BN25" s="596"/>
      <c r="BO25" s="555"/>
      <c r="BQ25" s="567"/>
      <c r="BR25" s="574"/>
      <c r="BS25" s="574"/>
      <c r="BT25" s="575"/>
      <c r="BU25" s="581"/>
      <c r="BV25" s="592"/>
      <c r="BW25" s="592"/>
      <c r="BX25" s="592"/>
      <c r="BY25" s="592"/>
      <c r="BZ25" s="60"/>
      <c r="CA25" s="592"/>
      <c r="CB25" s="592"/>
      <c r="CC25" s="592"/>
      <c r="CD25" s="592"/>
      <c r="CE25" s="60"/>
      <c r="CF25" s="592"/>
      <c r="CG25" s="592"/>
      <c r="CH25" s="592"/>
      <c r="CI25" s="592"/>
      <c r="CJ25" s="60"/>
      <c r="CK25" s="592"/>
      <c r="CL25" s="592"/>
      <c r="CM25" s="592"/>
      <c r="CN25" s="592"/>
      <c r="CO25" s="60"/>
      <c r="CP25" s="60"/>
      <c r="CQ25" s="60"/>
      <c r="CR25" s="60"/>
    </row>
    <row r="26" spans="2:96" ht="21" customHeight="1" x14ac:dyDescent="0.15">
      <c r="B26" s="566"/>
      <c r="C26" s="587"/>
      <c r="D26" s="1900" t="s">
        <v>640</v>
      </c>
      <c r="E26" s="1900"/>
      <c r="F26" s="1900"/>
      <c r="G26" s="1900"/>
      <c r="H26" s="1900"/>
      <c r="I26" s="1896">
        <f>(ROUNDDOWN(M26/40,1))</f>
        <v>-1.2</v>
      </c>
      <c r="J26" s="1896"/>
      <c r="K26" s="1896"/>
      <c r="L26" s="1896"/>
      <c r="M26" s="1896">
        <f>((((ROUNDDOWN($BE$9/12,1))*40)))*-1</f>
        <v>-48</v>
      </c>
      <c r="N26" s="1896"/>
      <c r="O26" s="1896"/>
      <c r="P26" s="1896"/>
      <c r="Q26" s="5"/>
      <c r="R26" s="589"/>
      <c r="S26" s="589"/>
      <c r="T26" s="1900" t="s">
        <v>640</v>
      </c>
      <c r="U26" s="1900"/>
      <c r="V26" s="1900"/>
      <c r="W26" s="1900"/>
      <c r="X26" s="1900"/>
      <c r="Y26" s="1896">
        <f>(ROUNDDOWN(AC26/40,1))</f>
        <v>-0.5</v>
      </c>
      <c r="Z26" s="1896"/>
      <c r="AA26" s="1896"/>
      <c r="AB26" s="1896"/>
      <c r="AC26" s="1896">
        <f>((((ROUNDDOWN($BE$9/30,1))*40)))*-1</f>
        <v>-20</v>
      </c>
      <c r="AD26" s="1896"/>
      <c r="AE26" s="1896"/>
      <c r="AF26" s="1896"/>
      <c r="AG26" s="590"/>
      <c r="AH26" s="589"/>
      <c r="AI26" s="591"/>
      <c r="AJ26" s="1900" t="s">
        <v>640</v>
      </c>
      <c r="AK26" s="1900"/>
      <c r="AL26" s="1900"/>
      <c r="AM26" s="1900"/>
      <c r="AN26" s="1900"/>
      <c r="AO26" s="1896">
        <f>(ROUNDDOWN(AS26/40,1))</f>
        <v>-2</v>
      </c>
      <c r="AP26" s="1896"/>
      <c r="AQ26" s="1896"/>
      <c r="AR26" s="1896"/>
      <c r="AS26" s="1896">
        <f>((((ROUNDDOWN($BE$9/7.5,1))*40)))*-1</f>
        <v>-80</v>
      </c>
      <c r="AT26" s="1896"/>
      <c r="AU26" s="1896"/>
      <c r="AV26" s="1896"/>
      <c r="AW26" s="597"/>
      <c r="AX26" s="593"/>
      <c r="AY26" s="594"/>
      <c r="AZ26" s="1900" t="s">
        <v>640</v>
      </c>
      <c r="BA26" s="1900"/>
      <c r="BB26" s="1900"/>
      <c r="BC26" s="1900"/>
      <c r="BD26" s="1900"/>
      <c r="BE26" s="1896">
        <f>(ROUNDDOWN(BI26/40,1))</f>
        <v>-0.7</v>
      </c>
      <c r="BF26" s="1896"/>
      <c r="BG26" s="1896"/>
      <c r="BH26" s="1896"/>
      <c r="BI26" s="1897">
        <f>((((ROUNDDOWN($BE$9/20,1))*40)))*-1</f>
        <v>-28</v>
      </c>
      <c r="BJ26" s="1898"/>
      <c r="BK26" s="1898"/>
      <c r="BL26" s="1899"/>
      <c r="BM26" s="595"/>
      <c r="BN26" s="596"/>
      <c r="BO26" s="555"/>
      <c r="BQ26" s="567"/>
      <c r="BR26" s="574"/>
      <c r="BS26" s="574"/>
      <c r="BT26" s="575"/>
      <c r="BU26" s="581"/>
      <c r="BV26" s="598"/>
      <c r="BW26" s="598"/>
      <c r="BX26" s="598"/>
      <c r="BY26" s="598"/>
      <c r="BZ26" s="60"/>
      <c r="CA26" s="598"/>
      <c r="CB26" s="598"/>
      <c r="CC26" s="598"/>
      <c r="CD26" s="598"/>
      <c r="CE26" s="60"/>
      <c r="CF26" s="598"/>
      <c r="CG26" s="598"/>
      <c r="CH26" s="598"/>
      <c r="CI26" s="598"/>
      <c r="CJ26" s="60"/>
      <c r="CK26" s="598"/>
      <c r="CL26" s="598"/>
      <c r="CM26" s="598"/>
      <c r="CN26" s="598"/>
      <c r="CO26" s="60"/>
      <c r="CP26" s="60"/>
      <c r="CQ26" s="60"/>
      <c r="CR26" s="60"/>
    </row>
    <row r="27" spans="2:96" ht="21" customHeight="1" x14ac:dyDescent="0.15">
      <c r="B27" s="566"/>
      <c r="C27" s="587"/>
      <c r="D27" s="1893" t="s">
        <v>641</v>
      </c>
      <c r="E27" s="1894"/>
      <c r="F27" s="1894"/>
      <c r="G27" s="1894"/>
      <c r="H27" s="1895"/>
      <c r="I27" s="1896">
        <f>(ROUNDDOWN(M27/40,1))</f>
        <v>-1.3</v>
      </c>
      <c r="J27" s="1896"/>
      <c r="K27" s="1896"/>
      <c r="L27" s="1896"/>
      <c r="M27" s="1897">
        <f>($AL$17-$AI$17)*-1</f>
        <v>-52</v>
      </c>
      <c r="N27" s="1898"/>
      <c r="O27" s="1898"/>
      <c r="P27" s="1899"/>
      <c r="Q27" s="5"/>
      <c r="R27" s="589"/>
      <c r="S27" s="589"/>
      <c r="T27" s="1893" t="s">
        <v>641</v>
      </c>
      <c r="U27" s="1894"/>
      <c r="V27" s="1894"/>
      <c r="W27" s="1894"/>
      <c r="X27" s="1895"/>
      <c r="Y27" s="1896">
        <f>(ROUNDDOWN(AC27/40,1))</f>
        <v>-1.3</v>
      </c>
      <c r="Z27" s="1896"/>
      <c r="AA27" s="1896"/>
      <c r="AB27" s="1896"/>
      <c r="AC27" s="1897">
        <f>($AL$17-$AI$17)*-1</f>
        <v>-52</v>
      </c>
      <c r="AD27" s="1898"/>
      <c r="AE27" s="1898"/>
      <c r="AF27" s="1899"/>
      <c r="AG27" s="590"/>
      <c r="AH27" s="589"/>
      <c r="AI27" s="591"/>
      <c r="AJ27" s="1893" t="s">
        <v>641</v>
      </c>
      <c r="AK27" s="1894"/>
      <c r="AL27" s="1894"/>
      <c r="AM27" s="1894"/>
      <c r="AN27" s="1895"/>
      <c r="AO27" s="1896">
        <f>(ROUNDDOWN(AS27/40,1))</f>
        <v>-1.3</v>
      </c>
      <c r="AP27" s="1896"/>
      <c r="AQ27" s="1896"/>
      <c r="AR27" s="1896"/>
      <c r="AS27" s="1897">
        <f>($AL$17-$AI$17)*-1</f>
        <v>-52</v>
      </c>
      <c r="AT27" s="1898"/>
      <c r="AU27" s="1898"/>
      <c r="AV27" s="1899"/>
      <c r="AW27" s="597"/>
      <c r="AX27" s="593"/>
      <c r="AY27" s="594"/>
      <c r="AZ27" s="1893" t="s">
        <v>641</v>
      </c>
      <c r="BA27" s="1894"/>
      <c r="BB27" s="1894"/>
      <c r="BC27" s="1894"/>
      <c r="BD27" s="1895"/>
      <c r="BE27" s="1896">
        <f>(ROUNDDOWN(BI27/40,1))</f>
        <v>-1.3</v>
      </c>
      <c r="BF27" s="1896"/>
      <c r="BG27" s="1896"/>
      <c r="BH27" s="1896"/>
      <c r="BI27" s="1897">
        <f>($AL$17-$AI$17)*-1</f>
        <v>-52</v>
      </c>
      <c r="BJ27" s="1898"/>
      <c r="BK27" s="1898"/>
      <c r="BL27" s="1899"/>
      <c r="BM27" s="595"/>
      <c r="BN27" s="596"/>
      <c r="BO27" s="555"/>
      <c r="BQ27" s="567"/>
      <c r="BR27" s="574"/>
      <c r="BS27" s="574"/>
      <c r="BT27" s="575"/>
      <c r="BU27" s="581"/>
      <c r="BV27" s="598"/>
      <c r="BW27" s="598"/>
      <c r="BX27" s="598"/>
      <c r="BY27" s="598"/>
      <c r="BZ27" s="60"/>
      <c r="CA27" s="598"/>
      <c r="CB27" s="598"/>
      <c r="CC27" s="598"/>
      <c r="CD27" s="598"/>
      <c r="CE27" s="60"/>
      <c r="CF27" s="598"/>
      <c r="CG27" s="598"/>
      <c r="CH27" s="598"/>
      <c r="CI27" s="598"/>
      <c r="CJ27" s="60"/>
      <c r="CK27" s="598"/>
      <c r="CL27" s="598"/>
      <c r="CM27" s="598"/>
      <c r="CN27" s="598"/>
      <c r="CO27" s="60"/>
      <c r="CP27" s="60"/>
      <c r="CQ27" s="60"/>
      <c r="CR27" s="60"/>
    </row>
    <row r="28" spans="2:96" ht="21" customHeight="1" thickBot="1" x14ac:dyDescent="0.2">
      <c r="B28" s="566"/>
      <c r="C28" s="587"/>
      <c r="D28" s="1887" t="s">
        <v>642</v>
      </c>
      <c r="E28" s="1887"/>
      <c r="F28" s="1887"/>
      <c r="G28" s="1887"/>
      <c r="H28" s="1887"/>
      <c r="I28" s="1888">
        <f>(ROUNDDOWN(M28/40,1))</f>
        <v>2.6</v>
      </c>
      <c r="J28" s="1888"/>
      <c r="K28" s="1888"/>
      <c r="L28" s="1888"/>
      <c r="M28" s="1889">
        <f>$BB$73+(AZ17-AI17)</f>
        <v>106.65</v>
      </c>
      <c r="N28" s="1890"/>
      <c r="O28" s="1890"/>
      <c r="P28" s="1891"/>
      <c r="Q28" s="5"/>
      <c r="R28" s="589"/>
      <c r="S28" s="589"/>
      <c r="T28" s="1887" t="s">
        <v>642</v>
      </c>
      <c r="U28" s="1887"/>
      <c r="V28" s="1887"/>
      <c r="W28" s="1887"/>
      <c r="X28" s="1887"/>
      <c r="Y28" s="1888">
        <f>(ROUNDDOWN(AC28/40,1))</f>
        <v>2.6</v>
      </c>
      <c r="Z28" s="1888"/>
      <c r="AA28" s="1888"/>
      <c r="AB28" s="1888"/>
      <c r="AC28" s="1889">
        <f>$BB$73+(AZ17-AI17)</f>
        <v>106.65</v>
      </c>
      <c r="AD28" s="1890"/>
      <c r="AE28" s="1890"/>
      <c r="AF28" s="1891"/>
      <c r="AG28" s="590"/>
      <c r="AH28" s="589"/>
      <c r="AI28" s="591"/>
      <c r="AJ28" s="1887" t="s">
        <v>642</v>
      </c>
      <c r="AK28" s="1887"/>
      <c r="AL28" s="1887"/>
      <c r="AM28" s="1887"/>
      <c r="AN28" s="1887"/>
      <c r="AO28" s="1888">
        <f>(ROUNDDOWN(AS28/40,1))</f>
        <v>2.6</v>
      </c>
      <c r="AP28" s="1888"/>
      <c r="AQ28" s="1888"/>
      <c r="AR28" s="1888"/>
      <c r="AS28" s="1889">
        <f>$BB$73+(AZ17-AI17)</f>
        <v>106.65</v>
      </c>
      <c r="AT28" s="1890"/>
      <c r="AU28" s="1890"/>
      <c r="AV28" s="1891"/>
      <c r="AW28" s="597"/>
      <c r="AX28" s="593"/>
      <c r="AY28" s="594"/>
      <c r="AZ28" s="1887" t="s">
        <v>642</v>
      </c>
      <c r="BA28" s="1887"/>
      <c r="BB28" s="1887"/>
      <c r="BC28" s="1887"/>
      <c r="BD28" s="1887"/>
      <c r="BE28" s="1892">
        <f>(ROUNDDOWN(BI28/40,1))</f>
        <v>2.6</v>
      </c>
      <c r="BF28" s="1892"/>
      <c r="BG28" s="1892"/>
      <c r="BH28" s="1892"/>
      <c r="BI28" s="1889">
        <f>$BB$73+(AZ17-AI17)</f>
        <v>106.65</v>
      </c>
      <c r="BJ28" s="1890"/>
      <c r="BK28" s="1890"/>
      <c r="BL28" s="1891"/>
      <c r="BM28" s="595"/>
      <c r="BN28" s="596"/>
      <c r="BO28" s="555"/>
      <c r="BU28" s="60"/>
      <c r="BV28" s="599"/>
      <c r="BW28" s="599"/>
      <c r="BX28" s="599"/>
      <c r="BY28" s="599"/>
      <c r="BZ28" s="60"/>
      <c r="CA28" s="599"/>
      <c r="CB28" s="599"/>
      <c r="CC28" s="599"/>
      <c r="CD28" s="599"/>
      <c r="CE28" s="60"/>
      <c r="CF28" s="599"/>
      <c r="CG28" s="599"/>
      <c r="CH28" s="599"/>
      <c r="CI28" s="599"/>
      <c r="CJ28" s="60"/>
      <c r="CK28" s="599"/>
      <c r="CL28" s="599"/>
      <c r="CM28" s="599"/>
      <c r="CN28" s="599"/>
      <c r="CO28" s="60"/>
      <c r="CP28" s="60"/>
      <c r="CQ28" s="60"/>
      <c r="CR28" s="60"/>
    </row>
    <row r="29" spans="2:96" ht="30.75" customHeight="1" thickTop="1" x14ac:dyDescent="0.15">
      <c r="B29" s="566"/>
      <c r="C29" s="587"/>
      <c r="D29" s="1883" t="s">
        <v>643</v>
      </c>
      <c r="E29" s="1884"/>
      <c r="F29" s="1884"/>
      <c r="G29" s="1884"/>
      <c r="H29" s="1884"/>
      <c r="I29" s="1886">
        <f>SUM(I26:L28)</f>
        <v>0.10000000000000009</v>
      </c>
      <c r="J29" s="1886"/>
      <c r="K29" s="1886"/>
      <c r="L29" s="1886"/>
      <c r="M29" s="1886">
        <f>SUM(M26:P28)</f>
        <v>6.6500000000000057</v>
      </c>
      <c r="N29" s="1886"/>
      <c r="O29" s="1886"/>
      <c r="P29" s="1886"/>
      <c r="Q29" s="589"/>
      <c r="R29" s="589"/>
      <c r="S29" s="589"/>
      <c r="T29" s="1883" t="s">
        <v>643</v>
      </c>
      <c r="U29" s="1884"/>
      <c r="V29" s="1884"/>
      <c r="W29" s="1884"/>
      <c r="X29" s="1884"/>
      <c r="Y29" s="1886">
        <f>SUM(Y26:AB28)</f>
        <v>0.8</v>
      </c>
      <c r="Z29" s="1886"/>
      <c r="AA29" s="1886"/>
      <c r="AB29" s="1886"/>
      <c r="AC29" s="1886">
        <f>SUM(AC26:AF28)</f>
        <v>34.650000000000006</v>
      </c>
      <c r="AD29" s="1886"/>
      <c r="AE29" s="1886"/>
      <c r="AF29" s="1886"/>
      <c r="AG29" s="590"/>
      <c r="AH29" s="589"/>
      <c r="AI29" s="591"/>
      <c r="AJ29" s="1883" t="s">
        <v>644</v>
      </c>
      <c r="AK29" s="1884"/>
      <c r="AL29" s="1884"/>
      <c r="AM29" s="1884"/>
      <c r="AN29" s="1884"/>
      <c r="AO29" s="1885">
        <f>SUM(AO26:AR28)</f>
        <v>-0.69999999999999973</v>
      </c>
      <c r="AP29" s="1885"/>
      <c r="AQ29" s="1885"/>
      <c r="AR29" s="1885"/>
      <c r="AS29" s="1886">
        <f>SUM(AS26:AV28)</f>
        <v>-25.349999999999994</v>
      </c>
      <c r="AT29" s="1886"/>
      <c r="AU29" s="1886"/>
      <c r="AV29" s="1886"/>
      <c r="AW29" s="597"/>
      <c r="AX29" s="593"/>
      <c r="AY29" s="594"/>
      <c r="AZ29" s="1883" t="s">
        <v>644</v>
      </c>
      <c r="BA29" s="1884"/>
      <c r="BB29" s="1884"/>
      <c r="BC29" s="1884"/>
      <c r="BD29" s="1884"/>
      <c r="BE29" s="1885">
        <f>SUM(BE26:BH28)</f>
        <v>0.60000000000000009</v>
      </c>
      <c r="BF29" s="1885"/>
      <c r="BG29" s="1885"/>
      <c r="BH29" s="1885"/>
      <c r="BI29" s="1886">
        <f>SUM(BI26:BL28)</f>
        <v>26.650000000000006</v>
      </c>
      <c r="BJ29" s="1886"/>
      <c r="BK29" s="1886"/>
      <c r="BL29" s="1886"/>
      <c r="BM29" s="595"/>
      <c r="BN29" s="596"/>
      <c r="BO29" s="555"/>
      <c r="BQ29" s="567"/>
      <c r="BR29" s="574"/>
      <c r="BS29" s="574"/>
      <c r="BT29" s="575"/>
      <c r="BU29" s="581"/>
      <c r="BV29" s="600"/>
      <c r="BW29" s="600"/>
      <c r="BX29" s="600"/>
      <c r="BY29" s="600"/>
      <c r="BZ29" s="60"/>
      <c r="CA29" s="600"/>
      <c r="CB29" s="600"/>
      <c r="CC29" s="600"/>
      <c r="CD29" s="600"/>
      <c r="CE29" s="60"/>
      <c r="CF29" s="600"/>
      <c r="CG29" s="600"/>
      <c r="CH29" s="600"/>
      <c r="CI29" s="600"/>
      <c r="CJ29" s="60"/>
      <c r="CK29" s="600"/>
      <c r="CL29" s="600"/>
      <c r="CM29" s="600"/>
      <c r="CN29" s="600"/>
      <c r="CO29" s="60"/>
      <c r="CP29" s="60"/>
      <c r="CQ29" s="60"/>
      <c r="CR29" s="60"/>
    </row>
    <row r="30" spans="2:96" ht="20.25" customHeight="1" x14ac:dyDescent="0.15">
      <c r="B30" s="566"/>
      <c r="C30" s="587"/>
      <c r="D30" s="601"/>
      <c r="E30" s="601"/>
      <c r="F30" s="601"/>
      <c r="G30" s="601"/>
      <c r="H30" s="601"/>
      <c r="I30" s="602"/>
      <c r="J30" s="602"/>
      <c r="K30" s="602"/>
      <c r="L30" s="602"/>
      <c r="M30" s="602"/>
      <c r="N30" s="602"/>
      <c r="O30" s="602"/>
      <c r="P30" s="602"/>
      <c r="Q30" s="721"/>
      <c r="R30" s="721"/>
      <c r="S30" s="721"/>
      <c r="T30" s="601"/>
      <c r="U30" s="601"/>
      <c r="V30" s="601"/>
      <c r="W30" s="601"/>
      <c r="X30" s="601"/>
      <c r="Y30" s="602"/>
      <c r="Z30" s="602"/>
      <c r="AA30" s="602"/>
      <c r="AB30" s="602"/>
      <c r="AC30" s="602"/>
      <c r="AD30" s="602"/>
      <c r="AE30" s="602"/>
      <c r="AF30" s="602"/>
      <c r="AG30" s="722"/>
      <c r="AH30" s="721"/>
      <c r="AI30" s="724"/>
      <c r="AJ30" s="603"/>
      <c r="AK30" s="603"/>
      <c r="AL30" s="603"/>
      <c r="AM30" s="603"/>
      <c r="AN30" s="603"/>
      <c r="AO30" s="604"/>
      <c r="AP30" s="604"/>
      <c r="AQ30" s="604"/>
      <c r="AR30" s="604"/>
      <c r="AS30" s="604"/>
      <c r="AT30" s="604"/>
      <c r="AU30" s="604"/>
      <c r="AV30" s="604"/>
      <c r="AW30" s="605"/>
      <c r="AX30" s="606"/>
      <c r="AY30" s="607"/>
      <c r="AZ30" s="603"/>
      <c r="BA30" s="603"/>
      <c r="BB30" s="603"/>
      <c r="BC30" s="603"/>
      <c r="BD30" s="603"/>
      <c r="BE30" s="604"/>
      <c r="BF30" s="604"/>
      <c r="BG30" s="604"/>
      <c r="BH30" s="604"/>
      <c r="BI30" s="604"/>
      <c r="BJ30" s="604"/>
      <c r="BK30" s="604"/>
      <c r="BL30" s="604"/>
      <c r="BM30" s="595"/>
      <c r="BN30" s="596"/>
      <c r="BO30" s="555"/>
      <c r="BQ30" s="567"/>
      <c r="BR30" s="574"/>
      <c r="BS30" s="574"/>
      <c r="BT30" s="575"/>
      <c r="BU30" s="581"/>
      <c r="BV30" s="60"/>
      <c r="BW30" s="60"/>
      <c r="BX30" s="582"/>
      <c r="BY30" s="60"/>
      <c r="BZ30" s="60"/>
      <c r="CA30" s="60"/>
      <c r="CB30" s="60"/>
      <c r="CC30" s="60"/>
      <c r="CD30" s="60"/>
      <c r="CE30" s="60"/>
      <c r="CF30" s="60"/>
      <c r="CG30" s="60"/>
      <c r="CH30" s="60"/>
      <c r="CI30" s="60"/>
      <c r="CJ30" s="60"/>
      <c r="CK30" s="60"/>
      <c r="CL30" s="60"/>
      <c r="CM30" s="60"/>
      <c r="CN30" s="60"/>
      <c r="CO30" s="60"/>
      <c r="CP30" s="60"/>
      <c r="CQ30" s="60"/>
      <c r="CR30" s="60"/>
    </row>
    <row r="31" spans="2:96" ht="20.25" customHeight="1" x14ac:dyDescent="0.15">
      <c r="B31" s="566"/>
      <c r="C31" s="587"/>
      <c r="D31" s="601"/>
      <c r="E31" s="601"/>
      <c r="F31" s="601"/>
      <c r="G31" s="601"/>
      <c r="H31" s="601"/>
      <c r="I31" s="602"/>
      <c r="J31" s="602"/>
      <c r="K31" s="1874" t="s">
        <v>645</v>
      </c>
      <c r="L31" s="1875"/>
      <c r="M31" s="1875"/>
      <c r="N31" s="1877" t="str">
        <f>IF(OR($BE$9&gt;0,),IF(AND(OR($D$5="○",$D$6="○"),$I$29&gt;=0),"可",IF(AND(OR($D$5="○",$D$6="○"),$I$29&lt;0),"不可","")),"")</f>
        <v>可</v>
      </c>
      <c r="O31" s="1878"/>
      <c r="P31" s="1879"/>
      <c r="Q31" s="721"/>
      <c r="R31" s="721"/>
      <c r="S31" s="721"/>
      <c r="T31" s="601"/>
      <c r="U31" s="601"/>
      <c r="V31" s="601"/>
      <c r="W31" s="601"/>
      <c r="X31" s="601"/>
      <c r="Y31" s="602"/>
      <c r="Z31" s="602"/>
      <c r="AA31" s="1874" t="s">
        <v>646</v>
      </c>
      <c r="AB31" s="1875"/>
      <c r="AC31" s="1876"/>
      <c r="AD31" s="1877" t="str">
        <f>IF(OR($BE$9&gt;0,),IF(AND(OR($D$5="○",$D$6="○"),$Y$29&gt;=0),"可",IF(AND(OR($D$5="○",$D$6="○"),$Y$29&lt;0),"不可","")),"")</f>
        <v>可</v>
      </c>
      <c r="AE31" s="1878"/>
      <c r="AF31" s="1879"/>
      <c r="AG31" s="722"/>
      <c r="AH31" s="721"/>
      <c r="AI31" s="724"/>
      <c r="AJ31" s="603"/>
      <c r="AK31" s="603"/>
      <c r="AL31" s="603"/>
      <c r="AM31" s="603"/>
      <c r="AN31" s="603"/>
      <c r="AO31" s="604"/>
      <c r="AP31" s="604"/>
      <c r="AQ31" s="1874" t="s">
        <v>647</v>
      </c>
      <c r="AR31" s="1875"/>
      <c r="AS31" s="1876"/>
      <c r="AT31" s="1877" t="str">
        <f>IF(OR($BE$9&gt;0,),IF(AND(OR($D$7="○"),$AO$29&gt;=0),"可",IF(AND(OR($D$7="○"),$AO$29&lt;0),"不可","")),"")</f>
        <v/>
      </c>
      <c r="AU31" s="1878"/>
      <c r="AV31" s="1879"/>
      <c r="AW31" s="605"/>
      <c r="AX31" s="606"/>
      <c r="AY31" s="607"/>
      <c r="AZ31" s="603"/>
      <c r="BA31" s="603"/>
      <c r="BB31" s="603"/>
      <c r="BC31" s="603"/>
      <c r="BD31" s="603"/>
      <c r="BE31" s="604"/>
      <c r="BF31" s="604"/>
      <c r="BG31" s="1874" t="s">
        <v>648</v>
      </c>
      <c r="BH31" s="1875"/>
      <c r="BI31" s="1876"/>
      <c r="BJ31" s="1877" t="str">
        <f>IF(OR($BE$9&gt;0,),IF(AND(OR($D$7="○"),$BE$29&gt;=0),"可",IF(AND(OR($D$7="○"),$BE$29&lt;0),"不可","")),"")</f>
        <v/>
      </c>
      <c r="BK31" s="1878"/>
      <c r="BL31" s="1879"/>
      <c r="BM31" s="595"/>
      <c r="BN31" s="596"/>
      <c r="BO31" s="555"/>
      <c r="BQ31" s="567"/>
      <c r="BR31" s="574"/>
      <c r="BS31" s="574"/>
      <c r="BT31" s="575"/>
      <c r="BU31" s="581"/>
      <c r="BV31" s="60"/>
      <c r="BW31" s="60"/>
      <c r="BX31" s="582"/>
      <c r="BY31" s="60"/>
      <c r="BZ31" s="60"/>
      <c r="CA31" s="60"/>
      <c r="CB31" s="60"/>
      <c r="CC31" s="60"/>
      <c r="CD31" s="60"/>
      <c r="CE31" s="60"/>
      <c r="CF31" s="60"/>
      <c r="CG31" s="60"/>
      <c r="CH31" s="60"/>
      <c r="CI31" s="60"/>
      <c r="CJ31" s="60"/>
      <c r="CK31" s="60"/>
      <c r="CL31" s="60"/>
      <c r="CM31" s="60"/>
      <c r="CN31" s="60"/>
      <c r="CO31" s="60"/>
      <c r="CP31" s="60"/>
      <c r="CQ31" s="60"/>
      <c r="CR31" s="60"/>
    </row>
    <row r="32" spans="2:96" ht="20.25" customHeight="1" x14ac:dyDescent="0.15">
      <c r="B32" s="566"/>
      <c r="C32" s="608"/>
      <c r="D32" s="609"/>
      <c r="E32" s="609"/>
      <c r="F32" s="609"/>
      <c r="G32" s="609"/>
      <c r="H32" s="609"/>
      <c r="I32" s="610"/>
      <c r="J32" s="610"/>
      <c r="K32" s="610"/>
      <c r="L32" s="610"/>
      <c r="M32" s="610"/>
      <c r="N32" s="610"/>
      <c r="O32" s="610"/>
      <c r="P32" s="610"/>
      <c r="Q32" s="611"/>
      <c r="R32" s="611"/>
      <c r="S32" s="611"/>
      <c r="T32" s="609"/>
      <c r="U32" s="609"/>
      <c r="V32" s="609"/>
      <c r="W32" s="609"/>
      <c r="X32" s="609"/>
      <c r="Y32" s="610"/>
      <c r="Z32" s="610"/>
      <c r="AA32" s="610"/>
      <c r="AB32" s="610"/>
      <c r="AC32" s="610"/>
      <c r="AD32" s="610"/>
      <c r="AE32" s="610"/>
      <c r="AF32" s="610"/>
      <c r="AG32" s="612"/>
      <c r="AH32" s="721"/>
      <c r="AI32" s="613"/>
      <c r="AJ32" s="609"/>
      <c r="AK32" s="609"/>
      <c r="AL32" s="609"/>
      <c r="AM32" s="609"/>
      <c r="AN32" s="609"/>
      <c r="AO32" s="610"/>
      <c r="AP32" s="610"/>
      <c r="AQ32" s="610"/>
      <c r="AR32" s="610"/>
      <c r="AS32" s="610"/>
      <c r="AT32" s="610"/>
      <c r="AU32" s="610"/>
      <c r="AV32" s="610"/>
      <c r="AW32" s="614"/>
      <c r="AX32" s="611"/>
      <c r="AY32" s="615"/>
      <c r="AZ32" s="609"/>
      <c r="BA32" s="609"/>
      <c r="BB32" s="609"/>
      <c r="BC32" s="609"/>
      <c r="BD32" s="609"/>
      <c r="BE32" s="610"/>
      <c r="BF32" s="610"/>
      <c r="BG32" s="610"/>
      <c r="BH32" s="610"/>
      <c r="BI32" s="610"/>
      <c r="BJ32" s="610"/>
      <c r="BK32" s="610"/>
      <c r="BL32" s="610"/>
      <c r="BM32" s="616"/>
      <c r="BN32" s="596"/>
      <c r="BO32" s="555"/>
      <c r="BQ32" s="567"/>
      <c r="BR32" s="574"/>
      <c r="BS32" s="574"/>
      <c r="BT32" s="575"/>
      <c r="BU32" s="581"/>
      <c r="BV32" s="60"/>
      <c r="BW32" s="60"/>
      <c r="BX32" s="582"/>
      <c r="BY32" s="60"/>
      <c r="BZ32" s="60"/>
      <c r="CA32" s="60"/>
      <c r="CB32" s="60"/>
      <c r="CC32" s="60"/>
      <c r="CD32" s="60"/>
      <c r="CE32" s="60"/>
      <c r="CF32" s="60"/>
      <c r="CG32" s="60"/>
      <c r="CH32" s="60"/>
      <c r="CI32" s="60"/>
      <c r="CJ32" s="60"/>
      <c r="CK32" s="60"/>
      <c r="CL32" s="60"/>
      <c r="CM32" s="60"/>
      <c r="CN32" s="60"/>
      <c r="CO32" s="60"/>
      <c r="CP32" s="60"/>
      <c r="CQ32" s="60"/>
      <c r="CR32" s="60"/>
    </row>
    <row r="33" spans="2:96" ht="20.25" customHeight="1" thickBot="1" x14ac:dyDescent="0.2">
      <c r="B33" s="617"/>
      <c r="C33" s="618"/>
      <c r="D33" s="619"/>
      <c r="E33" s="619"/>
      <c r="F33" s="619"/>
      <c r="G33" s="619"/>
      <c r="H33" s="619"/>
      <c r="I33" s="620"/>
      <c r="J33" s="620"/>
      <c r="K33" s="620"/>
      <c r="L33" s="620"/>
      <c r="M33" s="620"/>
      <c r="N33" s="620"/>
      <c r="O33" s="620"/>
      <c r="P33" s="620"/>
      <c r="Q33" s="725"/>
      <c r="R33" s="725"/>
      <c r="S33" s="725"/>
      <c r="T33" s="619"/>
      <c r="U33" s="619"/>
      <c r="V33" s="619"/>
      <c r="W33" s="619"/>
      <c r="X33" s="619"/>
      <c r="Y33" s="620"/>
      <c r="Z33" s="620"/>
      <c r="AA33" s="620"/>
      <c r="AB33" s="620"/>
      <c r="AC33" s="620"/>
      <c r="AD33" s="620"/>
      <c r="AE33" s="620"/>
      <c r="AF33" s="620"/>
      <c r="AG33" s="725"/>
      <c r="AH33" s="725"/>
      <c r="AI33" s="725"/>
      <c r="AJ33" s="619"/>
      <c r="AK33" s="619"/>
      <c r="AL33" s="619"/>
      <c r="AM33" s="619"/>
      <c r="AN33" s="619"/>
      <c r="AO33" s="620"/>
      <c r="AP33" s="620"/>
      <c r="AQ33" s="620"/>
      <c r="AR33" s="620"/>
      <c r="AS33" s="620"/>
      <c r="AT33" s="620"/>
      <c r="AU33" s="620"/>
      <c r="AV33" s="620"/>
      <c r="AW33" s="621"/>
      <c r="AX33" s="725"/>
      <c r="AY33" s="622"/>
      <c r="AZ33" s="619"/>
      <c r="BA33" s="619"/>
      <c r="BB33" s="619"/>
      <c r="BC33" s="619"/>
      <c r="BD33" s="619"/>
      <c r="BE33" s="620"/>
      <c r="BF33" s="620"/>
      <c r="BG33" s="620"/>
      <c r="BH33" s="620"/>
      <c r="BI33" s="620"/>
      <c r="BJ33" s="620"/>
      <c r="BK33" s="620"/>
      <c r="BL33" s="620"/>
      <c r="BM33" s="623"/>
      <c r="BN33" s="624"/>
      <c r="BO33" s="729"/>
      <c r="BQ33" s="567"/>
      <c r="BR33" s="574"/>
      <c r="BS33" s="574"/>
      <c r="BT33" s="575"/>
      <c r="BU33" s="581"/>
      <c r="BV33" s="60"/>
      <c r="BW33" s="60"/>
      <c r="BX33" s="582"/>
      <c r="BY33" s="60"/>
      <c r="BZ33" s="60"/>
      <c r="CA33" s="60"/>
      <c r="CB33" s="60"/>
      <c r="CC33" s="60"/>
      <c r="CD33" s="60"/>
      <c r="CE33" s="60"/>
      <c r="CF33" s="60"/>
      <c r="CG33" s="60"/>
      <c r="CH33" s="60"/>
      <c r="CI33" s="60"/>
      <c r="CJ33" s="60"/>
      <c r="CK33" s="60"/>
      <c r="CL33" s="60"/>
      <c r="CM33" s="60"/>
      <c r="CN33" s="60"/>
      <c r="CO33" s="60"/>
      <c r="CP33" s="60"/>
      <c r="CQ33" s="60"/>
      <c r="CR33" s="60"/>
    </row>
    <row r="34" spans="2:96" ht="21" customHeight="1" thickBot="1" x14ac:dyDescent="0.2">
      <c r="B34" s="528" t="s">
        <v>649</v>
      </c>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317"/>
      <c r="BB34" s="578"/>
      <c r="BC34" s="317"/>
      <c r="BD34" s="317"/>
      <c r="BE34" s="578"/>
      <c r="BF34" s="317"/>
      <c r="BG34" s="578"/>
      <c r="BH34" s="578"/>
      <c r="BI34" s="578"/>
      <c r="BJ34" s="578"/>
      <c r="BK34" s="578"/>
      <c r="BL34" s="578"/>
      <c r="BM34" s="578"/>
      <c r="BN34" s="578"/>
      <c r="BO34" s="729"/>
      <c r="BQ34" s="567"/>
      <c r="BR34" s="574"/>
      <c r="BS34" s="574"/>
      <c r="BT34" s="575"/>
      <c r="BU34" s="581"/>
      <c r="BV34" s="60"/>
      <c r="BW34" s="60"/>
      <c r="BX34" s="60"/>
      <c r="BY34" s="60"/>
      <c r="BZ34" s="60"/>
      <c r="CA34" s="60"/>
      <c r="CB34" s="60"/>
      <c r="CC34" s="60"/>
      <c r="CD34" s="60"/>
      <c r="CE34" s="60"/>
      <c r="CF34" s="60"/>
      <c r="CG34" s="60"/>
      <c r="CH34" s="60"/>
      <c r="CI34" s="60"/>
      <c r="CJ34" s="60"/>
      <c r="CK34" s="60"/>
      <c r="CL34" s="60"/>
      <c r="CM34" s="60"/>
      <c r="CN34" s="60"/>
      <c r="CO34" s="60"/>
      <c r="CP34" s="60"/>
      <c r="CQ34" s="60"/>
      <c r="CR34" s="60"/>
    </row>
    <row r="35" spans="2:96" ht="32.25" customHeight="1" thickBot="1" x14ac:dyDescent="0.2">
      <c r="B35" s="1732"/>
      <c r="C35" s="625"/>
      <c r="D35" s="1734" t="s">
        <v>59</v>
      </c>
      <c r="E35" s="1734"/>
      <c r="F35" s="1734"/>
      <c r="G35" s="1734"/>
      <c r="H35" s="1734"/>
      <c r="I35" s="1735"/>
      <c r="J35" s="1738" t="s">
        <v>68</v>
      </c>
      <c r="K35" s="1739"/>
      <c r="L35" s="1739"/>
      <c r="M35" s="1739"/>
      <c r="N35" s="1739"/>
      <c r="O35" s="1740"/>
      <c r="P35" s="1744" t="s">
        <v>3</v>
      </c>
      <c r="Q35" s="1734"/>
      <c r="R35" s="1734"/>
      <c r="S35" s="1734"/>
      <c r="T35" s="1734"/>
      <c r="U35" s="1734"/>
      <c r="V35" s="1745"/>
      <c r="W35" s="1748" t="s">
        <v>650</v>
      </c>
      <c r="X35" s="1749"/>
      <c r="Y35" s="1749"/>
      <c r="Z35" s="1749"/>
      <c r="AA35" s="1749"/>
      <c r="AB35" s="1749"/>
      <c r="AC35" s="1750"/>
      <c r="AD35" s="1748" t="s">
        <v>651</v>
      </c>
      <c r="AE35" s="1749"/>
      <c r="AF35" s="1749"/>
      <c r="AG35" s="1749"/>
      <c r="AH35" s="1749"/>
      <c r="AI35" s="1749"/>
      <c r="AJ35" s="1750"/>
      <c r="AK35" s="1748" t="s">
        <v>652</v>
      </c>
      <c r="AL35" s="1749"/>
      <c r="AM35" s="1749"/>
      <c r="AN35" s="1749"/>
      <c r="AO35" s="1749"/>
      <c r="AP35" s="1749"/>
      <c r="AQ35" s="1750"/>
      <c r="AR35" s="1732" t="s">
        <v>653</v>
      </c>
      <c r="AS35" s="1734"/>
      <c r="AT35" s="1734"/>
      <c r="AU35" s="1734"/>
      <c r="AV35" s="1734"/>
      <c r="AW35" s="1734"/>
      <c r="AX35" s="1745"/>
      <c r="AY35" s="1739" t="s">
        <v>654</v>
      </c>
      <c r="AZ35" s="1739"/>
      <c r="BA35" s="1740"/>
      <c r="BB35" s="1738" t="s">
        <v>655</v>
      </c>
      <c r="BC35" s="1739"/>
      <c r="BD35" s="1740"/>
      <c r="BE35" s="1738" t="s">
        <v>656</v>
      </c>
      <c r="BF35" s="1739"/>
      <c r="BG35" s="1739"/>
      <c r="BH35" s="1738" t="s">
        <v>657</v>
      </c>
      <c r="BI35" s="1739"/>
      <c r="BJ35" s="1739"/>
      <c r="BK35" s="1744" t="s">
        <v>658</v>
      </c>
      <c r="BL35" s="1734"/>
      <c r="BM35" s="1734"/>
      <c r="BN35" s="1745"/>
      <c r="BQ35" s="567"/>
      <c r="BR35" s="574"/>
      <c r="BS35" s="574"/>
      <c r="BT35" s="575"/>
      <c r="BU35" s="575"/>
    </row>
    <row r="36" spans="2:96" ht="32.25" customHeight="1" thickBot="1" x14ac:dyDescent="0.2">
      <c r="B36" s="1733"/>
      <c r="C36" s="626"/>
      <c r="D36" s="1736"/>
      <c r="E36" s="1736"/>
      <c r="F36" s="1736"/>
      <c r="G36" s="1736"/>
      <c r="H36" s="1736"/>
      <c r="I36" s="1737"/>
      <c r="J36" s="1741"/>
      <c r="K36" s="1742"/>
      <c r="L36" s="1742"/>
      <c r="M36" s="1742"/>
      <c r="N36" s="1742"/>
      <c r="O36" s="1743"/>
      <c r="P36" s="1880"/>
      <c r="Q36" s="1881"/>
      <c r="R36" s="1881"/>
      <c r="S36" s="1881"/>
      <c r="T36" s="1881"/>
      <c r="U36" s="1881"/>
      <c r="V36" s="1882"/>
      <c r="W36" s="627" t="s">
        <v>284</v>
      </c>
      <c r="X36" s="628" t="s">
        <v>659</v>
      </c>
      <c r="Y36" s="628" t="s">
        <v>660</v>
      </c>
      <c r="Z36" s="628" t="s">
        <v>661</v>
      </c>
      <c r="AA36" s="628" t="s">
        <v>662</v>
      </c>
      <c r="AB36" s="628" t="s">
        <v>663</v>
      </c>
      <c r="AC36" s="629" t="s">
        <v>22</v>
      </c>
      <c r="AD36" s="627" t="s">
        <v>284</v>
      </c>
      <c r="AE36" s="628" t="s">
        <v>659</v>
      </c>
      <c r="AF36" s="628" t="s">
        <v>660</v>
      </c>
      <c r="AG36" s="628" t="s">
        <v>661</v>
      </c>
      <c r="AH36" s="628" t="s">
        <v>662</v>
      </c>
      <c r="AI36" s="628" t="s">
        <v>663</v>
      </c>
      <c r="AJ36" s="629" t="s">
        <v>22</v>
      </c>
      <c r="AK36" s="627" t="s">
        <v>284</v>
      </c>
      <c r="AL36" s="628" t="s">
        <v>659</v>
      </c>
      <c r="AM36" s="628" t="s">
        <v>660</v>
      </c>
      <c r="AN36" s="628" t="s">
        <v>661</v>
      </c>
      <c r="AO36" s="628" t="s">
        <v>662</v>
      </c>
      <c r="AP36" s="628" t="s">
        <v>663</v>
      </c>
      <c r="AQ36" s="629" t="s">
        <v>22</v>
      </c>
      <c r="AR36" s="630" t="s">
        <v>284</v>
      </c>
      <c r="AS36" s="631" t="s">
        <v>659</v>
      </c>
      <c r="AT36" s="631" t="s">
        <v>660</v>
      </c>
      <c r="AU36" s="631" t="s">
        <v>661</v>
      </c>
      <c r="AV36" s="631" t="s">
        <v>662</v>
      </c>
      <c r="AW36" s="631" t="s">
        <v>663</v>
      </c>
      <c r="AX36" s="632" t="s">
        <v>22</v>
      </c>
      <c r="AY36" s="1742"/>
      <c r="AZ36" s="1742"/>
      <c r="BA36" s="1743"/>
      <c r="BB36" s="1741"/>
      <c r="BC36" s="1742"/>
      <c r="BD36" s="1743"/>
      <c r="BE36" s="1741"/>
      <c r="BF36" s="1742"/>
      <c r="BG36" s="1742"/>
      <c r="BH36" s="1741"/>
      <c r="BI36" s="1742"/>
      <c r="BJ36" s="1742"/>
      <c r="BK36" s="1746"/>
      <c r="BL36" s="1736"/>
      <c r="BM36" s="1736"/>
      <c r="BN36" s="1747"/>
      <c r="BQ36" s="567"/>
      <c r="BR36" s="574"/>
      <c r="BS36" s="574"/>
      <c r="BT36" s="575"/>
      <c r="BU36" s="575"/>
    </row>
    <row r="37" spans="2:96" ht="21" customHeight="1" thickBot="1" x14ac:dyDescent="0.2">
      <c r="B37" s="1853" t="s">
        <v>664</v>
      </c>
      <c r="C37" s="633"/>
      <c r="D37" s="1855" t="s">
        <v>672</v>
      </c>
      <c r="E37" s="1855"/>
      <c r="F37" s="1855"/>
      <c r="G37" s="1855"/>
      <c r="H37" s="1855"/>
      <c r="I37" s="1856"/>
      <c r="J37" s="1857"/>
      <c r="K37" s="1855"/>
      <c r="L37" s="1856"/>
      <c r="M37" s="1857"/>
      <c r="N37" s="1855"/>
      <c r="O37" s="1856"/>
      <c r="P37" s="1858"/>
      <c r="Q37" s="1730"/>
      <c r="R37" s="1730"/>
      <c r="S37" s="1730"/>
      <c r="T37" s="1730"/>
      <c r="U37" s="1730"/>
      <c r="V37" s="1731"/>
      <c r="W37" s="634">
        <v>4</v>
      </c>
      <c r="X37" s="635">
        <v>4</v>
      </c>
      <c r="Y37" s="635">
        <v>4</v>
      </c>
      <c r="Z37" s="635">
        <v>4</v>
      </c>
      <c r="AA37" s="635">
        <v>4</v>
      </c>
      <c r="AB37" s="635"/>
      <c r="AC37" s="636"/>
      <c r="AD37" s="634">
        <v>4</v>
      </c>
      <c r="AE37" s="635">
        <v>4</v>
      </c>
      <c r="AF37" s="635">
        <v>4</v>
      </c>
      <c r="AG37" s="635">
        <v>4</v>
      </c>
      <c r="AH37" s="635">
        <v>4</v>
      </c>
      <c r="AI37" s="635"/>
      <c r="AJ37" s="636"/>
      <c r="AK37" s="634">
        <v>4</v>
      </c>
      <c r="AL37" s="635">
        <v>4</v>
      </c>
      <c r="AM37" s="635">
        <v>4</v>
      </c>
      <c r="AN37" s="635">
        <v>4</v>
      </c>
      <c r="AO37" s="635">
        <v>4</v>
      </c>
      <c r="AP37" s="635"/>
      <c r="AQ37" s="636"/>
      <c r="AR37" s="634">
        <v>4</v>
      </c>
      <c r="AS37" s="635">
        <v>4</v>
      </c>
      <c r="AT37" s="635">
        <v>4</v>
      </c>
      <c r="AU37" s="635">
        <v>4</v>
      </c>
      <c r="AV37" s="635">
        <v>4</v>
      </c>
      <c r="AW37" s="635"/>
      <c r="AX37" s="636"/>
      <c r="AY37" s="1859">
        <f t="shared" ref="AY37:AY56" si="4">SUM(W37:AX37)</f>
        <v>80</v>
      </c>
      <c r="AZ37" s="1859"/>
      <c r="BA37" s="1757"/>
      <c r="BB37" s="1860">
        <f t="shared" ref="BB37:BB57" si="5">AY37/4</f>
        <v>20</v>
      </c>
      <c r="BC37" s="1861"/>
      <c r="BD37" s="1862"/>
      <c r="BE37" s="1863"/>
      <c r="BF37" s="1864"/>
      <c r="BG37" s="1864"/>
      <c r="BH37" s="1863"/>
      <c r="BI37" s="1864"/>
      <c r="BJ37" s="1864"/>
      <c r="BK37" s="1839"/>
      <c r="BL37" s="1840"/>
      <c r="BM37" s="1840"/>
      <c r="BN37" s="1841"/>
      <c r="BQ37" s="567"/>
      <c r="BR37" s="574"/>
      <c r="BS37" s="574"/>
      <c r="BT37" s="575"/>
      <c r="BU37" s="575"/>
    </row>
    <row r="38" spans="2:96" ht="21" customHeight="1" x14ac:dyDescent="0.15">
      <c r="B38" s="1709"/>
      <c r="C38" s="1842" t="s">
        <v>665</v>
      </c>
      <c r="D38" s="1844" t="s">
        <v>673</v>
      </c>
      <c r="E38" s="1844"/>
      <c r="F38" s="1844"/>
      <c r="G38" s="1844"/>
      <c r="H38" s="1844"/>
      <c r="I38" s="1784"/>
      <c r="J38" s="1845"/>
      <c r="K38" s="1844"/>
      <c r="L38" s="1784"/>
      <c r="M38" s="1845"/>
      <c r="N38" s="1844"/>
      <c r="O38" s="1784"/>
      <c r="P38" s="1785"/>
      <c r="Q38" s="1786"/>
      <c r="R38" s="1786"/>
      <c r="S38" s="1786"/>
      <c r="T38" s="1786"/>
      <c r="U38" s="1786"/>
      <c r="V38" s="1787"/>
      <c r="W38" s="637">
        <v>8</v>
      </c>
      <c r="X38" s="638">
        <v>8</v>
      </c>
      <c r="Y38" s="638">
        <v>8</v>
      </c>
      <c r="Z38" s="638">
        <v>8</v>
      </c>
      <c r="AA38" s="638">
        <v>8</v>
      </c>
      <c r="AB38" s="638"/>
      <c r="AC38" s="639"/>
      <c r="AD38" s="637">
        <v>8</v>
      </c>
      <c r="AE38" s="638">
        <v>8</v>
      </c>
      <c r="AF38" s="638">
        <v>8</v>
      </c>
      <c r="AG38" s="638">
        <v>8</v>
      </c>
      <c r="AH38" s="638">
        <v>8</v>
      </c>
      <c r="AI38" s="638"/>
      <c r="AJ38" s="639"/>
      <c r="AK38" s="637">
        <v>8</v>
      </c>
      <c r="AL38" s="638">
        <v>8</v>
      </c>
      <c r="AM38" s="638">
        <v>8</v>
      </c>
      <c r="AN38" s="638">
        <v>8</v>
      </c>
      <c r="AO38" s="638">
        <v>8</v>
      </c>
      <c r="AP38" s="638"/>
      <c r="AQ38" s="639"/>
      <c r="AR38" s="637">
        <v>8</v>
      </c>
      <c r="AS38" s="638">
        <v>8</v>
      </c>
      <c r="AT38" s="638">
        <v>8</v>
      </c>
      <c r="AU38" s="638">
        <v>8</v>
      </c>
      <c r="AV38" s="638">
        <v>8</v>
      </c>
      <c r="AW38" s="638"/>
      <c r="AX38" s="639"/>
      <c r="AY38" s="1846">
        <f t="shared" si="4"/>
        <v>160</v>
      </c>
      <c r="AZ38" s="1846"/>
      <c r="BA38" s="1810"/>
      <c r="BB38" s="1847">
        <f t="shared" si="5"/>
        <v>40</v>
      </c>
      <c r="BC38" s="1848"/>
      <c r="BD38" s="1849"/>
      <c r="BE38" s="1850"/>
      <c r="BF38" s="1851"/>
      <c r="BG38" s="1852"/>
      <c r="BH38" s="1850"/>
      <c r="BI38" s="1851"/>
      <c r="BJ38" s="1852"/>
      <c r="BK38" s="1828"/>
      <c r="BL38" s="1829"/>
      <c r="BM38" s="1829"/>
      <c r="BN38" s="1830"/>
      <c r="BO38" s="640"/>
    </row>
    <row r="39" spans="2:96" ht="21" customHeight="1" x14ac:dyDescent="0.15">
      <c r="B39" s="1709"/>
      <c r="C39" s="1843"/>
      <c r="D39" s="1831" t="s">
        <v>673</v>
      </c>
      <c r="E39" s="1831"/>
      <c r="F39" s="1831"/>
      <c r="G39" s="1831"/>
      <c r="H39" s="1831"/>
      <c r="I39" s="1776"/>
      <c r="J39" s="1832"/>
      <c r="K39" s="1831"/>
      <c r="L39" s="1776"/>
      <c r="M39" s="1832"/>
      <c r="N39" s="1831"/>
      <c r="O39" s="1776"/>
      <c r="P39" s="1698"/>
      <c r="Q39" s="1699"/>
      <c r="R39" s="1699"/>
      <c r="S39" s="1699"/>
      <c r="T39" s="1699"/>
      <c r="U39" s="1699"/>
      <c r="V39" s="1700"/>
      <c r="W39" s="641"/>
      <c r="X39" s="642"/>
      <c r="Y39" s="642"/>
      <c r="Z39" s="642"/>
      <c r="AA39" s="642"/>
      <c r="AB39" s="642"/>
      <c r="AC39" s="643"/>
      <c r="AD39" s="641"/>
      <c r="AE39" s="642"/>
      <c r="AF39" s="642"/>
      <c r="AG39" s="642"/>
      <c r="AH39" s="642"/>
      <c r="AI39" s="642"/>
      <c r="AJ39" s="643"/>
      <c r="AK39" s="641"/>
      <c r="AL39" s="642"/>
      <c r="AM39" s="642"/>
      <c r="AN39" s="642"/>
      <c r="AO39" s="642"/>
      <c r="AP39" s="642"/>
      <c r="AQ39" s="643"/>
      <c r="AR39" s="641"/>
      <c r="AS39" s="642"/>
      <c r="AT39" s="642"/>
      <c r="AU39" s="642"/>
      <c r="AV39" s="642"/>
      <c r="AW39" s="642"/>
      <c r="AX39" s="643"/>
      <c r="AY39" s="1833">
        <f t="shared" si="4"/>
        <v>0</v>
      </c>
      <c r="AZ39" s="1833"/>
      <c r="BA39" s="1777"/>
      <c r="BB39" s="1704">
        <f t="shared" si="5"/>
        <v>0</v>
      </c>
      <c r="BC39" s="1834"/>
      <c r="BD39" s="1835"/>
      <c r="BE39" s="1836"/>
      <c r="BF39" s="1837"/>
      <c r="BG39" s="1838"/>
      <c r="BH39" s="1836"/>
      <c r="BI39" s="1837"/>
      <c r="BJ39" s="1838"/>
      <c r="BK39" s="1803"/>
      <c r="BL39" s="1804"/>
      <c r="BM39" s="1804"/>
      <c r="BN39" s="1805"/>
      <c r="BO39" s="640"/>
    </row>
    <row r="40" spans="2:96" ht="21" customHeight="1" x14ac:dyDescent="0.15">
      <c r="B40" s="1709"/>
      <c r="C40" s="1843"/>
      <c r="D40" s="1831"/>
      <c r="E40" s="1831"/>
      <c r="F40" s="1831"/>
      <c r="G40" s="1831"/>
      <c r="H40" s="1831"/>
      <c r="I40" s="1776"/>
      <c r="J40" s="1832"/>
      <c r="K40" s="1831"/>
      <c r="L40" s="1776"/>
      <c r="M40" s="1832"/>
      <c r="N40" s="1831"/>
      <c r="O40" s="1776"/>
      <c r="P40" s="1698"/>
      <c r="Q40" s="1699"/>
      <c r="R40" s="1699"/>
      <c r="S40" s="1699"/>
      <c r="T40" s="1699"/>
      <c r="U40" s="1699"/>
      <c r="V40" s="1700"/>
      <c r="W40" s="641"/>
      <c r="X40" s="642"/>
      <c r="Y40" s="642"/>
      <c r="Z40" s="642"/>
      <c r="AA40" s="642"/>
      <c r="AB40" s="642"/>
      <c r="AC40" s="643"/>
      <c r="AD40" s="641"/>
      <c r="AE40" s="642"/>
      <c r="AF40" s="642"/>
      <c r="AG40" s="642"/>
      <c r="AH40" s="642"/>
      <c r="AI40" s="642"/>
      <c r="AJ40" s="643"/>
      <c r="AK40" s="641"/>
      <c r="AL40" s="642"/>
      <c r="AM40" s="642"/>
      <c r="AN40" s="642"/>
      <c r="AO40" s="642"/>
      <c r="AP40" s="642"/>
      <c r="AQ40" s="643"/>
      <c r="AR40" s="641"/>
      <c r="AS40" s="642"/>
      <c r="AT40" s="642"/>
      <c r="AU40" s="642"/>
      <c r="AV40" s="642"/>
      <c r="AW40" s="642"/>
      <c r="AX40" s="643"/>
      <c r="AY40" s="1833">
        <f t="shared" si="4"/>
        <v>0</v>
      </c>
      <c r="AZ40" s="1833"/>
      <c r="BA40" s="1777"/>
      <c r="BB40" s="1704">
        <f t="shared" si="5"/>
        <v>0</v>
      </c>
      <c r="BC40" s="1834"/>
      <c r="BD40" s="1835"/>
      <c r="BE40" s="1836"/>
      <c r="BF40" s="1837"/>
      <c r="BG40" s="1838"/>
      <c r="BH40" s="1836"/>
      <c r="BI40" s="1837"/>
      <c r="BJ40" s="1838"/>
      <c r="BK40" s="1803"/>
      <c r="BL40" s="1804"/>
      <c r="BM40" s="1804"/>
      <c r="BN40" s="1805"/>
      <c r="BO40" s="640"/>
    </row>
    <row r="41" spans="2:96" ht="21" customHeight="1" x14ac:dyDescent="0.15">
      <c r="B41" s="1709"/>
      <c r="C41" s="1843"/>
      <c r="D41" s="1831"/>
      <c r="E41" s="1831"/>
      <c r="F41" s="1831"/>
      <c r="G41" s="1831"/>
      <c r="H41" s="1831"/>
      <c r="I41" s="1776"/>
      <c r="J41" s="1832"/>
      <c r="K41" s="1831"/>
      <c r="L41" s="1776"/>
      <c r="M41" s="1832"/>
      <c r="N41" s="1831"/>
      <c r="O41" s="1776"/>
      <c r="P41" s="1698"/>
      <c r="Q41" s="1699"/>
      <c r="R41" s="1699"/>
      <c r="S41" s="1699"/>
      <c r="T41" s="1699"/>
      <c r="U41" s="1699"/>
      <c r="V41" s="1700"/>
      <c r="W41" s="641"/>
      <c r="X41" s="642"/>
      <c r="Y41" s="642"/>
      <c r="Z41" s="642"/>
      <c r="AA41" s="642"/>
      <c r="AB41" s="642"/>
      <c r="AC41" s="643"/>
      <c r="AD41" s="641"/>
      <c r="AE41" s="642"/>
      <c r="AF41" s="642"/>
      <c r="AG41" s="642"/>
      <c r="AH41" s="642"/>
      <c r="AI41" s="642"/>
      <c r="AJ41" s="643"/>
      <c r="AK41" s="641"/>
      <c r="AL41" s="642"/>
      <c r="AM41" s="642"/>
      <c r="AN41" s="642"/>
      <c r="AO41" s="642"/>
      <c r="AP41" s="642"/>
      <c r="AQ41" s="643"/>
      <c r="AR41" s="641"/>
      <c r="AS41" s="642"/>
      <c r="AT41" s="642"/>
      <c r="AU41" s="642"/>
      <c r="AV41" s="642"/>
      <c r="AW41" s="642"/>
      <c r="AX41" s="643"/>
      <c r="AY41" s="1833">
        <f t="shared" si="4"/>
        <v>0</v>
      </c>
      <c r="AZ41" s="1833"/>
      <c r="BA41" s="1777"/>
      <c r="BB41" s="1704">
        <f t="shared" si="5"/>
        <v>0</v>
      </c>
      <c r="BC41" s="1834"/>
      <c r="BD41" s="1835"/>
      <c r="BE41" s="1836"/>
      <c r="BF41" s="1837"/>
      <c r="BG41" s="1838"/>
      <c r="BH41" s="1836"/>
      <c r="BI41" s="1837"/>
      <c r="BJ41" s="1838"/>
      <c r="BK41" s="1803"/>
      <c r="BL41" s="1804"/>
      <c r="BM41" s="1804"/>
      <c r="BN41" s="1805"/>
      <c r="BO41" s="640"/>
      <c r="CC41" s="383"/>
      <c r="CD41" s="375"/>
      <c r="CE41" s="375"/>
      <c r="CF41" s="375"/>
      <c r="CG41" s="375"/>
      <c r="CH41" s="375"/>
      <c r="CI41" s="375"/>
      <c r="CJ41" s="375"/>
      <c r="CK41" s="375"/>
      <c r="CL41" s="375"/>
      <c r="CM41" s="375"/>
      <c r="CN41" s="375"/>
      <c r="CO41" s="375"/>
      <c r="CP41" s="375"/>
      <c r="CQ41" s="375"/>
      <c r="CR41" s="375"/>
    </row>
    <row r="42" spans="2:96" ht="21" customHeight="1" thickBot="1" x14ac:dyDescent="0.2">
      <c r="B42" s="1709"/>
      <c r="C42" s="1843"/>
      <c r="D42" s="1865"/>
      <c r="E42" s="1865"/>
      <c r="F42" s="1865"/>
      <c r="G42" s="1865"/>
      <c r="H42" s="1865"/>
      <c r="I42" s="1866"/>
      <c r="J42" s="1867"/>
      <c r="K42" s="1865"/>
      <c r="L42" s="1866"/>
      <c r="M42" s="1867"/>
      <c r="N42" s="1865"/>
      <c r="O42" s="1866"/>
      <c r="P42" s="1698"/>
      <c r="Q42" s="1699"/>
      <c r="R42" s="1699"/>
      <c r="S42" s="1699"/>
      <c r="T42" s="1699"/>
      <c r="U42" s="1699"/>
      <c r="V42" s="1700"/>
      <c r="W42" s="644"/>
      <c r="X42" s="645"/>
      <c r="Y42" s="645"/>
      <c r="Z42" s="645"/>
      <c r="AA42" s="645"/>
      <c r="AB42" s="645"/>
      <c r="AC42" s="646"/>
      <c r="AD42" s="644"/>
      <c r="AE42" s="645"/>
      <c r="AF42" s="645"/>
      <c r="AG42" s="645"/>
      <c r="AH42" s="645"/>
      <c r="AI42" s="645"/>
      <c r="AJ42" s="646"/>
      <c r="AK42" s="644"/>
      <c r="AL42" s="645"/>
      <c r="AM42" s="645"/>
      <c r="AN42" s="645"/>
      <c r="AO42" s="645"/>
      <c r="AP42" s="645"/>
      <c r="AQ42" s="646"/>
      <c r="AR42" s="644"/>
      <c r="AS42" s="645"/>
      <c r="AT42" s="645"/>
      <c r="AU42" s="645"/>
      <c r="AV42" s="645"/>
      <c r="AW42" s="645"/>
      <c r="AX42" s="646"/>
      <c r="AY42" s="1868">
        <f t="shared" si="4"/>
        <v>0</v>
      </c>
      <c r="AZ42" s="1868"/>
      <c r="BA42" s="1772"/>
      <c r="BB42" s="1693">
        <f t="shared" si="5"/>
        <v>0</v>
      </c>
      <c r="BC42" s="1869"/>
      <c r="BD42" s="1870"/>
      <c r="BE42" s="1871"/>
      <c r="BF42" s="1872"/>
      <c r="BG42" s="1873"/>
      <c r="BH42" s="1871"/>
      <c r="BI42" s="1872"/>
      <c r="BJ42" s="1873"/>
      <c r="BK42" s="1806"/>
      <c r="BL42" s="1807"/>
      <c r="BM42" s="1807"/>
      <c r="BN42" s="1808"/>
      <c r="BO42" s="640"/>
      <c r="CC42" s="375"/>
      <c r="CD42" s="375"/>
      <c r="CE42" s="1652"/>
      <c r="CF42" s="1652"/>
      <c r="CG42" s="1652"/>
      <c r="CH42" s="1652"/>
      <c r="CI42" s="1652"/>
      <c r="CJ42" s="1652"/>
      <c r="CK42" s="1809"/>
      <c r="CL42" s="1809"/>
      <c r="CM42" s="1809"/>
      <c r="CN42" s="1809"/>
      <c r="CO42" s="1809"/>
      <c r="CP42" s="575"/>
      <c r="CQ42" s="575"/>
      <c r="CR42" s="575"/>
    </row>
    <row r="43" spans="2:96" ht="21" customHeight="1" x14ac:dyDescent="0.15">
      <c r="B43" s="1709"/>
      <c r="C43" s="1710" t="s">
        <v>582</v>
      </c>
      <c r="D43" s="1711" t="s">
        <v>674</v>
      </c>
      <c r="E43" s="1712"/>
      <c r="F43" s="1712"/>
      <c r="G43" s="1712"/>
      <c r="H43" s="1712"/>
      <c r="I43" s="1712"/>
      <c r="J43" s="1712"/>
      <c r="K43" s="1712"/>
      <c r="L43" s="1712"/>
      <c r="M43" s="1712"/>
      <c r="N43" s="1712"/>
      <c r="O43" s="1712"/>
      <c r="P43" s="1785"/>
      <c r="Q43" s="1786"/>
      <c r="R43" s="1786"/>
      <c r="S43" s="1786"/>
      <c r="T43" s="1786"/>
      <c r="U43" s="1786"/>
      <c r="V43" s="1787"/>
      <c r="W43" s="637"/>
      <c r="X43" s="638">
        <v>8</v>
      </c>
      <c r="Y43" s="638"/>
      <c r="Z43" s="638">
        <v>8</v>
      </c>
      <c r="AA43" s="638">
        <v>8</v>
      </c>
      <c r="AB43" s="638"/>
      <c r="AC43" s="639"/>
      <c r="AD43" s="637"/>
      <c r="AE43" s="638">
        <v>8</v>
      </c>
      <c r="AF43" s="638"/>
      <c r="AG43" s="638">
        <v>8</v>
      </c>
      <c r="AH43" s="638">
        <v>8</v>
      </c>
      <c r="AI43" s="638"/>
      <c r="AJ43" s="639"/>
      <c r="AK43" s="637"/>
      <c r="AL43" s="638">
        <v>8</v>
      </c>
      <c r="AM43" s="638"/>
      <c r="AN43" s="638">
        <v>8</v>
      </c>
      <c r="AO43" s="638">
        <v>8</v>
      </c>
      <c r="AP43" s="638"/>
      <c r="AQ43" s="639"/>
      <c r="AR43" s="647"/>
      <c r="AS43" s="638">
        <v>8</v>
      </c>
      <c r="AT43" s="638"/>
      <c r="AU43" s="638">
        <v>8</v>
      </c>
      <c r="AV43" s="638">
        <v>8</v>
      </c>
      <c r="AW43" s="638"/>
      <c r="AX43" s="639"/>
      <c r="AY43" s="1810">
        <f t="shared" si="4"/>
        <v>96</v>
      </c>
      <c r="AZ43" s="1811"/>
      <c r="BA43" s="1811"/>
      <c r="BB43" s="1812">
        <f>AY43/4</f>
        <v>24</v>
      </c>
      <c r="BC43" s="1812"/>
      <c r="BD43" s="1812"/>
      <c r="BE43" s="1813">
        <f>ROUNDDOWN(SUM(BB43:BD50)/AY60,1)</f>
        <v>2.5</v>
      </c>
      <c r="BF43" s="1814"/>
      <c r="BG43" s="1815"/>
      <c r="BH43" s="1819">
        <f>ROUNDDOWN(SUM(BB43:BD50)/40,1)</f>
        <v>2</v>
      </c>
      <c r="BI43" s="1820"/>
      <c r="BJ43" s="1821"/>
      <c r="BK43" s="1828"/>
      <c r="BL43" s="1829"/>
      <c r="BM43" s="1829"/>
      <c r="BN43" s="1830"/>
      <c r="BO43" s="640"/>
      <c r="BP43" s="648"/>
      <c r="CC43" s="375"/>
      <c r="CD43" s="375"/>
      <c r="CE43" s="1652"/>
      <c r="CF43" s="1652"/>
      <c r="CG43" s="1652"/>
      <c r="CH43" s="1652"/>
      <c r="CI43" s="1652"/>
      <c r="CJ43" s="1652"/>
      <c r="CK43" s="1809"/>
      <c r="CL43" s="1809"/>
      <c r="CM43" s="1809"/>
      <c r="CN43" s="1809"/>
      <c r="CO43" s="1809"/>
      <c r="CP43" s="575"/>
      <c r="CQ43" s="575"/>
      <c r="CR43" s="575"/>
    </row>
    <row r="44" spans="2:96" ht="21" customHeight="1" x14ac:dyDescent="0.15">
      <c r="B44" s="1709"/>
      <c r="C44" s="1709"/>
      <c r="D44" s="1696" t="s">
        <v>675</v>
      </c>
      <c r="E44" s="1697"/>
      <c r="F44" s="1697"/>
      <c r="G44" s="1697"/>
      <c r="H44" s="1697"/>
      <c r="I44" s="1697"/>
      <c r="J44" s="1697"/>
      <c r="K44" s="1697"/>
      <c r="L44" s="1697"/>
      <c r="M44" s="1697"/>
      <c r="N44" s="1697"/>
      <c r="O44" s="1697"/>
      <c r="P44" s="1698"/>
      <c r="Q44" s="1699"/>
      <c r="R44" s="1699"/>
      <c r="S44" s="1699"/>
      <c r="T44" s="1699"/>
      <c r="U44" s="1699"/>
      <c r="V44" s="1700"/>
      <c r="W44" s="641">
        <v>4</v>
      </c>
      <c r="X44" s="642"/>
      <c r="Y44" s="642">
        <v>7</v>
      </c>
      <c r="Z44" s="642"/>
      <c r="AA44" s="642"/>
      <c r="AB44" s="642">
        <v>1</v>
      </c>
      <c r="AC44" s="643">
        <v>4</v>
      </c>
      <c r="AD44" s="641">
        <v>4</v>
      </c>
      <c r="AE44" s="642"/>
      <c r="AF44" s="642">
        <v>7</v>
      </c>
      <c r="AG44" s="642"/>
      <c r="AH44" s="642"/>
      <c r="AI44" s="642">
        <v>1</v>
      </c>
      <c r="AJ44" s="643">
        <v>4</v>
      </c>
      <c r="AK44" s="641">
        <v>4</v>
      </c>
      <c r="AL44" s="642"/>
      <c r="AM44" s="642">
        <v>7</v>
      </c>
      <c r="AN44" s="642">
        <v>2</v>
      </c>
      <c r="AO44" s="642"/>
      <c r="AP44" s="642">
        <v>1</v>
      </c>
      <c r="AQ44" s="643">
        <v>4</v>
      </c>
      <c r="AR44" s="649">
        <v>4</v>
      </c>
      <c r="AS44" s="642"/>
      <c r="AT44" s="642"/>
      <c r="AU44" s="642"/>
      <c r="AV44" s="642"/>
      <c r="AW44" s="642"/>
      <c r="AX44" s="643">
        <v>7</v>
      </c>
      <c r="AY44" s="1777">
        <f t="shared" si="4"/>
        <v>61</v>
      </c>
      <c r="AZ44" s="1702"/>
      <c r="BA44" s="1702"/>
      <c r="BB44" s="1703">
        <f>AY44/4</f>
        <v>15.25</v>
      </c>
      <c r="BC44" s="1703"/>
      <c r="BD44" s="1703"/>
      <c r="BE44" s="1789"/>
      <c r="BF44" s="1790"/>
      <c r="BG44" s="1791"/>
      <c r="BH44" s="1822"/>
      <c r="BI44" s="1823"/>
      <c r="BJ44" s="1824"/>
      <c r="BK44" s="1803"/>
      <c r="BL44" s="1804"/>
      <c r="BM44" s="1804"/>
      <c r="BN44" s="1805"/>
      <c r="BO44" s="640"/>
      <c r="CC44" s="375"/>
      <c r="CD44" s="375"/>
      <c r="CE44" s="1652"/>
      <c r="CF44" s="1652"/>
      <c r="CG44" s="1652"/>
      <c r="CH44" s="1652"/>
      <c r="CI44" s="1652"/>
      <c r="CJ44" s="1652"/>
      <c r="CK44" s="1809"/>
      <c r="CL44" s="1809"/>
      <c r="CM44" s="1809"/>
      <c r="CN44" s="1809"/>
      <c r="CO44" s="1809"/>
      <c r="CP44" s="575"/>
      <c r="CQ44" s="575"/>
      <c r="CR44" s="575"/>
    </row>
    <row r="45" spans="2:96" ht="21" customHeight="1" x14ac:dyDescent="0.15">
      <c r="B45" s="1709"/>
      <c r="C45" s="1709"/>
      <c r="D45" s="1696" t="s">
        <v>676</v>
      </c>
      <c r="E45" s="1697"/>
      <c r="F45" s="1697"/>
      <c r="G45" s="1697"/>
      <c r="H45" s="1697"/>
      <c r="I45" s="1697"/>
      <c r="J45" s="1697"/>
      <c r="K45" s="1697"/>
      <c r="L45" s="1697"/>
      <c r="M45" s="1697"/>
      <c r="N45" s="1697"/>
      <c r="O45" s="1697"/>
      <c r="P45" s="1698"/>
      <c r="Q45" s="1699"/>
      <c r="R45" s="1699"/>
      <c r="S45" s="1699"/>
      <c r="T45" s="1699"/>
      <c r="U45" s="1699"/>
      <c r="V45" s="1700"/>
      <c r="W45" s="641">
        <v>4</v>
      </c>
      <c r="X45" s="642"/>
      <c r="Y45" s="642">
        <v>7</v>
      </c>
      <c r="Z45" s="642"/>
      <c r="AA45" s="642"/>
      <c r="AB45" s="642">
        <v>1</v>
      </c>
      <c r="AC45" s="643">
        <v>4</v>
      </c>
      <c r="AD45" s="641">
        <v>4</v>
      </c>
      <c r="AE45" s="642"/>
      <c r="AF45" s="642">
        <v>7</v>
      </c>
      <c r="AG45" s="642"/>
      <c r="AH45" s="642"/>
      <c r="AI45" s="642">
        <v>1</v>
      </c>
      <c r="AJ45" s="643">
        <v>4</v>
      </c>
      <c r="AK45" s="641">
        <v>4</v>
      </c>
      <c r="AL45" s="642"/>
      <c r="AM45" s="642">
        <v>7</v>
      </c>
      <c r="AN45" s="642">
        <v>2</v>
      </c>
      <c r="AO45" s="642"/>
      <c r="AP45" s="642">
        <v>1</v>
      </c>
      <c r="AQ45" s="643">
        <v>4</v>
      </c>
      <c r="AR45" s="649">
        <v>4</v>
      </c>
      <c r="AS45" s="642"/>
      <c r="AT45" s="642"/>
      <c r="AU45" s="642"/>
      <c r="AV45" s="642"/>
      <c r="AW45" s="642"/>
      <c r="AX45" s="643">
        <v>7</v>
      </c>
      <c r="AY45" s="1777">
        <f t="shared" si="4"/>
        <v>61</v>
      </c>
      <c r="AZ45" s="1702"/>
      <c r="BA45" s="1702"/>
      <c r="BB45" s="1703">
        <f t="shared" si="5"/>
        <v>15.25</v>
      </c>
      <c r="BC45" s="1703"/>
      <c r="BD45" s="1703"/>
      <c r="BE45" s="1789"/>
      <c r="BF45" s="1790"/>
      <c r="BG45" s="1791"/>
      <c r="BH45" s="1822"/>
      <c r="BI45" s="1823"/>
      <c r="BJ45" s="1824"/>
      <c r="BK45" s="1803"/>
      <c r="BL45" s="1804"/>
      <c r="BM45" s="1804"/>
      <c r="BN45" s="1805"/>
      <c r="BO45" s="640"/>
      <c r="CC45" s="387"/>
      <c r="CD45" s="375"/>
      <c r="CE45" s="1652"/>
      <c r="CF45" s="1652"/>
      <c r="CG45" s="1652"/>
      <c r="CH45" s="1652"/>
      <c r="CI45" s="1652"/>
      <c r="CJ45" s="1652"/>
      <c r="CK45" s="1809"/>
      <c r="CL45" s="1809"/>
      <c r="CM45" s="1809"/>
      <c r="CN45" s="1809"/>
      <c r="CO45" s="1809"/>
      <c r="CP45" s="575"/>
      <c r="CQ45" s="575"/>
      <c r="CR45" s="575"/>
    </row>
    <row r="46" spans="2:96" ht="21" customHeight="1" x14ac:dyDescent="0.15">
      <c r="B46" s="1709"/>
      <c r="C46" s="1709"/>
      <c r="D46" s="1696" t="s">
        <v>677</v>
      </c>
      <c r="E46" s="1697"/>
      <c r="F46" s="1697"/>
      <c r="G46" s="1697"/>
      <c r="H46" s="1697"/>
      <c r="I46" s="1697"/>
      <c r="J46" s="1697"/>
      <c r="K46" s="1697"/>
      <c r="L46" s="1697"/>
      <c r="M46" s="1697"/>
      <c r="N46" s="1697"/>
      <c r="O46" s="1697"/>
      <c r="P46" s="1698"/>
      <c r="Q46" s="1699"/>
      <c r="R46" s="1699"/>
      <c r="S46" s="1699"/>
      <c r="T46" s="1699"/>
      <c r="U46" s="1699"/>
      <c r="V46" s="1700"/>
      <c r="W46" s="641"/>
      <c r="X46" s="642"/>
      <c r="Y46" s="642"/>
      <c r="Z46" s="642"/>
      <c r="AA46" s="642">
        <v>7</v>
      </c>
      <c r="AB46" s="642"/>
      <c r="AC46" s="643"/>
      <c r="AD46" s="641">
        <v>1</v>
      </c>
      <c r="AE46" s="642">
        <v>4</v>
      </c>
      <c r="AF46" s="642">
        <v>4</v>
      </c>
      <c r="AG46" s="642"/>
      <c r="AH46" s="642">
        <v>7</v>
      </c>
      <c r="AI46" s="642"/>
      <c r="AJ46" s="643"/>
      <c r="AK46" s="641">
        <v>1</v>
      </c>
      <c r="AL46" s="642">
        <v>4</v>
      </c>
      <c r="AM46" s="642">
        <v>4</v>
      </c>
      <c r="AN46" s="642"/>
      <c r="AO46" s="642">
        <v>7</v>
      </c>
      <c r="AP46" s="642">
        <v>2</v>
      </c>
      <c r="AQ46" s="643"/>
      <c r="AR46" s="649">
        <v>1</v>
      </c>
      <c r="AS46" s="642">
        <v>4</v>
      </c>
      <c r="AT46" s="642"/>
      <c r="AU46" s="642"/>
      <c r="AV46" s="642">
        <v>7</v>
      </c>
      <c r="AW46" s="642"/>
      <c r="AX46" s="643">
        <v>4</v>
      </c>
      <c r="AY46" s="1777">
        <f t="shared" si="4"/>
        <v>57</v>
      </c>
      <c r="AZ46" s="1702"/>
      <c r="BA46" s="1702"/>
      <c r="BB46" s="1703">
        <f t="shared" si="5"/>
        <v>14.25</v>
      </c>
      <c r="BC46" s="1703"/>
      <c r="BD46" s="1703"/>
      <c r="BE46" s="1789"/>
      <c r="BF46" s="1790"/>
      <c r="BG46" s="1791"/>
      <c r="BH46" s="1822"/>
      <c r="BI46" s="1823"/>
      <c r="BJ46" s="1824"/>
      <c r="BK46" s="1806"/>
      <c r="BL46" s="1807"/>
      <c r="BM46" s="1807"/>
      <c r="BN46" s="1808"/>
      <c r="BO46" s="640"/>
    </row>
    <row r="47" spans="2:96" ht="21" customHeight="1" x14ac:dyDescent="0.15">
      <c r="B47" s="1709"/>
      <c r="C47" s="1709"/>
      <c r="D47" s="1696" t="s">
        <v>678</v>
      </c>
      <c r="E47" s="1697"/>
      <c r="F47" s="1697"/>
      <c r="G47" s="1697"/>
      <c r="H47" s="1697"/>
      <c r="I47" s="1697"/>
      <c r="J47" s="1697"/>
      <c r="K47" s="1697"/>
      <c r="L47" s="1697"/>
      <c r="M47" s="1697"/>
      <c r="N47" s="1697"/>
      <c r="O47" s="1697"/>
      <c r="P47" s="1698"/>
      <c r="Q47" s="1699"/>
      <c r="R47" s="1699"/>
      <c r="S47" s="1699"/>
      <c r="T47" s="1699"/>
      <c r="U47" s="1699"/>
      <c r="V47" s="1700"/>
      <c r="W47" s="641"/>
      <c r="X47" s="642"/>
      <c r="Y47" s="642"/>
      <c r="Z47" s="642"/>
      <c r="AA47" s="642">
        <v>7</v>
      </c>
      <c r="AB47" s="642"/>
      <c r="AC47" s="643"/>
      <c r="AD47" s="641">
        <v>1</v>
      </c>
      <c r="AE47" s="642">
        <v>4</v>
      </c>
      <c r="AF47" s="642">
        <v>4</v>
      </c>
      <c r="AG47" s="642"/>
      <c r="AH47" s="642">
        <v>7</v>
      </c>
      <c r="AI47" s="642"/>
      <c r="AJ47" s="643"/>
      <c r="AK47" s="641">
        <v>1</v>
      </c>
      <c r="AL47" s="642">
        <v>4</v>
      </c>
      <c r="AM47" s="642">
        <v>4</v>
      </c>
      <c r="AN47" s="642"/>
      <c r="AO47" s="642">
        <v>7</v>
      </c>
      <c r="AP47" s="642">
        <v>2</v>
      </c>
      <c r="AQ47" s="643"/>
      <c r="AR47" s="649">
        <v>1</v>
      </c>
      <c r="AS47" s="642">
        <v>4</v>
      </c>
      <c r="AT47" s="642"/>
      <c r="AU47" s="642"/>
      <c r="AV47" s="642">
        <v>7</v>
      </c>
      <c r="AW47" s="642"/>
      <c r="AX47" s="643">
        <v>4</v>
      </c>
      <c r="AY47" s="1777">
        <f t="shared" si="4"/>
        <v>57</v>
      </c>
      <c r="AZ47" s="1702"/>
      <c r="BA47" s="1702"/>
      <c r="BB47" s="1703">
        <f t="shared" si="5"/>
        <v>14.25</v>
      </c>
      <c r="BC47" s="1703"/>
      <c r="BD47" s="1703"/>
      <c r="BE47" s="1789"/>
      <c r="BF47" s="1790"/>
      <c r="BG47" s="1791"/>
      <c r="BH47" s="1822"/>
      <c r="BI47" s="1823"/>
      <c r="BJ47" s="1824"/>
      <c r="BK47" s="1803"/>
      <c r="BL47" s="1804"/>
      <c r="BM47" s="1804"/>
      <c r="BN47" s="1805"/>
      <c r="BO47" s="640"/>
    </row>
    <row r="48" spans="2:96" ht="21" customHeight="1" x14ac:dyDescent="0.15">
      <c r="B48" s="1709"/>
      <c r="C48" s="1709"/>
      <c r="D48" s="1696"/>
      <c r="E48" s="1697"/>
      <c r="F48" s="1697"/>
      <c r="G48" s="1697"/>
      <c r="H48" s="1697"/>
      <c r="I48" s="1697"/>
      <c r="J48" s="1697"/>
      <c r="K48" s="1697"/>
      <c r="L48" s="1697"/>
      <c r="M48" s="1697"/>
      <c r="N48" s="1697"/>
      <c r="O48" s="1697"/>
      <c r="P48" s="1698"/>
      <c r="Q48" s="1699"/>
      <c r="R48" s="1699"/>
      <c r="S48" s="1699"/>
      <c r="T48" s="1699"/>
      <c r="U48" s="1699"/>
      <c r="V48" s="1700"/>
      <c r="W48" s="641"/>
      <c r="X48" s="642"/>
      <c r="Y48" s="642"/>
      <c r="Z48" s="642"/>
      <c r="AA48" s="642"/>
      <c r="AB48" s="642"/>
      <c r="AC48" s="643"/>
      <c r="AD48" s="641"/>
      <c r="AE48" s="642"/>
      <c r="AF48" s="642"/>
      <c r="AG48" s="642"/>
      <c r="AH48" s="642"/>
      <c r="AI48" s="642"/>
      <c r="AJ48" s="643"/>
      <c r="AK48" s="641"/>
      <c r="AL48" s="642"/>
      <c r="AM48" s="642"/>
      <c r="AN48" s="642"/>
      <c r="AO48" s="642"/>
      <c r="AP48" s="642"/>
      <c r="AQ48" s="643"/>
      <c r="AR48" s="649"/>
      <c r="AS48" s="642"/>
      <c r="AT48" s="642"/>
      <c r="AU48" s="642"/>
      <c r="AV48" s="642"/>
      <c r="AW48" s="642"/>
      <c r="AX48" s="643"/>
      <c r="AY48" s="1777">
        <f t="shared" si="4"/>
        <v>0</v>
      </c>
      <c r="AZ48" s="1702"/>
      <c r="BA48" s="1702"/>
      <c r="BB48" s="1703">
        <f t="shared" si="5"/>
        <v>0</v>
      </c>
      <c r="BC48" s="1703"/>
      <c r="BD48" s="1703"/>
      <c r="BE48" s="1789"/>
      <c r="BF48" s="1790"/>
      <c r="BG48" s="1791"/>
      <c r="BH48" s="1822"/>
      <c r="BI48" s="1823"/>
      <c r="BJ48" s="1824"/>
      <c r="BK48" s="1803"/>
      <c r="BL48" s="1804"/>
      <c r="BM48" s="1804"/>
      <c r="BN48" s="1805"/>
      <c r="BO48" s="640"/>
    </row>
    <row r="49" spans="2:85" ht="21" customHeight="1" x14ac:dyDescent="0.15">
      <c r="B49" s="1709"/>
      <c r="C49" s="1709"/>
      <c r="D49" s="1696"/>
      <c r="E49" s="1697"/>
      <c r="F49" s="1697"/>
      <c r="G49" s="1697"/>
      <c r="H49" s="1697"/>
      <c r="I49" s="1697"/>
      <c r="J49" s="1697"/>
      <c r="K49" s="1697"/>
      <c r="L49" s="1697"/>
      <c r="M49" s="1697"/>
      <c r="N49" s="1697"/>
      <c r="O49" s="1697"/>
      <c r="P49" s="1698"/>
      <c r="Q49" s="1699"/>
      <c r="R49" s="1699"/>
      <c r="S49" s="1699"/>
      <c r="T49" s="1699"/>
      <c r="U49" s="1699"/>
      <c r="V49" s="1700"/>
      <c r="W49" s="641"/>
      <c r="X49" s="642"/>
      <c r="Y49" s="642"/>
      <c r="Z49" s="642"/>
      <c r="AA49" s="642"/>
      <c r="AB49" s="642"/>
      <c r="AC49" s="643"/>
      <c r="AD49" s="641"/>
      <c r="AE49" s="642"/>
      <c r="AF49" s="642"/>
      <c r="AG49" s="642"/>
      <c r="AH49" s="642"/>
      <c r="AI49" s="642"/>
      <c r="AJ49" s="643"/>
      <c r="AK49" s="641"/>
      <c r="AL49" s="642"/>
      <c r="AM49" s="642"/>
      <c r="AN49" s="642"/>
      <c r="AO49" s="642"/>
      <c r="AP49" s="642"/>
      <c r="AQ49" s="643"/>
      <c r="AR49" s="649"/>
      <c r="AS49" s="642"/>
      <c r="AT49" s="642"/>
      <c r="AU49" s="642"/>
      <c r="AV49" s="642"/>
      <c r="AW49" s="642"/>
      <c r="AX49" s="643"/>
      <c r="AY49" s="1777">
        <f t="shared" si="4"/>
        <v>0</v>
      </c>
      <c r="AZ49" s="1702"/>
      <c r="BA49" s="1702"/>
      <c r="BB49" s="1703">
        <f t="shared" si="5"/>
        <v>0</v>
      </c>
      <c r="BC49" s="1703"/>
      <c r="BD49" s="1703"/>
      <c r="BE49" s="1789"/>
      <c r="BF49" s="1790"/>
      <c r="BG49" s="1791"/>
      <c r="BH49" s="1822"/>
      <c r="BI49" s="1823"/>
      <c r="BJ49" s="1824"/>
      <c r="BK49" s="1803"/>
      <c r="BL49" s="1804"/>
      <c r="BM49" s="1804"/>
      <c r="BN49" s="1805"/>
      <c r="BO49" s="640"/>
    </row>
    <row r="50" spans="2:85" ht="21" customHeight="1" thickBot="1" x14ac:dyDescent="0.2">
      <c r="B50" s="1709"/>
      <c r="C50" s="1709"/>
      <c r="D50" s="1795"/>
      <c r="E50" s="1796"/>
      <c r="F50" s="1796"/>
      <c r="G50" s="1796"/>
      <c r="H50" s="1796"/>
      <c r="I50" s="1796"/>
      <c r="J50" s="1796"/>
      <c r="K50" s="1796"/>
      <c r="L50" s="1796"/>
      <c r="M50" s="1796"/>
      <c r="N50" s="1796"/>
      <c r="O50" s="1796"/>
      <c r="P50" s="1797"/>
      <c r="Q50" s="1798"/>
      <c r="R50" s="1798"/>
      <c r="S50" s="1798"/>
      <c r="T50" s="1798"/>
      <c r="U50" s="1798"/>
      <c r="V50" s="1799"/>
      <c r="W50" s="650"/>
      <c r="X50" s="651"/>
      <c r="Y50" s="651"/>
      <c r="Z50" s="651"/>
      <c r="AA50" s="651"/>
      <c r="AB50" s="651"/>
      <c r="AC50" s="652"/>
      <c r="AD50" s="650"/>
      <c r="AE50" s="651"/>
      <c r="AF50" s="651"/>
      <c r="AG50" s="651"/>
      <c r="AH50" s="651"/>
      <c r="AI50" s="651"/>
      <c r="AJ50" s="652"/>
      <c r="AK50" s="650"/>
      <c r="AL50" s="651"/>
      <c r="AM50" s="651"/>
      <c r="AN50" s="651"/>
      <c r="AO50" s="651"/>
      <c r="AP50" s="651"/>
      <c r="AQ50" s="652"/>
      <c r="AR50" s="653"/>
      <c r="AS50" s="651"/>
      <c r="AT50" s="651"/>
      <c r="AU50" s="651"/>
      <c r="AV50" s="651"/>
      <c r="AW50" s="651"/>
      <c r="AX50" s="652"/>
      <c r="AY50" s="1800">
        <f t="shared" si="4"/>
        <v>0</v>
      </c>
      <c r="AZ50" s="1801"/>
      <c r="BA50" s="1801"/>
      <c r="BB50" s="1802">
        <f t="shared" si="5"/>
        <v>0</v>
      </c>
      <c r="BC50" s="1802"/>
      <c r="BD50" s="1802"/>
      <c r="BE50" s="1816"/>
      <c r="BF50" s="1817"/>
      <c r="BG50" s="1818"/>
      <c r="BH50" s="1825"/>
      <c r="BI50" s="1826"/>
      <c r="BJ50" s="1827"/>
      <c r="BK50" s="1781"/>
      <c r="BL50" s="1782"/>
      <c r="BM50" s="1782"/>
      <c r="BN50" s="1783"/>
      <c r="BO50" s="640"/>
    </row>
    <row r="51" spans="2:85" ht="21" customHeight="1" x14ac:dyDescent="0.15">
      <c r="B51" s="1709"/>
      <c r="C51" s="1773" t="s">
        <v>583</v>
      </c>
      <c r="D51" s="1784" t="s">
        <v>679</v>
      </c>
      <c r="E51" s="1712"/>
      <c r="F51" s="1712"/>
      <c r="G51" s="1712"/>
      <c r="H51" s="1712"/>
      <c r="I51" s="1712"/>
      <c r="J51" s="1712"/>
      <c r="K51" s="1712"/>
      <c r="L51" s="1712"/>
      <c r="M51" s="1712"/>
      <c r="N51" s="1712"/>
      <c r="O51" s="1712"/>
      <c r="P51" s="1785"/>
      <c r="Q51" s="1786"/>
      <c r="R51" s="1786"/>
      <c r="S51" s="1786"/>
      <c r="T51" s="1786"/>
      <c r="U51" s="1786"/>
      <c r="V51" s="1787"/>
      <c r="W51" s="654"/>
      <c r="X51" s="655">
        <v>7</v>
      </c>
      <c r="Y51" s="655">
        <v>7</v>
      </c>
      <c r="Z51" s="655"/>
      <c r="AA51" s="655">
        <v>7</v>
      </c>
      <c r="AB51" s="655"/>
      <c r="AC51" s="656">
        <v>7</v>
      </c>
      <c r="AD51" s="654"/>
      <c r="AE51" s="655">
        <v>7</v>
      </c>
      <c r="AF51" s="655">
        <v>7</v>
      </c>
      <c r="AG51" s="655"/>
      <c r="AH51" s="655">
        <v>7</v>
      </c>
      <c r="AI51" s="655"/>
      <c r="AJ51" s="656">
        <v>7</v>
      </c>
      <c r="AK51" s="654"/>
      <c r="AL51" s="655">
        <v>7</v>
      </c>
      <c r="AM51" s="655">
        <v>7</v>
      </c>
      <c r="AN51" s="655"/>
      <c r="AO51" s="655">
        <v>7</v>
      </c>
      <c r="AP51" s="655"/>
      <c r="AQ51" s="656">
        <v>7</v>
      </c>
      <c r="AR51" s="654"/>
      <c r="AS51" s="655">
        <v>7</v>
      </c>
      <c r="AT51" s="655">
        <v>7</v>
      </c>
      <c r="AU51" s="655"/>
      <c r="AV51" s="655"/>
      <c r="AW51" s="655"/>
      <c r="AX51" s="656">
        <v>7</v>
      </c>
      <c r="AY51" s="1788">
        <f t="shared" si="4"/>
        <v>105</v>
      </c>
      <c r="AZ51" s="1716"/>
      <c r="BA51" s="1716"/>
      <c r="BB51" s="1717">
        <f t="shared" si="5"/>
        <v>26.25</v>
      </c>
      <c r="BC51" s="1717"/>
      <c r="BD51" s="1717"/>
      <c r="BE51" s="1789">
        <f>ROUNDDOWN(SUM(BB51:BD57)/AY60,1)</f>
        <v>4.2</v>
      </c>
      <c r="BF51" s="1790"/>
      <c r="BG51" s="1791"/>
      <c r="BH51" s="1792">
        <f>ROUNDDOWN(SUM(BB51:BD57)/40,1)</f>
        <v>3.3</v>
      </c>
      <c r="BI51" s="1793"/>
      <c r="BJ51" s="1794"/>
      <c r="BK51" s="1778"/>
      <c r="BL51" s="1779"/>
      <c r="BM51" s="1779"/>
      <c r="BN51" s="1780"/>
      <c r="BO51" s="640"/>
    </row>
    <row r="52" spans="2:85" ht="21" customHeight="1" x14ac:dyDescent="0.15">
      <c r="B52" s="1709"/>
      <c r="C52" s="1774"/>
      <c r="D52" s="1776" t="s">
        <v>680</v>
      </c>
      <c r="E52" s="1697"/>
      <c r="F52" s="1697"/>
      <c r="G52" s="1697"/>
      <c r="H52" s="1697"/>
      <c r="I52" s="1697"/>
      <c r="J52" s="1697"/>
      <c r="K52" s="1697"/>
      <c r="L52" s="1697"/>
      <c r="M52" s="1697"/>
      <c r="N52" s="1697"/>
      <c r="O52" s="1697"/>
      <c r="P52" s="1698"/>
      <c r="Q52" s="1699"/>
      <c r="R52" s="1699"/>
      <c r="S52" s="1699"/>
      <c r="T52" s="1699"/>
      <c r="U52" s="1699"/>
      <c r="V52" s="1700"/>
      <c r="W52" s="641"/>
      <c r="X52" s="642">
        <v>7</v>
      </c>
      <c r="Y52" s="642">
        <v>7</v>
      </c>
      <c r="Z52" s="642"/>
      <c r="AA52" s="642">
        <v>7</v>
      </c>
      <c r="AB52" s="642"/>
      <c r="AC52" s="643">
        <v>7</v>
      </c>
      <c r="AD52" s="641"/>
      <c r="AE52" s="642">
        <v>7</v>
      </c>
      <c r="AF52" s="642">
        <v>7</v>
      </c>
      <c r="AG52" s="642"/>
      <c r="AH52" s="642">
        <v>7</v>
      </c>
      <c r="AI52" s="642"/>
      <c r="AJ52" s="643">
        <v>7</v>
      </c>
      <c r="AK52" s="641"/>
      <c r="AL52" s="642">
        <v>7</v>
      </c>
      <c r="AM52" s="642">
        <v>7</v>
      </c>
      <c r="AN52" s="642"/>
      <c r="AO52" s="642"/>
      <c r="AP52" s="642"/>
      <c r="AQ52" s="643">
        <v>7</v>
      </c>
      <c r="AR52" s="641"/>
      <c r="AS52" s="642"/>
      <c r="AT52" s="642">
        <v>7</v>
      </c>
      <c r="AU52" s="642"/>
      <c r="AV52" s="642"/>
      <c r="AW52" s="642"/>
      <c r="AX52" s="643">
        <v>7</v>
      </c>
      <c r="AY52" s="1777">
        <f t="shared" si="4"/>
        <v>91</v>
      </c>
      <c r="AZ52" s="1702"/>
      <c r="BA52" s="1702"/>
      <c r="BB52" s="1703">
        <f t="shared" si="5"/>
        <v>22.75</v>
      </c>
      <c r="BC52" s="1703"/>
      <c r="BD52" s="1703"/>
      <c r="BE52" s="1789"/>
      <c r="BF52" s="1790"/>
      <c r="BG52" s="1791"/>
      <c r="BH52" s="1792"/>
      <c r="BI52" s="1793"/>
      <c r="BJ52" s="1794"/>
      <c r="BK52" s="1683"/>
      <c r="BL52" s="1683"/>
      <c r="BM52" s="1683"/>
      <c r="BN52" s="1684"/>
      <c r="BO52" s="640"/>
    </row>
    <row r="53" spans="2:85" ht="21" customHeight="1" x14ac:dyDescent="0.15">
      <c r="B53" s="1709"/>
      <c r="C53" s="1774"/>
      <c r="D53" s="1776" t="s">
        <v>681</v>
      </c>
      <c r="E53" s="1697"/>
      <c r="F53" s="1697"/>
      <c r="G53" s="1697"/>
      <c r="H53" s="1697"/>
      <c r="I53" s="1697"/>
      <c r="J53" s="1697"/>
      <c r="K53" s="1697"/>
      <c r="L53" s="1697"/>
      <c r="M53" s="1697"/>
      <c r="N53" s="1697"/>
      <c r="O53" s="1697"/>
      <c r="P53" s="1698"/>
      <c r="Q53" s="1699"/>
      <c r="R53" s="1699"/>
      <c r="S53" s="1699"/>
      <c r="T53" s="1699"/>
      <c r="U53" s="1699"/>
      <c r="V53" s="1700"/>
      <c r="W53" s="641">
        <v>7</v>
      </c>
      <c r="X53" s="642"/>
      <c r="Y53" s="642">
        <v>7</v>
      </c>
      <c r="Z53" s="642">
        <v>7</v>
      </c>
      <c r="AA53" s="642">
        <v>7</v>
      </c>
      <c r="AB53" s="642">
        <v>7</v>
      </c>
      <c r="AC53" s="643"/>
      <c r="AD53" s="641">
        <v>7</v>
      </c>
      <c r="AE53" s="642"/>
      <c r="AF53" s="642">
        <v>7</v>
      </c>
      <c r="AG53" s="642">
        <v>7</v>
      </c>
      <c r="AH53" s="642">
        <v>7</v>
      </c>
      <c r="AI53" s="642">
        <v>7</v>
      </c>
      <c r="AJ53" s="643"/>
      <c r="AK53" s="641">
        <v>7</v>
      </c>
      <c r="AL53" s="642"/>
      <c r="AM53" s="642">
        <v>7</v>
      </c>
      <c r="AN53" s="642">
        <v>7</v>
      </c>
      <c r="AO53" s="642"/>
      <c r="AP53" s="642">
        <v>7</v>
      </c>
      <c r="AQ53" s="643"/>
      <c r="AR53" s="641">
        <v>7</v>
      </c>
      <c r="AS53" s="642"/>
      <c r="AT53" s="642">
        <v>7</v>
      </c>
      <c r="AU53" s="642"/>
      <c r="AV53" s="642">
        <v>7</v>
      </c>
      <c r="AW53" s="642"/>
      <c r="AX53" s="643"/>
      <c r="AY53" s="1777">
        <f t="shared" si="4"/>
        <v>119</v>
      </c>
      <c r="AZ53" s="1702"/>
      <c r="BA53" s="1702"/>
      <c r="BB53" s="1703">
        <f t="shared" si="5"/>
        <v>29.75</v>
      </c>
      <c r="BC53" s="1703"/>
      <c r="BD53" s="1703"/>
      <c r="BE53" s="1789"/>
      <c r="BF53" s="1790"/>
      <c r="BG53" s="1791"/>
      <c r="BH53" s="1792"/>
      <c r="BI53" s="1793"/>
      <c r="BJ53" s="1794"/>
      <c r="BK53" s="1683"/>
      <c r="BL53" s="1683"/>
      <c r="BM53" s="1683"/>
      <c r="BN53" s="1684"/>
      <c r="BO53" s="640"/>
    </row>
    <row r="54" spans="2:85" ht="21" customHeight="1" x14ac:dyDescent="0.15">
      <c r="B54" s="1709"/>
      <c r="C54" s="1774"/>
      <c r="D54" s="1776" t="s">
        <v>682</v>
      </c>
      <c r="E54" s="1697"/>
      <c r="F54" s="1697"/>
      <c r="G54" s="1697"/>
      <c r="H54" s="1697"/>
      <c r="I54" s="1697"/>
      <c r="J54" s="1697"/>
      <c r="K54" s="1697"/>
      <c r="L54" s="1697"/>
      <c r="M54" s="1697"/>
      <c r="N54" s="1697"/>
      <c r="O54" s="1697"/>
      <c r="P54" s="1698"/>
      <c r="Q54" s="1699"/>
      <c r="R54" s="1699"/>
      <c r="S54" s="1699"/>
      <c r="T54" s="1699"/>
      <c r="U54" s="1699"/>
      <c r="V54" s="1700"/>
      <c r="W54" s="641">
        <v>7</v>
      </c>
      <c r="X54" s="642"/>
      <c r="Y54" s="642"/>
      <c r="Z54" s="642">
        <v>7</v>
      </c>
      <c r="AA54" s="642">
        <v>7</v>
      </c>
      <c r="AB54" s="642">
        <v>7</v>
      </c>
      <c r="AC54" s="643"/>
      <c r="AD54" s="641">
        <v>7</v>
      </c>
      <c r="AE54" s="642"/>
      <c r="AF54" s="642"/>
      <c r="AG54" s="642">
        <v>7</v>
      </c>
      <c r="AH54" s="642">
        <v>7</v>
      </c>
      <c r="AI54" s="642">
        <v>7</v>
      </c>
      <c r="AJ54" s="643"/>
      <c r="AK54" s="641">
        <v>7</v>
      </c>
      <c r="AL54" s="642"/>
      <c r="AM54" s="642">
        <v>7</v>
      </c>
      <c r="AN54" s="642">
        <v>7</v>
      </c>
      <c r="AO54" s="642">
        <v>7</v>
      </c>
      <c r="AP54" s="642">
        <v>7</v>
      </c>
      <c r="AQ54" s="643"/>
      <c r="AR54" s="641">
        <v>7</v>
      </c>
      <c r="AS54" s="642"/>
      <c r="AT54" s="642">
        <v>7</v>
      </c>
      <c r="AU54" s="642"/>
      <c r="AV54" s="642">
        <v>7</v>
      </c>
      <c r="AW54" s="642"/>
      <c r="AX54" s="643"/>
      <c r="AY54" s="1777">
        <f t="shared" si="4"/>
        <v>112</v>
      </c>
      <c r="AZ54" s="1702"/>
      <c r="BA54" s="1702"/>
      <c r="BB54" s="1703">
        <f t="shared" si="5"/>
        <v>28</v>
      </c>
      <c r="BC54" s="1703"/>
      <c r="BD54" s="1703"/>
      <c r="BE54" s="1789"/>
      <c r="BF54" s="1790"/>
      <c r="BG54" s="1791"/>
      <c r="BH54" s="1792"/>
      <c r="BI54" s="1793"/>
      <c r="BJ54" s="1794"/>
      <c r="BK54" s="1683"/>
      <c r="BL54" s="1683"/>
      <c r="BM54" s="1683"/>
      <c r="BN54" s="1684"/>
    </row>
    <row r="55" spans="2:85" ht="21" customHeight="1" x14ac:dyDescent="0.15">
      <c r="B55" s="1709"/>
      <c r="C55" s="1774"/>
      <c r="D55" s="1776" t="s">
        <v>683</v>
      </c>
      <c r="E55" s="1697"/>
      <c r="F55" s="1697"/>
      <c r="G55" s="1697"/>
      <c r="H55" s="1697"/>
      <c r="I55" s="1697"/>
      <c r="J55" s="1697"/>
      <c r="K55" s="1697"/>
      <c r="L55" s="1697"/>
      <c r="M55" s="1697"/>
      <c r="N55" s="1697"/>
      <c r="O55" s="1697"/>
      <c r="P55" s="1698"/>
      <c r="Q55" s="1699"/>
      <c r="R55" s="1699"/>
      <c r="S55" s="1699"/>
      <c r="T55" s="1699"/>
      <c r="U55" s="1699"/>
      <c r="V55" s="1700"/>
      <c r="W55" s="641">
        <v>7</v>
      </c>
      <c r="X55" s="642"/>
      <c r="Y55" s="642"/>
      <c r="Z55" s="642">
        <v>7</v>
      </c>
      <c r="AA55" s="642">
        <v>7</v>
      </c>
      <c r="AB55" s="642">
        <v>7</v>
      </c>
      <c r="AC55" s="643"/>
      <c r="AD55" s="641">
        <v>7</v>
      </c>
      <c r="AE55" s="642"/>
      <c r="AF55" s="642"/>
      <c r="AG55" s="642">
        <v>7</v>
      </c>
      <c r="AH55" s="642">
        <v>7</v>
      </c>
      <c r="AI55" s="642">
        <v>7</v>
      </c>
      <c r="AJ55" s="643"/>
      <c r="AK55" s="641">
        <v>7</v>
      </c>
      <c r="AL55" s="642"/>
      <c r="AM55" s="642">
        <v>7</v>
      </c>
      <c r="AN55" s="642">
        <v>7</v>
      </c>
      <c r="AO55" s="642">
        <v>7</v>
      </c>
      <c r="AP55" s="642">
        <v>7</v>
      </c>
      <c r="AQ55" s="643"/>
      <c r="AR55" s="641">
        <v>7</v>
      </c>
      <c r="AS55" s="642"/>
      <c r="AT55" s="642">
        <v>7</v>
      </c>
      <c r="AU55" s="642"/>
      <c r="AV55" s="642">
        <v>7</v>
      </c>
      <c r="AW55" s="642"/>
      <c r="AX55" s="643"/>
      <c r="AY55" s="1777">
        <f t="shared" si="4"/>
        <v>112</v>
      </c>
      <c r="AZ55" s="1702"/>
      <c r="BA55" s="1702"/>
      <c r="BB55" s="1703">
        <f t="shared" si="5"/>
        <v>28</v>
      </c>
      <c r="BC55" s="1703"/>
      <c r="BD55" s="1703"/>
      <c r="BE55" s="1789"/>
      <c r="BF55" s="1790"/>
      <c r="BG55" s="1791"/>
      <c r="BH55" s="1792"/>
      <c r="BI55" s="1793"/>
      <c r="BJ55" s="1794"/>
      <c r="BK55" s="1683"/>
      <c r="BL55" s="1683"/>
      <c r="BM55" s="1683"/>
      <c r="BN55" s="1684"/>
      <c r="CE55" s="514"/>
      <c r="CF55" s="514"/>
      <c r="CG55" s="514"/>
    </row>
    <row r="56" spans="2:85" ht="21" customHeight="1" x14ac:dyDescent="0.15">
      <c r="B56" s="1709"/>
      <c r="C56" s="1774"/>
      <c r="D56" s="1776"/>
      <c r="E56" s="1697"/>
      <c r="F56" s="1697"/>
      <c r="G56" s="1697"/>
      <c r="H56" s="1697"/>
      <c r="I56" s="1697"/>
      <c r="J56" s="1697"/>
      <c r="K56" s="1697"/>
      <c r="L56" s="1697"/>
      <c r="M56" s="1697"/>
      <c r="N56" s="1697"/>
      <c r="O56" s="1697"/>
      <c r="P56" s="1698"/>
      <c r="Q56" s="1699"/>
      <c r="R56" s="1699"/>
      <c r="S56" s="1699"/>
      <c r="T56" s="1699"/>
      <c r="U56" s="1699"/>
      <c r="V56" s="1700"/>
      <c r="W56" s="641"/>
      <c r="X56" s="642"/>
      <c r="Y56" s="642"/>
      <c r="Z56" s="642"/>
      <c r="AA56" s="642"/>
      <c r="AB56" s="642"/>
      <c r="AC56" s="643"/>
      <c r="AD56" s="641"/>
      <c r="AE56" s="642"/>
      <c r="AF56" s="642"/>
      <c r="AG56" s="642"/>
      <c r="AH56" s="642"/>
      <c r="AI56" s="642"/>
      <c r="AJ56" s="643"/>
      <c r="AK56" s="641"/>
      <c r="AL56" s="642"/>
      <c r="AM56" s="642"/>
      <c r="AN56" s="642"/>
      <c r="AO56" s="642"/>
      <c r="AP56" s="642"/>
      <c r="AQ56" s="643"/>
      <c r="AR56" s="641"/>
      <c r="AS56" s="642"/>
      <c r="AT56" s="642"/>
      <c r="AU56" s="642"/>
      <c r="AV56" s="642"/>
      <c r="AW56" s="642"/>
      <c r="AX56" s="643"/>
      <c r="AY56" s="1777">
        <f t="shared" si="4"/>
        <v>0</v>
      </c>
      <c r="AZ56" s="1702"/>
      <c r="BA56" s="1702"/>
      <c r="BB56" s="1703">
        <f t="shared" si="5"/>
        <v>0</v>
      </c>
      <c r="BC56" s="1703"/>
      <c r="BD56" s="1703"/>
      <c r="BE56" s="1789"/>
      <c r="BF56" s="1790"/>
      <c r="BG56" s="1791"/>
      <c r="BH56" s="1792"/>
      <c r="BI56" s="1793"/>
      <c r="BJ56" s="1794"/>
      <c r="BK56" s="1683"/>
      <c r="BL56" s="1683"/>
      <c r="BM56" s="1683"/>
      <c r="BN56" s="1684"/>
      <c r="CE56" s="514"/>
      <c r="CF56" s="514"/>
      <c r="CG56" s="514"/>
    </row>
    <row r="57" spans="2:85" ht="21" customHeight="1" thickBot="1" x14ac:dyDescent="0.2">
      <c r="B57" s="1709"/>
      <c r="C57" s="1775"/>
      <c r="D57" s="1770"/>
      <c r="E57" s="1771"/>
      <c r="F57" s="1771"/>
      <c r="G57" s="1771"/>
      <c r="H57" s="1771"/>
      <c r="I57" s="1771"/>
      <c r="J57" s="1686"/>
      <c r="K57" s="1686"/>
      <c r="L57" s="1686"/>
      <c r="M57" s="1686"/>
      <c r="N57" s="1686"/>
      <c r="O57" s="1686"/>
      <c r="P57" s="1687"/>
      <c r="Q57" s="1688"/>
      <c r="R57" s="1688"/>
      <c r="S57" s="1688"/>
      <c r="T57" s="1688"/>
      <c r="U57" s="1688"/>
      <c r="V57" s="1689"/>
      <c r="W57" s="650"/>
      <c r="X57" s="651"/>
      <c r="Y57" s="651"/>
      <c r="Z57" s="651"/>
      <c r="AA57" s="651"/>
      <c r="AB57" s="651"/>
      <c r="AC57" s="652"/>
      <c r="AD57" s="650"/>
      <c r="AE57" s="651"/>
      <c r="AF57" s="651"/>
      <c r="AG57" s="651"/>
      <c r="AH57" s="651"/>
      <c r="AI57" s="651"/>
      <c r="AJ57" s="652"/>
      <c r="AK57" s="650"/>
      <c r="AL57" s="651"/>
      <c r="AM57" s="651"/>
      <c r="AN57" s="651"/>
      <c r="AO57" s="651"/>
      <c r="AP57" s="651"/>
      <c r="AQ57" s="652"/>
      <c r="AR57" s="650"/>
      <c r="AS57" s="651"/>
      <c r="AT57" s="651"/>
      <c r="AU57" s="651"/>
      <c r="AV57" s="651"/>
      <c r="AW57" s="651"/>
      <c r="AX57" s="652"/>
      <c r="AY57" s="1772">
        <f>SUM(W57:AX57)</f>
        <v>0</v>
      </c>
      <c r="AZ57" s="1691"/>
      <c r="BA57" s="1691"/>
      <c r="BB57" s="1692">
        <f t="shared" si="5"/>
        <v>0</v>
      </c>
      <c r="BC57" s="1692"/>
      <c r="BD57" s="1692"/>
      <c r="BE57" s="1789"/>
      <c r="BF57" s="1790"/>
      <c r="BG57" s="1791"/>
      <c r="BH57" s="1792"/>
      <c r="BI57" s="1793"/>
      <c r="BJ57" s="1794"/>
      <c r="BK57" s="1694"/>
      <c r="BL57" s="1694"/>
      <c r="BM57" s="1694"/>
      <c r="BN57" s="1695"/>
    </row>
    <row r="58" spans="2:85" ht="21" customHeight="1" thickBot="1" x14ac:dyDescent="0.2">
      <c r="B58" s="1709"/>
      <c r="C58" s="1315" t="s">
        <v>666</v>
      </c>
      <c r="D58" s="1316"/>
      <c r="E58" s="1316"/>
      <c r="F58" s="1316"/>
      <c r="G58" s="1316"/>
      <c r="H58" s="1316"/>
      <c r="I58" s="1316"/>
      <c r="J58" s="1316"/>
      <c r="K58" s="1316"/>
      <c r="L58" s="1316"/>
      <c r="M58" s="1316"/>
      <c r="N58" s="1316"/>
      <c r="O58" s="1316"/>
      <c r="P58" s="1316"/>
      <c r="Q58" s="1316"/>
      <c r="R58" s="1316"/>
      <c r="S58" s="1316"/>
      <c r="T58" s="1316"/>
      <c r="U58" s="1316"/>
      <c r="V58" s="1317"/>
      <c r="W58" s="657">
        <f t="shared" ref="W58:AX58" si="6">SUM(W43:W57)</f>
        <v>29</v>
      </c>
      <c r="X58" s="658">
        <f t="shared" si="6"/>
        <v>22</v>
      </c>
      <c r="Y58" s="658">
        <f t="shared" si="6"/>
        <v>35</v>
      </c>
      <c r="Z58" s="658">
        <f t="shared" si="6"/>
        <v>29</v>
      </c>
      <c r="AA58" s="658">
        <f t="shared" si="6"/>
        <v>57</v>
      </c>
      <c r="AB58" s="658">
        <f t="shared" si="6"/>
        <v>23</v>
      </c>
      <c r="AC58" s="659">
        <f t="shared" si="6"/>
        <v>22</v>
      </c>
      <c r="AD58" s="657">
        <f t="shared" si="6"/>
        <v>31</v>
      </c>
      <c r="AE58" s="658">
        <f t="shared" si="6"/>
        <v>30</v>
      </c>
      <c r="AF58" s="658">
        <f t="shared" si="6"/>
        <v>43</v>
      </c>
      <c r="AG58" s="658">
        <f t="shared" si="6"/>
        <v>29</v>
      </c>
      <c r="AH58" s="658">
        <f t="shared" si="6"/>
        <v>57</v>
      </c>
      <c r="AI58" s="658">
        <f t="shared" si="6"/>
        <v>23</v>
      </c>
      <c r="AJ58" s="659">
        <f t="shared" si="6"/>
        <v>22</v>
      </c>
      <c r="AK58" s="657">
        <f t="shared" si="6"/>
        <v>31</v>
      </c>
      <c r="AL58" s="658">
        <f t="shared" si="6"/>
        <v>30</v>
      </c>
      <c r="AM58" s="658">
        <f t="shared" si="6"/>
        <v>57</v>
      </c>
      <c r="AN58" s="658">
        <f t="shared" si="6"/>
        <v>33</v>
      </c>
      <c r="AO58" s="658">
        <f t="shared" si="6"/>
        <v>43</v>
      </c>
      <c r="AP58" s="658">
        <f t="shared" si="6"/>
        <v>27</v>
      </c>
      <c r="AQ58" s="659">
        <f t="shared" si="6"/>
        <v>22</v>
      </c>
      <c r="AR58" s="657">
        <f t="shared" si="6"/>
        <v>31</v>
      </c>
      <c r="AS58" s="658">
        <f t="shared" si="6"/>
        <v>23</v>
      </c>
      <c r="AT58" s="658">
        <f t="shared" si="6"/>
        <v>35</v>
      </c>
      <c r="AU58" s="658">
        <f t="shared" si="6"/>
        <v>8</v>
      </c>
      <c r="AV58" s="658">
        <f t="shared" si="6"/>
        <v>43</v>
      </c>
      <c r="AW58" s="658">
        <f t="shared" si="6"/>
        <v>0</v>
      </c>
      <c r="AX58" s="659">
        <f t="shared" si="6"/>
        <v>36</v>
      </c>
      <c r="AY58" s="1757">
        <f>SUM(AY37:BA53)</f>
        <v>887</v>
      </c>
      <c r="AZ58" s="1758"/>
      <c r="BA58" s="1758"/>
      <c r="BB58" s="1759">
        <f>SUM($BB$43:$BD$57)</f>
        <v>217.75</v>
      </c>
      <c r="BC58" s="1759"/>
      <c r="BD58" s="1759"/>
      <c r="BE58" s="1767">
        <f>SUM(BE43:BG57)</f>
        <v>6.7</v>
      </c>
      <c r="BF58" s="1767"/>
      <c r="BG58" s="1767"/>
      <c r="BH58" s="1768">
        <f>SUM(BH43:BJ57)</f>
        <v>5.3</v>
      </c>
      <c r="BI58" s="1769"/>
      <c r="BJ58" s="1769"/>
      <c r="BK58" s="1765"/>
      <c r="BL58" s="1765"/>
      <c r="BM58" s="1765"/>
      <c r="BN58" s="1766"/>
    </row>
    <row r="59" spans="2:85" ht="21" customHeight="1" thickBot="1" x14ac:dyDescent="0.2">
      <c r="B59" s="1854"/>
      <c r="C59" s="1315" t="s">
        <v>667</v>
      </c>
      <c r="D59" s="1316"/>
      <c r="E59" s="1316"/>
      <c r="F59" s="1316"/>
      <c r="G59" s="1316"/>
      <c r="H59" s="1316"/>
      <c r="I59" s="1316"/>
      <c r="J59" s="1316"/>
      <c r="K59" s="1316"/>
      <c r="L59" s="1316"/>
      <c r="M59" s="1316"/>
      <c r="N59" s="1316"/>
      <c r="O59" s="1316"/>
      <c r="P59" s="1316"/>
      <c r="Q59" s="1316"/>
      <c r="R59" s="1316"/>
      <c r="S59" s="1316"/>
      <c r="T59" s="1316"/>
      <c r="U59" s="1316"/>
      <c r="V59" s="1317"/>
      <c r="W59" s="660">
        <f t="shared" ref="W59:AM59" si="7">SUM(W37:W54)</f>
        <v>34</v>
      </c>
      <c r="X59" s="661">
        <f t="shared" si="7"/>
        <v>34</v>
      </c>
      <c r="Y59" s="661">
        <f t="shared" si="7"/>
        <v>47</v>
      </c>
      <c r="Z59" s="661">
        <f t="shared" si="7"/>
        <v>34</v>
      </c>
      <c r="AA59" s="661">
        <f t="shared" si="7"/>
        <v>62</v>
      </c>
      <c r="AB59" s="661">
        <f t="shared" si="7"/>
        <v>16</v>
      </c>
      <c r="AC59" s="662">
        <f t="shared" si="7"/>
        <v>22</v>
      </c>
      <c r="AD59" s="660">
        <f t="shared" si="7"/>
        <v>36</v>
      </c>
      <c r="AE59" s="661">
        <f t="shared" si="7"/>
        <v>42</v>
      </c>
      <c r="AF59" s="661">
        <f t="shared" si="7"/>
        <v>55</v>
      </c>
      <c r="AG59" s="661">
        <f t="shared" si="7"/>
        <v>34</v>
      </c>
      <c r="AH59" s="661">
        <f t="shared" si="7"/>
        <v>62</v>
      </c>
      <c r="AI59" s="661">
        <f t="shared" si="7"/>
        <v>16</v>
      </c>
      <c r="AJ59" s="662">
        <f t="shared" si="7"/>
        <v>22</v>
      </c>
      <c r="AK59" s="660">
        <f t="shared" si="7"/>
        <v>36</v>
      </c>
      <c r="AL59" s="661">
        <f t="shared" si="7"/>
        <v>42</v>
      </c>
      <c r="AM59" s="661">
        <f t="shared" si="7"/>
        <v>62</v>
      </c>
      <c r="AN59" s="661">
        <f>SUM(AN37:AN55)</f>
        <v>45</v>
      </c>
      <c r="AO59" s="661">
        <f t="shared" ref="AO59:AX59" si="8">SUM(AO37:AO54)</f>
        <v>48</v>
      </c>
      <c r="AP59" s="661">
        <f t="shared" si="8"/>
        <v>20</v>
      </c>
      <c r="AQ59" s="662">
        <f t="shared" si="8"/>
        <v>22</v>
      </c>
      <c r="AR59" s="660">
        <f t="shared" si="8"/>
        <v>36</v>
      </c>
      <c r="AS59" s="661">
        <f t="shared" si="8"/>
        <v>35</v>
      </c>
      <c r="AT59" s="661">
        <f t="shared" si="8"/>
        <v>40</v>
      </c>
      <c r="AU59" s="661">
        <f t="shared" si="8"/>
        <v>20</v>
      </c>
      <c r="AV59" s="661">
        <f t="shared" si="8"/>
        <v>48</v>
      </c>
      <c r="AW59" s="661">
        <f t="shared" si="8"/>
        <v>0</v>
      </c>
      <c r="AX59" s="662">
        <f t="shared" si="8"/>
        <v>36</v>
      </c>
      <c r="AY59" s="1757">
        <f>SUM(AY38:BA54)</f>
        <v>919</v>
      </c>
      <c r="AZ59" s="1758"/>
      <c r="BA59" s="1758"/>
      <c r="BB59" s="1759">
        <f>SUM($BB$37:$BD$57)</f>
        <v>277.75</v>
      </c>
      <c r="BC59" s="1759"/>
      <c r="BD59" s="1759"/>
      <c r="BE59" s="1760"/>
      <c r="BF59" s="1761"/>
      <c r="BG59" s="1762"/>
      <c r="BH59" s="1763"/>
      <c r="BI59" s="1764"/>
      <c r="BJ59" s="1764"/>
      <c r="BK59" s="1765"/>
      <c r="BL59" s="1765"/>
      <c r="BM59" s="1765"/>
      <c r="BN59" s="1766"/>
    </row>
    <row r="60" spans="2:85" ht="21" customHeight="1" thickBot="1" x14ac:dyDescent="0.2">
      <c r="B60" s="663" t="s">
        <v>668</v>
      </c>
      <c r="C60" s="664"/>
      <c r="D60" s="665"/>
      <c r="E60" s="714"/>
      <c r="F60" s="714"/>
      <c r="G60" s="714"/>
      <c r="H60" s="714"/>
      <c r="I60" s="714"/>
      <c r="J60" s="714"/>
      <c r="K60" s="714"/>
      <c r="L60" s="714"/>
      <c r="M60" s="714"/>
      <c r="N60" s="714"/>
      <c r="O60" s="714"/>
      <c r="P60" s="714"/>
      <c r="Q60" s="714"/>
      <c r="R60" s="714"/>
      <c r="S60" s="714"/>
      <c r="T60" s="714"/>
      <c r="U60" s="714"/>
      <c r="V60" s="714"/>
      <c r="W60" s="725"/>
      <c r="X60" s="725"/>
      <c r="Y60" s="725"/>
      <c r="Z60" s="725"/>
      <c r="AA60" s="725"/>
      <c r="AB60" s="725"/>
      <c r="AC60" s="725"/>
      <c r="AD60" s="725"/>
      <c r="AE60" s="725"/>
      <c r="AF60" s="725"/>
      <c r="AG60" s="725"/>
      <c r="AH60" s="725"/>
      <c r="AI60" s="725"/>
      <c r="AJ60" s="725"/>
      <c r="AK60" s="725"/>
      <c r="AL60" s="725"/>
      <c r="AM60" s="725"/>
      <c r="AN60" s="725"/>
      <c r="AO60" s="725"/>
      <c r="AP60" s="725"/>
      <c r="AQ60" s="725"/>
      <c r="AR60" s="725"/>
      <c r="AS60" s="725"/>
      <c r="AT60" s="725"/>
      <c r="AU60" s="725"/>
      <c r="AV60" s="725"/>
      <c r="AW60" s="725"/>
      <c r="AX60" s="726"/>
      <c r="AY60" s="1729">
        <v>32</v>
      </c>
      <c r="AZ60" s="1730"/>
      <c r="BA60" s="1730"/>
      <c r="BB60" s="1730"/>
      <c r="BC60" s="1730"/>
      <c r="BD60" s="1730"/>
      <c r="BE60" s="1730"/>
      <c r="BF60" s="1730"/>
      <c r="BG60" s="1730"/>
      <c r="BH60" s="1730"/>
      <c r="BI60" s="1730"/>
      <c r="BJ60" s="1730"/>
      <c r="BK60" s="1730"/>
      <c r="BL60" s="1730"/>
      <c r="BM60" s="1730"/>
      <c r="BN60" s="1731"/>
    </row>
    <row r="61" spans="2:85" ht="21" customHeight="1" x14ac:dyDescent="0.15">
      <c r="G61" s="1"/>
    </row>
    <row r="62" spans="2:85" ht="21" customHeight="1" thickBot="1" x14ac:dyDescent="0.2">
      <c r="B62" s="528" t="s">
        <v>669</v>
      </c>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c r="AO62" s="578"/>
      <c r="AP62" s="578"/>
      <c r="AQ62" s="578"/>
      <c r="AR62" s="578"/>
      <c r="AS62" s="578"/>
      <c r="AT62" s="578"/>
      <c r="AU62" s="578"/>
      <c r="AV62" s="578"/>
      <c r="AW62" s="578"/>
      <c r="AX62" s="578"/>
      <c r="AY62" s="578"/>
      <c r="AZ62" s="578"/>
      <c r="BA62" s="317"/>
      <c r="BB62" s="578"/>
      <c r="BC62" s="317"/>
      <c r="BD62" s="317"/>
      <c r="BE62" s="578"/>
      <c r="BF62" s="317"/>
      <c r="BG62" s="578"/>
      <c r="BH62" s="578"/>
      <c r="BI62" s="578"/>
      <c r="BJ62" s="578"/>
      <c r="BK62" s="578"/>
      <c r="BL62" s="578"/>
      <c r="BM62" s="578"/>
      <c r="BN62" s="578"/>
    </row>
    <row r="63" spans="2:85" ht="21" customHeight="1" thickBot="1" x14ac:dyDescent="0.2">
      <c r="B63" s="1732"/>
      <c r="C63" s="625"/>
      <c r="D63" s="1734" t="s">
        <v>59</v>
      </c>
      <c r="E63" s="1734"/>
      <c r="F63" s="1734"/>
      <c r="G63" s="1734"/>
      <c r="H63" s="1734"/>
      <c r="I63" s="1735"/>
      <c r="J63" s="1738" t="s">
        <v>68</v>
      </c>
      <c r="K63" s="1739"/>
      <c r="L63" s="1739"/>
      <c r="M63" s="1739"/>
      <c r="N63" s="1739"/>
      <c r="O63" s="1740"/>
      <c r="P63" s="1744" t="s">
        <v>3</v>
      </c>
      <c r="Q63" s="1734"/>
      <c r="R63" s="1734"/>
      <c r="S63" s="1734"/>
      <c r="T63" s="1734"/>
      <c r="U63" s="1734"/>
      <c r="V63" s="1745"/>
      <c r="W63" s="1748" t="s">
        <v>650</v>
      </c>
      <c r="X63" s="1749"/>
      <c r="Y63" s="1749"/>
      <c r="Z63" s="1749"/>
      <c r="AA63" s="1749"/>
      <c r="AB63" s="1749"/>
      <c r="AC63" s="1750"/>
      <c r="AD63" s="1748" t="s">
        <v>651</v>
      </c>
      <c r="AE63" s="1749"/>
      <c r="AF63" s="1749"/>
      <c r="AG63" s="1749"/>
      <c r="AH63" s="1749"/>
      <c r="AI63" s="1749"/>
      <c r="AJ63" s="1750"/>
      <c r="AK63" s="1748" t="s">
        <v>652</v>
      </c>
      <c r="AL63" s="1749"/>
      <c r="AM63" s="1749"/>
      <c r="AN63" s="1749"/>
      <c r="AO63" s="1749"/>
      <c r="AP63" s="1749"/>
      <c r="AQ63" s="1750"/>
      <c r="AR63" s="1732" t="s">
        <v>653</v>
      </c>
      <c r="AS63" s="1734"/>
      <c r="AT63" s="1734"/>
      <c r="AU63" s="1734"/>
      <c r="AV63" s="1734"/>
      <c r="AW63" s="1734"/>
      <c r="AX63" s="1734"/>
      <c r="AY63" s="1751" t="s">
        <v>654</v>
      </c>
      <c r="AZ63" s="1752"/>
      <c r="BA63" s="1752"/>
      <c r="BB63" s="1752" t="s">
        <v>655</v>
      </c>
      <c r="BC63" s="1752"/>
      <c r="BD63" s="1752"/>
      <c r="BE63" s="1752" t="s">
        <v>657</v>
      </c>
      <c r="BF63" s="1752"/>
      <c r="BG63" s="1752"/>
      <c r="BH63" s="1752"/>
      <c r="BI63" s="1752"/>
      <c r="BJ63" s="1752"/>
      <c r="BK63" s="1749" t="s">
        <v>658</v>
      </c>
      <c r="BL63" s="1749"/>
      <c r="BM63" s="1749"/>
      <c r="BN63" s="1750"/>
    </row>
    <row r="64" spans="2:85" ht="21" customHeight="1" thickBot="1" x14ac:dyDescent="0.2">
      <c r="B64" s="1733"/>
      <c r="C64" s="626"/>
      <c r="D64" s="1736"/>
      <c r="E64" s="1736"/>
      <c r="F64" s="1736"/>
      <c r="G64" s="1736"/>
      <c r="H64" s="1736"/>
      <c r="I64" s="1737"/>
      <c r="J64" s="1741"/>
      <c r="K64" s="1742"/>
      <c r="L64" s="1742"/>
      <c r="M64" s="1742"/>
      <c r="N64" s="1742"/>
      <c r="O64" s="1743"/>
      <c r="P64" s="1746"/>
      <c r="Q64" s="1736"/>
      <c r="R64" s="1736"/>
      <c r="S64" s="1736"/>
      <c r="T64" s="1736"/>
      <c r="U64" s="1736"/>
      <c r="V64" s="1747"/>
      <c r="W64" s="627" t="s">
        <v>284</v>
      </c>
      <c r="X64" s="628" t="s">
        <v>659</v>
      </c>
      <c r="Y64" s="628" t="s">
        <v>660</v>
      </c>
      <c r="Z64" s="628" t="s">
        <v>661</v>
      </c>
      <c r="AA64" s="628" t="s">
        <v>662</v>
      </c>
      <c r="AB64" s="628" t="s">
        <v>663</v>
      </c>
      <c r="AC64" s="629" t="s">
        <v>22</v>
      </c>
      <c r="AD64" s="627" t="s">
        <v>284</v>
      </c>
      <c r="AE64" s="628" t="s">
        <v>659</v>
      </c>
      <c r="AF64" s="628" t="s">
        <v>660</v>
      </c>
      <c r="AG64" s="628" t="s">
        <v>661</v>
      </c>
      <c r="AH64" s="628" t="s">
        <v>662</v>
      </c>
      <c r="AI64" s="628" t="s">
        <v>663</v>
      </c>
      <c r="AJ64" s="629" t="s">
        <v>22</v>
      </c>
      <c r="AK64" s="627" t="s">
        <v>284</v>
      </c>
      <c r="AL64" s="628" t="s">
        <v>659</v>
      </c>
      <c r="AM64" s="628" t="s">
        <v>660</v>
      </c>
      <c r="AN64" s="628" t="s">
        <v>661</v>
      </c>
      <c r="AO64" s="628" t="s">
        <v>662</v>
      </c>
      <c r="AP64" s="628" t="s">
        <v>663</v>
      </c>
      <c r="AQ64" s="629" t="s">
        <v>22</v>
      </c>
      <c r="AR64" s="630" t="s">
        <v>284</v>
      </c>
      <c r="AS64" s="631" t="s">
        <v>659</v>
      </c>
      <c r="AT64" s="631" t="s">
        <v>660</v>
      </c>
      <c r="AU64" s="631" t="s">
        <v>661</v>
      </c>
      <c r="AV64" s="631" t="s">
        <v>662</v>
      </c>
      <c r="AW64" s="631" t="s">
        <v>663</v>
      </c>
      <c r="AX64" s="666" t="s">
        <v>22</v>
      </c>
      <c r="AY64" s="1753"/>
      <c r="AZ64" s="1754"/>
      <c r="BA64" s="1754"/>
      <c r="BB64" s="1754"/>
      <c r="BC64" s="1754"/>
      <c r="BD64" s="1754"/>
      <c r="BE64" s="1754"/>
      <c r="BF64" s="1754"/>
      <c r="BG64" s="1754"/>
      <c r="BH64" s="1754"/>
      <c r="BI64" s="1754"/>
      <c r="BJ64" s="1754"/>
      <c r="BK64" s="1755"/>
      <c r="BL64" s="1755"/>
      <c r="BM64" s="1755"/>
      <c r="BN64" s="1756"/>
    </row>
    <row r="65" spans="2:66" ht="21" customHeight="1" x14ac:dyDescent="0.15">
      <c r="B65" s="1709"/>
      <c r="C65" s="1710" t="s">
        <v>591</v>
      </c>
      <c r="D65" s="1711" t="s">
        <v>684</v>
      </c>
      <c r="E65" s="1712"/>
      <c r="F65" s="1712"/>
      <c r="G65" s="1712"/>
      <c r="H65" s="1712"/>
      <c r="I65" s="1712"/>
      <c r="J65" s="1712"/>
      <c r="K65" s="1712"/>
      <c r="L65" s="1712"/>
      <c r="M65" s="1712"/>
      <c r="N65" s="1712"/>
      <c r="O65" s="1712"/>
      <c r="P65" s="1713"/>
      <c r="Q65" s="1713"/>
      <c r="R65" s="1713"/>
      <c r="S65" s="1713"/>
      <c r="T65" s="1713"/>
      <c r="U65" s="1713"/>
      <c r="V65" s="1714"/>
      <c r="W65" s="647"/>
      <c r="X65" s="638">
        <v>7</v>
      </c>
      <c r="Y65" s="638">
        <v>7</v>
      </c>
      <c r="Z65" s="638"/>
      <c r="AA65" s="638">
        <v>7</v>
      </c>
      <c r="AB65" s="638">
        <v>7</v>
      </c>
      <c r="AC65" s="639"/>
      <c r="AD65" s="637"/>
      <c r="AE65" s="638">
        <v>7</v>
      </c>
      <c r="AF65" s="638">
        <v>7</v>
      </c>
      <c r="AG65" s="638"/>
      <c r="AH65" s="638">
        <v>7</v>
      </c>
      <c r="AI65" s="638">
        <v>7</v>
      </c>
      <c r="AJ65" s="639"/>
      <c r="AK65" s="637"/>
      <c r="AL65" s="638">
        <v>7</v>
      </c>
      <c r="AM65" s="638">
        <v>7</v>
      </c>
      <c r="AN65" s="638"/>
      <c r="AO65" s="638">
        <v>7</v>
      </c>
      <c r="AP65" s="638">
        <v>7</v>
      </c>
      <c r="AQ65" s="639"/>
      <c r="AR65" s="637"/>
      <c r="AS65" s="638">
        <v>7</v>
      </c>
      <c r="AT65" s="638">
        <v>7</v>
      </c>
      <c r="AU65" s="638"/>
      <c r="AV65" s="638">
        <v>7</v>
      </c>
      <c r="AW65" s="638"/>
      <c r="AX65" s="639"/>
      <c r="AY65" s="1715">
        <f t="shared" ref="AY65:AY72" si="9">SUM(W65:AX65)</f>
        <v>105</v>
      </c>
      <c r="AZ65" s="1716"/>
      <c r="BA65" s="1716"/>
      <c r="BB65" s="1717">
        <f>AY65/4</f>
        <v>26.25</v>
      </c>
      <c r="BC65" s="1717"/>
      <c r="BD65" s="1718"/>
      <c r="BE65" s="1719">
        <f>ROUNDDOWN(SUM($BB$65:$BD$72)/40,1)</f>
        <v>2.5</v>
      </c>
      <c r="BF65" s="1719"/>
      <c r="BG65" s="1719"/>
      <c r="BH65" s="1719"/>
      <c r="BI65" s="1719"/>
      <c r="BJ65" s="1719"/>
      <c r="BK65" s="1707"/>
      <c r="BL65" s="1707"/>
      <c r="BM65" s="1707"/>
      <c r="BN65" s="1708"/>
    </row>
    <row r="66" spans="2:66" ht="21" customHeight="1" x14ac:dyDescent="0.15">
      <c r="B66" s="1709"/>
      <c r="C66" s="1709"/>
      <c r="D66" s="1696" t="s">
        <v>675</v>
      </c>
      <c r="E66" s="1697"/>
      <c r="F66" s="1697"/>
      <c r="G66" s="1697"/>
      <c r="H66" s="1697"/>
      <c r="I66" s="1697"/>
      <c r="J66" s="1697"/>
      <c r="K66" s="1697"/>
      <c r="L66" s="1697"/>
      <c r="M66" s="1697"/>
      <c r="N66" s="1697"/>
      <c r="O66" s="1697"/>
      <c r="P66" s="1705"/>
      <c r="Q66" s="1705"/>
      <c r="R66" s="1705"/>
      <c r="S66" s="1705"/>
      <c r="T66" s="1705"/>
      <c r="U66" s="1705"/>
      <c r="V66" s="1706"/>
      <c r="W66" s="649">
        <v>4</v>
      </c>
      <c r="X66" s="642"/>
      <c r="Y66" s="642">
        <v>7</v>
      </c>
      <c r="Z66" s="642"/>
      <c r="AA66" s="642"/>
      <c r="AB66" s="642">
        <v>1</v>
      </c>
      <c r="AC66" s="643">
        <v>4</v>
      </c>
      <c r="AD66" s="641">
        <v>4</v>
      </c>
      <c r="AE66" s="642"/>
      <c r="AF66" s="642">
        <v>7</v>
      </c>
      <c r="AG66" s="642"/>
      <c r="AH66" s="642"/>
      <c r="AI66" s="642">
        <v>1</v>
      </c>
      <c r="AJ66" s="643">
        <v>4</v>
      </c>
      <c r="AK66" s="641">
        <v>4</v>
      </c>
      <c r="AL66" s="642"/>
      <c r="AM66" s="642">
        <v>7</v>
      </c>
      <c r="AN66" s="642">
        <v>2</v>
      </c>
      <c r="AO66" s="642"/>
      <c r="AP66" s="642">
        <v>1</v>
      </c>
      <c r="AQ66" s="643">
        <v>4</v>
      </c>
      <c r="AR66" s="649">
        <v>4</v>
      </c>
      <c r="AS66" s="642"/>
      <c r="AT66" s="642">
        <v>7</v>
      </c>
      <c r="AU66" s="642"/>
      <c r="AV66" s="642"/>
      <c r="AW66" s="642"/>
      <c r="AX66" s="643"/>
      <c r="AY66" s="1701">
        <f t="shared" si="9"/>
        <v>61</v>
      </c>
      <c r="AZ66" s="1702"/>
      <c r="BA66" s="1702"/>
      <c r="BB66" s="1703">
        <f>AY66/4</f>
        <v>15.25</v>
      </c>
      <c r="BC66" s="1703"/>
      <c r="BD66" s="1704"/>
      <c r="BE66" s="1720"/>
      <c r="BF66" s="1720"/>
      <c r="BG66" s="1720"/>
      <c r="BH66" s="1720"/>
      <c r="BI66" s="1720"/>
      <c r="BJ66" s="1720"/>
      <c r="BK66" s="1683"/>
      <c r="BL66" s="1683"/>
      <c r="BM66" s="1683"/>
      <c r="BN66" s="1684"/>
    </row>
    <row r="67" spans="2:66" ht="21" customHeight="1" x14ac:dyDescent="0.15">
      <c r="B67" s="1709"/>
      <c r="C67" s="1709"/>
      <c r="D67" s="1696" t="s">
        <v>679</v>
      </c>
      <c r="E67" s="1697"/>
      <c r="F67" s="1697"/>
      <c r="G67" s="1697"/>
      <c r="H67" s="1697"/>
      <c r="I67" s="1697"/>
      <c r="J67" s="1697"/>
      <c r="K67" s="1697"/>
      <c r="L67" s="1697"/>
      <c r="M67" s="1697"/>
      <c r="N67" s="1697"/>
      <c r="O67" s="1697"/>
      <c r="P67" s="1705"/>
      <c r="Q67" s="1705"/>
      <c r="R67" s="1705"/>
      <c r="S67" s="1705"/>
      <c r="T67" s="1705"/>
      <c r="U67" s="1705"/>
      <c r="V67" s="1706"/>
      <c r="W67" s="667"/>
      <c r="X67" s="655">
        <v>7</v>
      </c>
      <c r="Y67" s="655">
        <v>7</v>
      </c>
      <c r="Z67" s="655"/>
      <c r="AA67" s="655">
        <v>7</v>
      </c>
      <c r="AB67" s="655">
        <v>7</v>
      </c>
      <c r="AC67" s="656"/>
      <c r="AD67" s="654"/>
      <c r="AE67" s="655">
        <v>7</v>
      </c>
      <c r="AF67" s="655">
        <v>7</v>
      </c>
      <c r="AG67" s="655"/>
      <c r="AH67" s="655">
        <v>7</v>
      </c>
      <c r="AI67" s="655">
        <v>7</v>
      </c>
      <c r="AJ67" s="656"/>
      <c r="AK67" s="654"/>
      <c r="AL67" s="655">
        <v>7</v>
      </c>
      <c r="AM67" s="655">
        <v>7</v>
      </c>
      <c r="AN67" s="655"/>
      <c r="AO67" s="655">
        <v>7</v>
      </c>
      <c r="AP67" s="655">
        <v>7</v>
      </c>
      <c r="AQ67" s="656"/>
      <c r="AR67" s="654"/>
      <c r="AS67" s="655">
        <v>7</v>
      </c>
      <c r="AT67" s="655"/>
      <c r="AU67" s="655"/>
      <c r="AV67" s="655">
        <v>7</v>
      </c>
      <c r="AW67" s="655"/>
      <c r="AX67" s="656">
        <v>7</v>
      </c>
      <c r="AY67" s="1701">
        <f t="shared" si="9"/>
        <v>105</v>
      </c>
      <c r="AZ67" s="1702"/>
      <c r="BA67" s="1702"/>
      <c r="BB67" s="1703">
        <f t="shared" ref="BB67:BB72" si="10">AY67/4</f>
        <v>26.25</v>
      </c>
      <c r="BC67" s="1703"/>
      <c r="BD67" s="1704"/>
      <c r="BE67" s="1720"/>
      <c r="BF67" s="1720"/>
      <c r="BG67" s="1720"/>
      <c r="BH67" s="1720"/>
      <c r="BI67" s="1720"/>
      <c r="BJ67" s="1720"/>
      <c r="BK67" s="1683"/>
      <c r="BL67" s="1683"/>
      <c r="BM67" s="1683"/>
      <c r="BN67" s="1684"/>
    </row>
    <row r="68" spans="2:66" ht="21" customHeight="1" x14ac:dyDescent="0.15">
      <c r="B68" s="1709"/>
      <c r="C68" s="1709"/>
      <c r="D68" s="1696" t="s">
        <v>680</v>
      </c>
      <c r="E68" s="1697"/>
      <c r="F68" s="1697"/>
      <c r="G68" s="1697"/>
      <c r="H68" s="1697"/>
      <c r="I68" s="1697"/>
      <c r="J68" s="1697"/>
      <c r="K68" s="1697"/>
      <c r="L68" s="1697"/>
      <c r="M68" s="1697"/>
      <c r="N68" s="1697"/>
      <c r="O68" s="1697"/>
      <c r="P68" s="1698"/>
      <c r="Q68" s="1699"/>
      <c r="R68" s="1699"/>
      <c r="S68" s="1699"/>
      <c r="T68" s="1699"/>
      <c r="U68" s="1699"/>
      <c r="V68" s="1700"/>
      <c r="W68" s="649"/>
      <c r="X68" s="642"/>
      <c r="Y68" s="642"/>
      <c r="Z68" s="655">
        <v>7</v>
      </c>
      <c r="AA68" s="655">
        <v>7</v>
      </c>
      <c r="AB68" s="642"/>
      <c r="AC68" s="643"/>
      <c r="AD68" s="641"/>
      <c r="AE68" s="642"/>
      <c r="AF68" s="642"/>
      <c r="AG68" s="655">
        <v>7</v>
      </c>
      <c r="AH68" s="655">
        <v>7</v>
      </c>
      <c r="AI68" s="642"/>
      <c r="AJ68" s="643"/>
      <c r="AK68" s="641"/>
      <c r="AL68" s="642"/>
      <c r="AM68" s="642"/>
      <c r="AN68" s="655">
        <v>7</v>
      </c>
      <c r="AO68" s="655">
        <v>7</v>
      </c>
      <c r="AP68" s="642"/>
      <c r="AQ68" s="643"/>
      <c r="AR68" s="649"/>
      <c r="AS68" s="642"/>
      <c r="AT68" s="642"/>
      <c r="AU68" s="655">
        <v>7</v>
      </c>
      <c r="AV68" s="642"/>
      <c r="AW68" s="642"/>
      <c r="AX68" s="643">
        <v>7</v>
      </c>
      <c r="AY68" s="1701">
        <f t="shared" si="9"/>
        <v>56</v>
      </c>
      <c r="AZ68" s="1702"/>
      <c r="BA68" s="1702"/>
      <c r="BB68" s="1703">
        <f t="shared" si="10"/>
        <v>14</v>
      </c>
      <c r="BC68" s="1703"/>
      <c r="BD68" s="1704"/>
      <c r="BE68" s="1720"/>
      <c r="BF68" s="1720"/>
      <c r="BG68" s="1720"/>
      <c r="BH68" s="1720"/>
      <c r="BI68" s="1720"/>
      <c r="BJ68" s="1720"/>
      <c r="BK68" s="1683"/>
      <c r="BL68" s="1683"/>
      <c r="BM68" s="1683"/>
      <c r="BN68" s="1684"/>
    </row>
    <row r="69" spans="2:66" ht="21" customHeight="1" x14ac:dyDescent="0.15">
      <c r="B69" s="1709"/>
      <c r="C69" s="1709"/>
      <c r="D69" s="1696" t="s">
        <v>681</v>
      </c>
      <c r="E69" s="1697"/>
      <c r="F69" s="1697"/>
      <c r="G69" s="1697"/>
      <c r="H69" s="1697"/>
      <c r="I69" s="1697"/>
      <c r="J69" s="1697"/>
      <c r="K69" s="1697"/>
      <c r="L69" s="1697"/>
      <c r="M69" s="1697"/>
      <c r="N69" s="1697"/>
      <c r="O69" s="1697"/>
      <c r="P69" s="1705"/>
      <c r="Q69" s="1705"/>
      <c r="R69" s="1705"/>
      <c r="S69" s="1705"/>
      <c r="T69" s="1705"/>
      <c r="U69" s="1705"/>
      <c r="V69" s="1706"/>
      <c r="W69" s="667">
        <v>4</v>
      </c>
      <c r="X69" s="655">
        <v>7</v>
      </c>
      <c r="Y69" s="655">
        <v>7</v>
      </c>
      <c r="Z69" s="655"/>
      <c r="AA69" s="655">
        <v>7</v>
      </c>
      <c r="AB69" s="655">
        <v>7</v>
      </c>
      <c r="AC69" s="656"/>
      <c r="AD69" s="654"/>
      <c r="AE69" s="655">
        <v>7</v>
      </c>
      <c r="AF69" s="655"/>
      <c r="AG69" s="655"/>
      <c r="AH69" s="655">
        <v>7</v>
      </c>
      <c r="AI69" s="655">
        <v>7</v>
      </c>
      <c r="AJ69" s="656"/>
      <c r="AK69" s="654"/>
      <c r="AL69" s="655"/>
      <c r="AM69" s="655"/>
      <c r="AN69" s="655"/>
      <c r="AO69" s="655"/>
      <c r="AP69" s="655"/>
      <c r="AQ69" s="656"/>
      <c r="AR69" s="654"/>
      <c r="AS69" s="655">
        <v>7</v>
      </c>
      <c r="AT69" s="655"/>
      <c r="AU69" s="655"/>
      <c r="AV69" s="655">
        <v>7</v>
      </c>
      <c r="AW69" s="655"/>
      <c r="AX69" s="656">
        <v>7</v>
      </c>
      <c r="AY69" s="1701">
        <f t="shared" si="9"/>
        <v>74</v>
      </c>
      <c r="AZ69" s="1702"/>
      <c r="BA69" s="1702"/>
      <c r="BB69" s="1703">
        <f t="shared" si="10"/>
        <v>18.5</v>
      </c>
      <c r="BC69" s="1703"/>
      <c r="BD69" s="1704"/>
      <c r="BE69" s="1720"/>
      <c r="BF69" s="1720"/>
      <c r="BG69" s="1720"/>
      <c r="BH69" s="1720"/>
      <c r="BI69" s="1720"/>
      <c r="BJ69" s="1720"/>
      <c r="BK69" s="1683"/>
      <c r="BL69" s="1683"/>
      <c r="BM69" s="1683"/>
      <c r="BN69" s="1684"/>
    </row>
    <row r="70" spans="2:66" ht="21" customHeight="1" x14ac:dyDescent="0.15">
      <c r="B70" s="1709"/>
      <c r="C70" s="1709"/>
      <c r="D70" s="1696"/>
      <c r="E70" s="1697"/>
      <c r="F70" s="1697"/>
      <c r="G70" s="1697"/>
      <c r="H70" s="1697"/>
      <c r="I70" s="1697"/>
      <c r="J70" s="1697"/>
      <c r="K70" s="1697"/>
      <c r="L70" s="1697"/>
      <c r="M70" s="1697"/>
      <c r="N70" s="1697"/>
      <c r="O70" s="1697"/>
      <c r="P70" s="1698"/>
      <c r="Q70" s="1699"/>
      <c r="R70" s="1699"/>
      <c r="S70" s="1699"/>
      <c r="T70" s="1699"/>
      <c r="U70" s="1699"/>
      <c r="V70" s="1700"/>
      <c r="W70" s="649"/>
      <c r="X70" s="642"/>
      <c r="Y70" s="642"/>
      <c r="Z70" s="642"/>
      <c r="AA70" s="642"/>
      <c r="AB70" s="642"/>
      <c r="AC70" s="668"/>
      <c r="AD70" s="641"/>
      <c r="AE70" s="642"/>
      <c r="AF70" s="642"/>
      <c r="AG70" s="642"/>
      <c r="AH70" s="642"/>
      <c r="AI70" s="642"/>
      <c r="AJ70" s="668"/>
      <c r="AK70" s="641"/>
      <c r="AL70" s="642"/>
      <c r="AM70" s="642"/>
      <c r="AN70" s="642"/>
      <c r="AO70" s="642"/>
      <c r="AP70" s="642"/>
      <c r="AQ70" s="668"/>
      <c r="AR70" s="641"/>
      <c r="AS70" s="642"/>
      <c r="AT70" s="642"/>
      <c r="AU70" s="642"/>
      <c r="AV70" s="642"/>
      <c r="AW70" s="642"/>
      <c r="AX70" s="668"/>
      <c r="AY70" s="1701">
        <f t="shared" si="9"/>
        <v>0</v>
      </c>
      <c r="AZ70" s="1702"/>
      <c r="BA70" s="1702"/>
      <c r="BB70" s="1703">
        <f t="shared" si="10"/>
        <v>0</v>
      </c>
      <c r="BC70" s="1703"/>
      <c r="BD70" s="1704"/>
      <c r="BE70" s="1720"/>
      <c r="BF70" s="1720"/>
      <c r="BG70" s="1720"/>
      <c r="BH70" s="1720"/>
      <c r="BI70" s="1720"/>
      <c r="BJ70" s="1720"/>
      <c r="BK70" s="1683"/>
      <c r="BL70" s="1683"/>
      <c r="BM70" s="1683"/>
      <c r="BN70" s="1684"/>
    </row>
    <row r="71" spans="2:66" ht="21" customHeight="1" x14ac:dyDescent="0.15">
      <c r="B71" s="1709"/>
      <c r="C71" s="1709"/>
      <c r="D71" s="1696"/>
      <c r="E71" s="1697"/>
      <c r="F71" s="1697"/>
      <c r="G71" s="1697"/>
      <c r="H71" s="1697"/>
      <c r="I71" s="1697"/>
      <c r="J71" s="1697"/>
      <c r="K71" s="1697"/>
      <c r="L71" s="1697"/>
      <c r="M71" s="1697"/>
      <c r="N71" s="1697"/>
      <c r="O71" s="1697"/>
      <c r="P71" s="1698"/>
      <c r="Q71" s="1699"/>
      <c r="R71" s="1699"/>
      <c r="S71" s="1699"/>
      <c r="T71" s="1699"/>
      <c r="U71" s="1699"/>
      <c r="V71" s="1700"/>
      <c r="W71" s="649"/>
      <c r="X71" s="642"/>
      <c r="Y71" s="642"/>
      <c r="Z71" s="642"/>
      <c r="AA71" s="642"/>
      <c r="AB71" s="642"/>
      <c r="AC71" s="643"/>
      <c r="AD71" s="641"/>
      <c r="AE71" s="642"/>
      <c r="AF71" s="642"/>
      <c r="AG71" s="642"/>
      <c r="AH71" s="642"/>
      <c r="AI71" s="642"/>
      <c r="AJ71" s="643"/>
      <c r="AK71" s="641"/>
      <c r="AL71" s="642"/>
      <c r="AM71" s="642"/>
      <c r="AN71" s="642"/>
      <c r="AO71" s="642"/>
      <c r="AP71" s="642"/>
      <c r="AQ71" s="643"/>
      <c r="AR71" s="649"/>
      <c r="AS71" s="642"/>
      <c r="AT71" s="642"/>
      <c r="AU71" s="642"/>
      <c r="AV71" s="642"/>
      <c r="AW71" s="642"/>
      <c r="AX71" s="643"/>
      <c r="AY71" s="1701">
        <f t="shared" si="9"/>
        <v>0</v>
      </c>
      <c r="AZ71" s="1702"/>
      <c r="BA71" s="1702"/>
      <c r="BB71" s="1703">
        <f t="shared" si="10"/>
        <v>0</v>
      </c>
      <c r="BC71" s="1703"/>
      <c r="BD71" s="1704"/>
      <c r="BE71" s="1720"/>
      <c r="BF71" s="1720"/>
      <c r="BG71" s="1720"/>
      <c r="BH71" s="1720"/>
      <c r="BI71" s="1720"/>
      <c r="BJ71" s="1720"/>
      <c r="BK71" s="1683"/>
      <c r="BL71" s="1683"/>
      <c r="BM71" s="1683"/>
      <c r="BN71" s="1684"/>
    </row>
    <row r="72" spans="2:66" ht="21" customHeight="1" thickBot="1" x14ac:dyDescent="0.2">
      <c r="B72" s="1709"/>
      <c r="C72" s="1709"/>
      <c r="D72" s="1685"/>
      <c r="E72" s="1686"/>
      <c r="F72" s="1686"/>
      <c r="G72" s="1686"/>
      <c r="H72" s="1686"/>
      <c r="I72" s="1686"/>
      <c r="J72" s="1686"/>
      <c r="K72" s="1686"/>
      <c r="L72" s="1686"/>
      <c r="M72" s="1686"/>
      <c r="N72" s="1686"/>
      <c r="O72" s="1686"/>
      <c r="P72" s="1687"/>
      <c r="Q72" s="1688"/>
      <c r="R72" s="1688"/>
      <c r="S72" s="1688"/>
      <c r="T72" s="1688"/>
      <c r="U72" s="1688"/>
      <c r="V72" s="1689"/>
      <c r="W72" s="653"/>
      <c r="X72" s="651"/>
      <c r="Y72" s="651"/>
      <c r="Z72" s="651"/>
      <c r="AA72" s="651"/>
      <c r="AB72" s="651"/>
      <c r="AC72" s="652"/>
      <c r="AD72" s="650"/>
      <c r="AE72" s="651"/>
      <c r="AF72" s="651"/>
      <c r="AG72" s="651"/>
      <c r="AH72" s="651"/>
      <c r="AI72" s="651"/>
      <c r="AJ72" s="652"/>
      <c r="AK72" s="650"/>
      <c r="AL72" s="651"/>
      <c r="AM72" s="651"/>
      <c r="AN72" s="651"/>
      <c r="AO72" s="651"/>
      <c r="AP72" s="651"/>
      <c r="AQ72" s="652"/>
      <c r="AR72" s="653"/>
      <c r="AS72" s="651"/>
      <c r="AT72" s="651"/>
      <c r="AU72" s="651"/>
      <c r="AV72" s="651"/>
      <c r="AW72" s="651"/>
      <c r="AX72" s="652"/>
      <c r="AY72" s="1690">
        <f t="shared" si="9"/>
        <v>0</v>
      </c>
      <c r="AZ72" s="1691"/>
      <c r="BA72" s="1691"/>
      <c r="BB72" s="1692">
        <f t="shared" si="10"/>
        <v>0</v>
      </c>
      <c r="BC72" s="1692"/>
      <c r="BD72" s="1693"/>
      <c r="BE72" s="1721"/>
      <c r="BF72" s="1721"/>
      <c r="BG72" s="1721"/>
      <c r="BH72" s="1721"/>
      <c r="BI72" s="1721"/>
      <c r="BJ72" s="1721"/>
      <c r="BK72" s="1694"/>
      <c r="BL72" s="1694"/>
      <c r="BM72" s="1694"/>
      <c r="BN72" s="1695"/>
    </row>
    <row r="73" spans="2:66" ht="21" customHeight="1" thickBot="1" x14ac:dyDescent="0.2">
      <c r="B73" s="1709"/>
      <c r="C73" s="1315" t="s">
        <v>666</v>
      </c>
      <c r="D73" s="1316"/>
      <c r="E73" s="1316"/>
      <c r="F73" s="1316"/>
      <c r="G73" s="1316"/>
      <c r="H73" s="1316"/>
      <c r="I73" s="1316"/>
      <c r="J73" s="1316"/>
      <c r="K73" s="1316"/>
      <c r="L73" s="1316"/>
      <c r="M73" s="1316"/>
      <c r="N73" s="1316"/>
      <c r="O73" s="1316"/>
      <c r="P73" s="1316"/>
      <c r="Q73" s="1316"/>
      <c r="R73" s="1316"/>
      <c r="S73" s="1316"/>
      <c r="T73" s="1316"/>
      <c r="U73" s="1316"/>
      <c r="V73" s="1317"/>
      <c r="W73" s="657">
        <f t="shared" ref="W73:AX73" si="11">SUM(W65:W72)</f>
        <v>8</v>
      </c>
      <c r="X73" s="658">
        <f t="shared" si="11"/>
        <v>21</v>
      </c>
      <c r="Y73" s="658">
        <f t="shared" si="11"/>
        <v>28</v>
      </c>
      <c r="Z73" s="658">
        <f t="shared" si="11"/>
        <v>7</v>
      </c>
      <c r="AA73" s="658">
        <f t="shared" si="11"/>
        <v>28</v>
      </c>
      <c r="AB73" s="658">
        <f t="shared" si="11"/>
        <v>22</v>
      </c>
      <c r="AC73" s="659">
        <f t="shared" si="11"/>
        <v>4</v>
      </c>
      <c r="AD73" s="657">
        <f t="shared" si="11"/>
        <v>4</v>
      </c>
      <c r="AE73" s="658">
        <f t="shared" si="11"/>
        <v>21</v>
      </c>
      <c r="AF73" s="658">
        <f t="shared" si="11"/>
        <v>21</v>
      </c>
      <c r="AG73" s="658">
        <f t="shared" si="11"/>
        <v>7</v>
      </c>
      <c r="AH73" s="658">
        <f t="shared" si="11"/>
        <v>28</v>
      </c>
      <c r="AI73" s="658">
        <f t="shared" si="11"/>
        <v>22</v>
      </c>
      <c r="AJ73" s="659">
        <f t="shared" si="11"/>
        <v>4</v>
      </c>
      <c r="AK73" s="657">
        <f t="shared" si="11"/>
        <v>4</v>
      </c>
      <c r="AL73" s="658">
        <f t="shared" si="11"/>
        <v>14</v>
      </c>
      <c r="AM73" s="658">
        <f t="shared" si="11"/>
        <v>21</v>
      </c>
      <c r="AN73" s="658">
        <f t="shared" si="11"/>
        <v>9</v>
      </c>
      <c r="AO73" s="658">
        <f t="shared" si="11"/>
        <v>21</v>
      </c>
      <c r="AP73" s="658">
        <f t="shared" si="11"/>
        <v>15</v>
      </c>
      <c r="AQ73" s="659">
        <f t="shared" si="11"/>
        <v>4</v>
      </c>
      <c r="AR73" s="657">
        <f t="shared" si="11"/>
        <v>4</v>
      </c>
      <c r="AS73" s="658">
        <f t="shared" si="11"/>
        <v>21</v>
      </c>
      <c r="AT73" s="658">
        <f t="shared" si="11"/>
        <v>14</v>
      </c>
      <c r="AU73" s="658">
        <f t="shared" si="11"/>
        <v>7</v>
      </c>
      <c r="AV73" s="658">
        <f t="shared" si="11"/>
        <v>21</v>
      </c>
      <c r="AW73" s="658">
        <f t="shared" si="11"/>
        <v>0</v>
      </c>
      <c r="AX73" s="659">
        <f t="shared" si="11"/>
        <v>21</v>
      </c>
      <c r="AY73" s="1722">
        <f>SUM(AY65:BA72)</f>
        <v>401</v>
      </c>
      <c r="AZ73" s="1723"/>
      <c r="BA73" s="1723"/>
      <c r="BB73" s="1724">
        <f>SUM($BB$65:$BD$72)</f>
        <v>100.25</v>
      </c>
      <c r="BC73" s="1724"/>
      <c r="BD73" s="1725"/>
      <c r="BE73" s="1726">
        <f>SUM(BE65)</f>
        <v>2.5</v>
      </c>
      <c r="BF73" s="1727"/>
      <c r="BG73" s="1727"/>
      <c r="BH73" s="1727"/>
      <c r="BI73" s="1727"/>
      <c r="BJ73" s="1728"/>
      <c r="BK73" s="1678"/>
      <c r="BL73" s="1678"/>
      <c r="BM73" s="1678"/>
      <c r="BN73" s="1679"/>
    </row>
    <row r="74" spans="2:66" ht="21" customHeight="1" thickBot="1" x14ac:dyDescent="0.2">
      <c r="B74" s="663" t="s">
        <v>668</v>
      </c>
      <c r="C74" s="664"/>
      <c r="D74" s="665"/>
      <c r="E74" s="714"/>
      <c r="F74" s="714"/>
      <c r="G74" s="714"/>
      <c r="H74" s="714"/>
      <c r="I74" s="714"/>
      <c r="J74" s="714"/>
      <c r="K74" s="714"/>
      <c r="L74" s="714"/>
      <c r="M74" s="714"/>
      <c r="N74" s="714"/>
      <c r="O74" s="714"/>
      <c r="P74" s="714"/>
      <c r="Q74" s="714"/>
      <c r="R74" s="714"/>
      <c r="S74" s="714"/>
      <c r="T74" s="714"/>
      <c r="U74" s="714"/>
      <c r="V74" s="714"/>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6"/>
      <c r="AY74" s="1680">
        <v>40</v>
      </c>
      <c r="AZ74" s="1681"/>
      <c r="BA74" s="1681"/>
      <c r="BB74" s="1681"/>
      <c r="BC74" s="1681"/>
      <c r="BD74" s="1681"/>
      <c r="BE74" s="1681"/>
      <c r="BF74" s="1681"/>
      <c r="BG74" s="1681"/>
      <c r="BH74" s="1681"/>
      <c r="BI74" s="1681"/>
      <c r="BJ74" s="1681"/>
      <c r="BK74" s="1681"/>
      <c r="BL74" s="1681"/>
      <c r="BM74" s="1681"/>
      <c r="BN74" s="1682"/>
    </row>
    <row r="75" spans="2:66" ht="21" customHeight="1" x14ac:dyDescent="0.15">
      <c r="B75" s="1" t="s">
        <v>670</v>
      </c>
    </row>
    <row r="76" spans="2:66" ht="21" customHeight="1" x14ac:dyDescent="0.15">
      <c r="B76" s="1" t="s">
        <v>671</v>
      </c>
      <c r="G76" s="1"/>
    </row>
    <row r="77" spans="2:66" ht="21" customHeight="1" x14ac:dyDescent="0.15">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Y45"/>
  <sheetViews>
    <sheetView view="pageBreakPreview" topLeftCell="C13" zoomScale="60" zoomScaleNormal="100" workbookViewId="0">
      <selection activeCell="AE22" sqref="AE22:AG22"/>
    </sheetView>
  </sheetViews>
  <sheetFormatPr defaultColWidth="8.875" defaultRowHeight="12" x14ac:dyDescent="0.15"/>
  <cols>
    <col min="1" max="2" width="1.75" style="375" hidden="1" customWidth="1"/>
    <col min="3" max="18" width="1.75" style="375" customWidth="1"/>
    <col min="19" max="72" width="2.25" style="375" customWidth="1"/>
    <col min="73" max="83" width="1.75" style="375" customWidth="1"/>
    <col min="84" max="107" width="1.875" style="375" customWidth="1"/>
    <col min="108" max="16384" width="8.875" style="375"/>
  </cols>
  <sheetData>
    <row r="1" spans="1:103" ht="54" customHeight="1" x14ac:dyDescent="0.15">
      <c r="A1" s="374"/>
      <c r="C1" s="374" t="s">
        <v>685</v>
      </c>
    </row>
    <row r="2" spans="1:103" ht="13.9" customHeight="1" x14ac:dyDescent="0.15">
      <c r="BE2" s="669"/>
      <c r="BF2" s="669"/>
      <c r="BG2" s="669"/>
      <c r="BH2" s="669"/>
      <c r="BI2" s="669"/>
      <c r="BJ2" s="669"/>
      <c r="BK2" s="669"/>
      <c r="BL2" s="374"/>
      <c r="BM2" s="374"/>
      <c r="BN2" s="374"/>
      <c r="BO2" s="1652" t="s">
        <v>438</v>
      </c>
      <c r="BP2" s="1652"/>
      <c r="BQ2" s="1652"/>
      <c r="BR2" s="1653"/>
      <c r="BS2" s="1653"/>
      <c r="BT2" s="1652" t="s">
        <v>439</v>
      </c>
      <c r="BU2" s="1652"/>
      <c r="BV2" s="1653"/>
      <c r="BW2" s="1653"/>
      <c r="BX2" s="1652" t="s">
        <v>440</v>
      </c>
      <c r="BY2" s="1652"/>
      <c r="BZ2" s="1653"/>
      <c r="CA2" s="1653"/>
      <c r="CB2" s="1652" t="s">
        <v>441</v>
      </c>
      <c r="CC2" s="1652"/>
    </row>
    <row r="3" spans="1:103" ht="13.9" customHeight="1" x14ac:dyDescent="0.15">
      <c r="CJ3" s="575"/>
    </row>
    <row r="4" spans="1:103" ht="13.9" customHeight="1" x14ac:dyDescent="0.15">
      <c r="T4" s="375" t="s">
        <v>442</v>
      </c>
    </row>
    <row r="5" spans="1:103" ht="13.9" customHeight="1" x14ac:dyDescent="0.15">
      <c r="BY5" s="378" t="str">
        <f>IF(COUNTIF(BY1:CA3,"○")&gt;1,"いずれか１つを選択してください。","")</f>
        <v/>
      </c>
    </row>
    <row r="6" spans="1:103" ht="13.9" customHeight="1" x14ac:dyDescent="0.15">
      <c r="E6" s="375" t="s">
        <v>443</v>
      </c>
      <c r="AX6" s="375" t="s">
        <v>444</v>
      </c>
      <c r="CH6" s="379"/>
      <c r="CJ6" s="575"/>
    </row>
    <row r="7" spans="1:103" ht="13.9" customHeight="1" x14ac:dyDescent="0.15">
      <c r="G7" s="1610" t="s">
        <v>445</v>
      </c>
      <c r="H7" s="1610"/>
      <c r="I7" s="1610"/>
      <c r="J7" s="1610"/>
      <c r="K7" s="1610"/>
      <c r="L7" s="1610"/>
      <c r="M7" s="1610"/>
      <c r="N7" s="1610"/>
      <c r="O7" s="2061"/>
      <c r="P7" s="2062"/>
      <c r="Q7" s="2062"/>
      <c r="R7" s="2062"/>
      <c r="S7" s="2062"/>
      <c r="T7" s="2062"/>
      <c r="U7" s="2062"/>
      <c r="V7" s="2062"/>
      <c r="W7" s="2062"/>
      <c r="X7" s="2062"/>
      <c r="Y7" s="2062"/>
      <c r="Z7" s="2062"/>
      <c r="AA7" s="2062"/>
      <c r="AB7" s="2062"/>
      <c r="AC7" s="2062"/>
      <c r="AD7" s="2062"/>
      <c r="AE7" s="2062"/>
      <c r="AF7" s="2062"/>
      <c r="AG7" s="2062"/>
      <c r="AH7" s="2062"/>
      <c r="AI7" s="2062"/>
      <c r="AJ7" s="2063"/>
      <c r="AK7" s="376"/>
      <c r="AL7" s="376"/>
      <c r="AM7" s="376"/>
      <c r="AN7" s="376"/>
      <c r="AO7" s="376"/>
      <c r="AP7" s="376"/>
      <c r="AQ7" s="376"/>
      <c r="AR7" s="376"/>
      <c r="AS7" s="376"/>
      <c r="AZ7" s="2060"/>
      <c r="BA7" s="2060"/>
      <c r="BB7" s="2060"/>
      <c r="BC7" s="1610" t="s">
        <v>446</v>
      </c>
      <c r="BD7" s="1610"/>
      <c r="BE7" s="1610"/>
      <c r="BF7" s="1610"/>
      <c r="BG7" s="1610"/>
      <c r="BH7" s="1610"/>
      <c r="BI7" s="1610"/>
      <c r="BJ7" s="1610"/>
      <c r="BK7" s="1610"/>
      <c r="BL7" s="1610"/>
      <c r="BM7" s="1610"/>
      <c r="BN7" s="1610"/>
      <c r="CH7" s="379"/>
      <c r="CJ7" s="374"/>
    </row>
    <row r="8" spans="1:103" ht="13.9" customHeight="1" x14ac:dyDescent="0.15">
      <c r="G8" s="1610" t="s">
        <v>447</v>
      </c>
      <c r="H8" s="1610"/>
      <c r="I8" s="1610"/>
      <c r="J8" s="1610"/>
      <c r="K8" s="1610"/>
      <c r="L8" s="1610"/>
      <c r="M8" s="1610"/>
      <c r="N8" s="1610"/>
      <c r="O8" s="2061"/>
      <c r="P8" s="2062"/>
      <c r="Q8" s="2062"/>
      <c r="R8" s="2062"/>
      <c r="S8" s="2062"/>
      <c r="T8" s="2062"/>
      <c r="U8" s="2062"/>
      <c r="V8" s="2062"/>
      <c r="W8" s="2062"/>
      <c r="X8" s="2062"/>
      <c r="Y8" s="2062"/>
      <c r="Z8" s="2062"/>
      <c r="AA8" s="2062"/>
      <c r="AB8" s="2062"/>
      <c r="AC8" s="2062"/>
      <c r="AD8" s="2062"/>
      <c r="AE8" s="2062"/>
      <c r="AF8" s="2062"/>
      <c r="AG8" s="2062"/>
      <c r="AH8" s="2062"/>
      <c r="AI8" s="2062"/>
      <c r="AJ8" s="2063"/>
      <c r="AK8" s="376"/>
      <c r="AL8" s="376"/>
      <c r="AM8" s="376"/>
      <c r="AN8" s="376"/>
      <c r="AO8" s="376"/>
      <c r="AP8" s="376"/>
      <c r="AQ8" s="376"/>
      <c r="AR8" s="376"/>
      <c r="AS8" s="376"/>
      <c r="AZ8" s="2060"/>
      <c r="BA8" s="2060"/>
      <c r="BB8" s="2060"/>
      <c r="BC8" s="1610" t="s">
        <v>448</v>
      </c>
      <c r="BD8" s="1610"/>
      <c r="BE8" s="1610"/>
      <c r="BF8" s="1610"/>
      <c r="BG8" s="1610"/>
      <c r="BH8" s="1610"/>
      <c r="BI8" s="1610"/>
      <c r="BJ8" s="1610"/>
      <c r="BK8" s="1610"/>
      <c r="BL8" s="1610"/>
      <c r="BM8" s="1610"/>
      <c r="BN8" s="1610"/>
      <c r="BO8" s="669"/>
      <c r="BP8" s="669"/>
      <c r="BQ8" s="669"/>
      <c r="BR8" s="374"/>
      <c r="BS8" s="374"/>
      <c r="BT8" s="374"/>
      <c r="BU8" s="374"/>
      <c r="BV8" s="374"/>
      <c r="BW8" s="374"/>
      <c r="BX8" s="374"/>
      <c r="BY8" s="374"/>
      <c r="BZ8" s="374"/>
      <c r="CA8" s="374"/>
      <c r="CB8" s="374"/>
      <c r="CC8" s="374"/>
      <c r="CH8" s="379"/>
      <c r="CJ8" s="374"/>
    </row>
    <row r="9" spans="1:103" ht="13.9" customHeight="1" x14ac:dyDescent="0.15">
      <c r="G9" s="1610" t="s">
        <v>449</v>
      </c>
      <c r="H9" s="1610"/>
      <c r="I9" s="1610"/>
      <c r="J9" s="1610"/>
      <c r="K9" s="1610"/>
      <c r="L9" s="1610"/>
      <c r="M9" s="1610"/>
      <c r="N9" s="1610"/>
      <c r="O9" s="2056"/>
      <c r="P9" s="2056"/>
      <c r="Q9" s="2056"/>
      <c r="R9" s="2056"/>
      <c r="S9" s="2056"/>
      <c r="T9" s="2056"/>
      <c r="U9" s="2056"/>
      <c r="V9" s="2056"/>
      <c r="W9" s="2056"/>
      <c r="X9" s="2056"/>
      <c r="Y9" s="2056"/>
      <c r="Z9" s="2056"/>
      <c r="AA9" s="2056"/>
      <c r="AB9" s="2056"/>
      <c r="AC9" s="1642" t="s">
        <v>450</v>
      </c>
      <c r="AD9" s="1618"/>
      <c r="AE9" s="1618"/>
      <c r="AF9" s="1619"/>
      <c r="AG9" s="2057"/>
      <c r="AH9" s="2058"/>
      <c r="AI9" s="2058"/>
      <c r="AJ9" s="2059"/>
      <c r="AK9" s="376"/>
      <c r="AL9" s="376"/>
      <c r="AM9" s="376"/>
      <c r="AN9" s="376"/>
      <c r="AO9" s="376"/>
      <c r="AP9" s="376"/>
      <c r="AQ9" s="376"/>
      <c r="AR9" s="376"/>
      <c r="AS9" s="376"/>
      <c r="AZ9" s="2060"/>
      <c r="BA9" s="2060"/>
      <c r="BB9" s="2060"/>
      <c r="BC9" s="1610" t="s">
        <v>686</v>
      </c>
      <c r="BD9" s="1610"/>
      <c r="BE9" s="1610"/>
      <c r="BF9" s="1610"/>
      <c r="BG9" s="1610"/>
      <c r="BH9" s="1610"/>
      <c r="BI9" s="1610"/>
      <c r="BJ9" s="1610"/>
      <c r="BK9" s="1610"/>
      <c r="BL9" s="1610"/>
      <c r="BM9" s="1610"/>
      <c r="BN9" s="1610"/>
      <c r="BO9" s="669"/>
      <c r="BP9" s="669"/>
      <c r="BQ9" s="669"/>
      <c r="BR9" s="374"/>
      <c r="BS9" s="374"/>
      <c r="BT9" s="374"/>
      <c r="BU9" s="374"/>
      <c r="BV9" s="374"/>
      <c r="BW9" s="374"/>
      <c r="BX9" s="374"/>
      <c r="BY9" s="374"/>
      <c r="BZ9" s="374"/>
      <c r="CA9" s="374"/>
      <c r="CB9" s="374"/>
      <c r="CC9" s="374"/>
      <c r="CJ9" s="374"/>
      <c r="CK9" s="374"/>
      <c r="CL9" s="374"/>
      <c r="CM9" s="374"/>
      <c r="CN9" s="381"/>
      <c r="CO9" s="381"/>
      <c r="CP9" s="381"/>
      <c r="CQ9" s="374"/>
      <c r="CR9" s="374"/>
      <c r="CS9" s="374"/>
      <c r="CT9" s="374"/>
      <c r="CU9" s="374"/>
      <c r="CV9" s="374"/>
      <c r="CW9" s="670"/>
      <c r="CX9" s="670"/>
      <c r="CY9" s="670"/>
    </row>
    <row r="10" spans="1:103" ht="13.9" customHeight="1" x14ac:dyDescent="0.15">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Y10" s="376"/>
      <c r="AZ10" s="671" t="s">
        <v>452</v>
      </c>
      <c r="BA10" s="376"/>
      <c r="BB10" s="376"/>
      <c r="BC10" s="376"/>
      <c r="BD10" s="376"/>
      <c r="BE10" s="376"/>
      <c r="BF10" s="376"/>
      <c r="BG10" s="376"/>
      <c r="BH10" s="376"/>
      <c r="BI10" s="376"/>
      <c r="BJ10" s="376"/>
      <c r="BO10" s="669"/>
      <c r="BP10" s="669"/>
      <c r="BQ10" s="669"/>
      <c r="BR10" s="374"/>
      <c r="BS10" s="374"/>
      <c r="BT10" s="374"/>
      <c r="BU10" s="374"/>
      <c r="BV10" s="374"/>
      <c r="BW10" s="374"/>
      <c r="BX10" s="374"/>
      <c r="BY10" s="374"/>
      <c r="BZ10" s="374"/>
      <c r="CA10" s="374"/>
      <c r="CB10" s="374"/>
      <c r="CC10" s="374"/>
      <c r="CG10" s="376"/>
    </row>
    <row r="11" spans="1:103" ht="13.9" customHeight="1" thickBot="1" x14ac:dyDescent="0.2">
      <c r="G11" s="378"/>
      <c r="AT11" s="379"/>
      <c r="BU11" s="376"/>
      <c r="BV11" s="376"/>
      <c r="BW11" s="376"/>
      <c r="BX11" s="376"/>
      <c r="BY11" s="376"/>
      <c r="BZ11" s="376"/>
      <c r="CA11" s="376"/>
    </row>
    <row r="12" spans="1:103" ht="13.9" customHeight="1" thickBot="1" x14ac:dyDescent="0.2">
      <c r="E12" s="375" t="s">
        <v>687</v>
      </c>
      <c r="S12" s="2044" t="s">
        <v>688</v>
      </c>
      <c r="T12" s="2045"/>
      <c r="U12" s="2045"/>
      <c r="V12" s="2045"/>
      <c r="W12" s="2045"/>
      <c r="X12" s="2045"/>
      <c r="Y12" s="2045"/>
      <c r="Z12" s="2045"/>
      <c r="AA12" s="2045"/>
      <c r="AB12" s="2045"/>
      <c r="AC12" s="2045"/>
      <c r="AD12" s="2045"/>
      <c r="AE12" s="2045"/>
      <c r="AF12" s="2045"/>
      <c r="AG12" s="2045"/>
      <c r="AH12" s="2045"/>
      <c r="AI12" s="2045"/>
      <c r="AJ12" s="2045"/>
      <c r="AK12" s="2045"/>
      <c r="AL12" s="2045"/>
      <c r="AM12" s="2045"/>
      <c r="AN12" s="2045"/>
      <c r="AO12" s="2045"/>
      <c r="AP12" s="2045"/>
      <c r="AQ12" s="2045"/>
      <c r="AR12" s="2045"/>
      <c r="AS12" s="2045"/>
      <c r="AT12" s="2045"/>
      <c r="AU12" s="2045"/>
      <c r="AV12" s="2045"/>
      <c r="AW12" s="2045"/>
      <c r="AX12" s="2045"/>
      <c r="AY12" s="2045"/>
      <c r="AZ12" s="2045"/>
      <c r="BA12" s="2045"/>
      <c r="BB12" s="2045"/>
      <c r="BC12" s="2045"/>
      <c r="BD12" s="2045"/>
      <c r="BE12" s="2045"/>
      <c r="BF12" s="2045"/>
      <c r="BG12" s="2045"/>
      <c r="BH12" s="2045"/>
      <c r="BI12" s="2045"/>
      <c r="BJ12" s="2045"/>
      <c r="BK12" s="2045"/>
      <c r="BL12" s="2045"/>
      <c r="BM12" s="2045"/>
      <c r="BN12" s="2045"/>
      <c r="BO12" s="2045"/>
      <c r="BP12" s="2045"/>
      <c r="BQ12" s="2045"/>
      <c r="BR12" s="2045"/>
      <c r="BS12" s="2045"/>
      <c r="BT12" s="2045"/>
      <c r="BU12" s="2045"/>
      <c r="BV12" s="2045"/>
      <c r="BW12" s="2045"/>
      <c r="BX12" s="2045"/>
      <c r="BY12" s="2046"/>
    </row>
    <row r="13" spans="1:103" ht="13.9" customHeight="1" thickBot="1" x14ac:dyDescent="0.2">
      <c r="S13" s="2047" t="s">
        <v>600</v>
      </c>
      <c r="T13" s="2048"/>
      <c r="U13" s="2048"/>
      <c r="V13" s="2048"/>
      <c r="W13" s="2048"/>
      <c r="X13" s="2048"/>
      <c r="Y13" s="2048"/>
      <c r="Z13" s="2048"/>
      <c r="AA13" s="2049"/>
      <c r="AB13" s="2047" t="s">
        <v>601</v>
      </c>
      <c r="AC13" s="2048"/>
      <c r="AD13" s="2048"/>
      <c r="AE13" s="2048"/>
      <c r="AF13" s="2048"/>
      <c r="AG13" s="2048"/>
      <c r="AH13" s="2048"/>
      <c r="AI13" s="2048"/>
      <c r="AJ13" s="2049"/>
      <c r="AK13" s="2047" t="s">
        <v>602</v>
      </c>
      <c r="AL13" s="2048"/>
      <c r="AM13" s="2048"/>
      <c r="AN13" s="2048"/>
      <c r="AO13" s="2048"/>
      <c r="AP13" s="2048"/>
      <c r="AQ13" s="2048"/>
      <c r="AR13" s="2048"/>
      <c r="AS13" s="2049"/>
      <c r="AT13" s="2048" t="s">
        <v>603</v>
      </c>
      <c r="AU13" s="2048"/>
      <c r="AV13" s="2048"/>
      <c r="AW13" s="2048"/>
      <c r="AX13" s="2048"/>
      <c r="AY13" s="2048"/>
      <c r="AZ13" s="2048"/>
      <c r="BA13" s="2048"/>
      <c r="BB13" s="2048"/>
      <c r="BC13" s="2047" t="s">
        <v>604</v>
      </c>
      <c r="BD13" s="2048"/>
      <c r="BE13" s="2048"/>
      <c r="BF13" s="2048"/>
      <c r="BG13" s="2048"/>
      <c r="BH13" s="2048"/>
      <c r="BI13" s="2048"/>
      <c r="BJ13" s="2048"/>
      <c r="BK13" s="2049"/>
      <c r="BL13" s="2047" t="s">
        <v>605</v>
      </c>
      <c r="BM13" s="2048"/>
      <c r="BN13" s="2048"/>
      <c r="BO13" s="2048"/>
      <c r="BP13" s="2048"/>
      <c r="BQ13" s="2048"/>
      <c r="BR13" s="2048"/>
      <c r="BS13" s="2048"/>
      <c r="BT13" s="2049"/>
      <c r="BU13" s="2050" t="s">
        <v>470</v>
      </c>
      <c r="BV13" s="2051"/>
      <c r="BW13" s="2051"/>
      <c r="BX13" s="2051"/>
      <c r="BY13" s="2052"/>
    </row>
    <row r="14" spans="1:103" ht="21.75" customHeight="1" x14ac:dyDescent="0.15">
      <c r="G14" s="2028"/>
      <c r="H14" s="2029"/>
      <c r="I14" s="2029"/>
      <c r="J14" s="2029"/>
      <c r="K14" s="2029"/>
      <c r="L14" s="2029"/>
      <c r="M14" s="2029" t="s">
        <v>468</v>
      </c>
      <c r="N14" s="2029"/>
      <c r="O14" s="2029"/>
      <c r="P14" s="2029"/>
      <c r="Q14" s="2029"/>
      <c r="R14" s="2030"/>
      <c r="S14" s="2032" t="s">
        <v>689</v>
      </c>
      <c r="T14" s="2032"/>
      <c r="U14" s="2032"/>
      <c r="V14" s="2032"/>
      <c r="W14" s="2032"/>
      <c r="X14" s="2033"/>
      <c r="Y14" s="2034" t="s">
        <v>690</v>
      </c>
      <c r="Z14" s="2035"/>
      <c r="AA14" s="2036"/>
      <c r="AB14" s="2040" t="s">
        <v>689</v>
      </c>
      <c r="AC14" s="2032"/>
      <c r="AD14" s="2032"/>
      <c r="AE14" s="2032"/>
      <c r="AF14" s="2032"/>
      <c r="AG14" s="2033"/>
      <c r="AH14" s="2041" t="s">
        <v>691</v>
      </c>
      <c r="AI14" s="2032"/>
      <c r="AJ14" s="2042"/>
      <c r="AK14" s="2040" t="s">
        <v>689</v>
      </c>
      <c r="AL14" s="2032"/>
      <c r="AM14" s="2032"/>
      <c r="AN14" s="2032"/>
      <c r="AO14" s="2032"/>
      <c r="AP14" s="2033"/>
      <c r="AQ14" s="2041" t="s">
        <v>691</v>
      </c>
      <c r="AR14" s="2032"/>
      <c r="AS14" s="2042"/>
      <c r="AT14" s="2040" t="s">
        <v>689</v>
      </c>
      <c r="AU14" s="2032"/>
      <c r="AV14" s="2032"/>
      <c r="AW14" s="2032"/>
      <c r="AX14" s="2032"/>
      <c r="AY14" s="2033"/>
      <c r="AZ14" s="2041" t="s">
        <v>691</v>
      </c>
      <c r="BA14" s="2032"/>
      <c r="BB14" s="2032"/>
      <c r="BC14" s="2040" t="s">
        <v>689</v>
      </c>
      <c r="BD14" s="2032"/>
      <c r="BE14" s="2032"/>
      <c r="BF14" s="2032"/>
      <c r="BG14" s="2032"/>
      <c r="BH14" s="2033"/>
      <c r="BI14" s="2041" t="s">
        <v>691</v>
      </c>
      <c r="BJ14" s="2032"/>
      <c r="BK14" s="2042"/>
      <c r="BL14" s="2040" t="s">
        <v>689</v>
      </c>
      <c r="BM14" s="2032"/>
      <c r="BN14" s="2032"/>
      <c r="BO14" s="2032"/>
      <c r="BP14" s="2032"/>
      <c r="BQ14" s="2033"/>
      <c r="BR14" s="2041" t="s">
        <v>691</v>
      </c>
      <c r="BS14" s="2032"/>
      <c r="BT14" s="2042"/>
      <c r="BU14" s="2053"/>
      <c r="BV14" s="1652"/>
      <c r="BW14" s="1652"/>
      <c r="BX14" s="1652"/>
      <c r="BY14" s="2054"/>
    </row>
    <row r="15" spans="1:103" ht="21.75" customHeight="1" x14ac:dyDescent="0.15">
      <c r="G15" s="2010"/>
      <c r="H15" s="1610"/>
      <c r="I15" s="1610"/>
      <c r="J15" s="1610"/>
      <c r="K15" s="1610"/>
      <c r="L15" s="1610"/>
      <c r="M15" s="1610"/>
      <c r="N15" s="1610"/>
      <c r="O15" s="1610"/>
      <c r="P15" s="1610"/>
      <c r="Q15" s="1610"/>
      <c r="R15" s="2031"/>
      <c r="S15" s="2023"/>
      <c r="T15" s="2023"/>
      <c r="U15" s="2024"/>
      <c r="V15" s="2025" t="s">
        <v>692</v>
      </c>
      <c r="W15" s="2026"/>
      <c r="X15" s="2027"/>
      <c r="Y15" s="2037"/>
      <c r="Z15" s="2038"/>
      <c r="AA15" s="2039"/>
      <c r="AB15" s="2022"/>
      <c r="AC15" s="2023"/>
      <c r="AD15" s="2024"/>
      <c r="AE15" s="2025" t="s">
        <v>692</v>
      </c>
      <c r="AF15" s="2026"/>
      <c r="AG15" s="2027"/>
      <c r="AH15" s="2023"/>
      <c r="AI15" s="2023"/>
      <c r="AJ15" s="2043"/>
      <c r="AK15" s="2022"/>
      <c r="AL15" s="2023"/>
      <c r="AM15" s="2024"/>
      <c r="AN15" s="2025" t="s">
        <v>692</v>
      </c>
      <c r="AO15" s="2026"/>
      <c r="AP15" s="2027"/>
      <c r="AQ15" s="2023"/>
      <c r="AR15" s="2023"/>
      <c r="AS15" s="2043"/>
      <c r="AT15" s="2022"/>
      <c r="AU15" s="2023"/>
      <c r="AV15" s="2024"/>
      <c r="AW15" s="2025" t="s">
        <v>692</v>
      </c>
      <c r="AX15" s="2026"/>
      <c r="AY15" s="2027"/>
      <c r="AZ15" s="2023"/>
      <c r="BA15" s="2023"/>
      <c r="BB15" s="2023"/>
      <c r="BC15" s="2022"/>
      <c r="BD15" s="2023"/>
      <c r="BE15" s="2024"/>
      <c r="BF15" s="2025" t="s">
        <v>692</v>
      </c>
      <c r="BG15" s="2026"/>
      <c r="BH15" s="2027"/>
      <c r="BI15" s="2023"/>
      <c r="BJ15" s="2023"/>
      <c r="BK15" s="2043"/>
      <c r="BL15" s="2022"/>
      <c r="BM15" s="2023"/>
      <c r="BN15" s="2024"/>
      <c r="BO15" s="2025" t="s">
        <v>692</v>
      </c>
      <c r="BP15" s="2026"/>
      <c r="BQ15" s="2027"/>
      <c r="BR15" s="2023"/>
      <c r="BS15" s="2023"/>
      <c r="BT15" s="2043"/>
      <c r="BU15" s="2055"/>
      <c r="BV15" s="1628"/>
      <c r="BW15" s="1628"/>
      <c r="BX15" s="1628"/>
      <c r="BY15" s="2011"/>
    </row>
    <row r="16" spans="1:103" ht="13.9" customHeight="1" x14ac:dyDescent="0.15">
      <c r="G16" s="2010" t="s">
        <v>471</v>
      </c>
      <c r="H16" s="1610"/>
      <c r="I16" s="1610"/>
      <c r="J16" s="1610"/>
      <c r="K16" s="1610"/>
      <c r="L16" s="1610"/>
      <c r="M16" s="2019">
        <v>30</v>
      </c>
      <c r="N16" s="2020"/>
      <c r="O16" s="2020"/>
      <c r="P16" s="2020"/>
      <c r="Q16" s="1628" t="s">
        <v>441</v>
      </c>
      <c r="R16" s="2011"/>
      <c r="S16" s="2021">
        <v>0</v>
      </c>
      <c r="T16" s="2021"/>
      <c r="U16" s="2021"/>
      <c r="V16" s="2016"/>
      <c r="W16" s="2017"/>
      <c r="X16" s="2018"/>
      <c r="Y16" s="2012">
        <v>0</v>
      </c>
      <c r="Z16" s="2013"/>
      <c r="AA16" s="2014"/>
      <c r="AB16" s="2015">
        <v>0</v>
      </c>
      <c r="AC16" s="2013"/>
      <c r="AD16" s="2013"/>
      <c r="AE16" s="2016"/>
      <c r="AF16" s="2017"/>
      <c r="AG16" s="2018"/>
      <c r="AH16" s="2012">
        <v>0</v>
      </c>
      <c r="AI16" s="2013"/>
      <c r="AJ16" s="2014"/>
      <c r="AK16" s="2015">
        <v>0</v>
      </c>
      <c r="AL16" s="2013"/>
      <c r="AM16" s="2013"/>
      <c r="AN16" s="2016"/>
      <c r="AO16" s="2017"/>
      <c r="AP16" s="2018"/>
      <c r="AQ16" s="2012">
        <v>0</v>
      </c>
      <c r="AR16" s="2013"/>
      <c r="AS16" s="2014"/>
      <c r="AT16" s="2015">
        <v>0</v>
      </c>
      <c r="AU16" s="2013"/>
      <c r="AV16" s="2013"/>
      <c r="AW16" s="2012">
        <v>0</v>
      </c>
      <c r="AX16" s="2013"/>
      <c r="AY16" s="2013"/>
      <c r="AZ16" s="2012">
        <v>0</v>
      </c>
      <c r="BA16" s="2013"/>
      <c r="BB16" s="2014"/>
      <c r="BC16" s="2015">
        <v>0</v>
      </c>
      <c r="BD16" s="2013"/>
      <c r="BE16" s="2013"/>
      <c r="BF16" s="2012">
        <v>0</v>
      </c>
      <c r="BG16" s="2013"/>
      <c r="BH16" s="2013"/>
      <c r="BI16" s="2012">
        <v>0</v>
      </c>
      <c r="BJ16" s="2013"/>
      <c r="BK16" s="2014"/>
      <c r="BL16" s="2015">
        <v>0</v>
      </c>
      <c r="BM16" s="2013"/>
      <c r="BN16" s="2013"/>
      <c r="BO16" s="2012">
        <v>0</v>
      </c>
      <c r="BP16" s="2013"/>
      <c r="BQ16" s="2013"/>
      <c r="BR16" s="2012">
        <v>0</v>
      </c>
      <c r="BS16" s="2013"/>
      <c r="BT16" s="2014"/>
      <c r="BU16" s="1631">
        <f t="shared" ref="BU16:BU27" si="0">S16+Y16+AH16+AB16+AK16+AQ16+AT16+AZ16+BC16+BI16+BL16+BR16</f>
        <v>0</v>
      </c>
      <c r="BV16" s="1631"/>
      <c r="BW16" s="1631"/>
      <c r="BX16" s="1618" t="s">
        <v>451</v>
      </c>
      <c r="BY16" s="1998"/>
    </row>
    <row r="17" spans="7:80" ht="13.9" customHeight="1" x14ac:dyDescent="0.15">
      <c r="G17" s="2010" t="s">
        <v>472</v>
      </c>
      <c r="H17" s="1610"/>
      <c r="I17" s="1610"/>
      <c r="J17" s="1610"/>
      <c r="K17" s="1610"/>
      <c r="L17" s="1610"/>
      <c r="M17" s="2019">
        <v>31</v>
      </c>
      <c r="N17" s="2020"/>
      <c r="O17" s="2020"/>
      <c r="P17" s="2020"/>
      <c r="Q17" s="1628" t="s">
        <v>441</v>
      </c>
      <c r="R17" s="2011"/>
      <c r="S17" s="2021">
        <v>0</v>
      </c>
      <c r="T17" s="2021"/>
      <c r="U17" s="2021"/>
      <c r="V17" s="2016"/>
      <c r="W17" s="2017"/>
      <c r="X17" s="2018"/>
      <c r="Y17" s="2012">
        <v>0</v>
      </c>
      <c r="Z17" s="2013"/>
      <c r="AA17" s="2014"/>
      <c r="AB17" s="2015">
        <v>0</v>
      </c>
      <c r="AC17" s="2013"/>
      <c r="AD17" s="2013"/>
      <c r="AE17" s="2016"/>
      <c r="AF17" s="2017"/>
      <c r="AG17" s="2018"/>
      <c r="AH17" s="2012">
        <v>0</v>
      </c>
      <c r="AI17" s="2013"/>
      <c r="AJ17" s="2014"/>
      <c r="AK17" s="2015">
        <v>0</v>
      </c>
      <c r="AL17" s="2013"/>
      <c r="AM17" s="2013"/>
      <c r="AN17" s="2016"/>
      <c r="AO17" s="2017"/>
      <c r="AP17" s="2018"/>
      <c r="AQ17" s="2012">
        <v>0</v>
      </c>
      <c r="AR17" s="2013"/>
      <c r="AS17" s="2014"/>
      <c r="AT17" s="2015">
        <v>0</v>
      </c>
      <c r="AU17" s="2013"/>
      <c r="AV17" s="2013"/>
      <c r="AW17" s="2012">
        <v>0</v>
      </c>
      <c r="AX17" s="2013"/>
      <c r="AY17" s="2013"/>
      <c r="AZ17" s="2012">
        <v>0</v>
      </c>
      <c r="BA17" s="2013"/>
      <c r="BB17" s="2014"/>
      <c r="BC17" s="2015">
        <v>0</v>
      </c>
      <c r="BD17" s="2013"/>
      <c r="BE17" s="2013"/>
      <c r="BF17" s="2012">
        <v>0</v>
      </c>
      <c r="BG17" s="2013"/>
      <c r="BH17" s="2013"/>
      <c r="BI17" s="2012">
        <v>0</v>
      </c>
      <c r="BJ17" s="2013"/>
      <c r="BK17" s="2014"/>
      <c r="BL17" s="2015">
        <v>0</v>
      </c>
      <c r="BM17" s="2013"/>
      <c r="BN17" s="2013"/>
      <c r="BO17" s="2012">
        <v>0</v>
      </c>
      <c r="BP17" s="2013"/>
      <c r="BQ17" s="2013"/>
      <c r="BR17" s="2012">
        <v>0</v>
      </c>
      <c r="BS17" s="2013"/>
      <c r="BT17" s="2014"/>
      <c r="BU17" s="1631">
        <f t="shared" si="0"/>
        <v>0</v>
      </c>
      <c r="BV17" s="1631"/>
      <c r="BW17" s="1631"/>
      <c r="BX17" s="1618" t="s">
        <v>451</v>
      </c>
      <c r="BY17" s="1998"/>
    </row>
    <row r="18" spans="7:80" ht="13.9" customHeight="1" x14ac:dyDescent="0.15">
      <c r="G18" s="2010" t="s">
        <v>473</v>
      </c>
      <c r="H18" s="1610"/>
      <c r="I18" s="1610"/>
      <c r="J18" s="1610"/>
      <c r="K18" s="1610"/>
      <c r="L18" s="1610"/>
      <c r="M18" s="2019">
        <v>30</v>
      </c>
      <c r="N18" s="2020"/>
      <c r="O18" s="2020"/>
      <c r="P18" s="2020"/>
      <c r="Q18" s="1628" t="s">
        <v>441</v>
      </c>
      <c r="R18" s="2011"/>
      <c r="S18" s="2021">
        <v>0</v>
      </c>
      <c r="T18" s="2021"/>
      <c r="U18" s="2021"/>
      <c r="V18" s="2016"/>
      <c r="W18" s="2017"/>
      <c r="X18" s="2018"/>
      <c r="Y18" s="2012">
        <v>0</v>
      </c>
      <c r="Z18" s="2013"/>
      <c r="AA18" s="2014"/>
      <c r="AB18" s="2015">
        <v>0</v>
      </c>
      <c r="AC18" s="2013"/>
      <c r="AD18" s="2013"/>
      <c r="AE18" s="2016"/>
      <c r="AF18" s="2017"/>
      <c r="AG18" s="2018"/>
      <c r="AH18" s="2012">
        <v>0</v>
      </c>
      <c r="AI18" s="2013"/>
      <c r="AJ18" s="2014"/>
      <c r="AK18" s="2015">
        <v>0</v>
      </c>
      <c r="AL18" s="2013"/>
      <c r="AM18" s="2013"/>
      <c r="AN18" s="2016"/>
      <c r="AO18" s="2017"/>
      <c r="AP18" s="2018"/>
      <c r="AQ18" s="2012">
        <v>0</v>
      </c>
      <c r="AR18" s="2013"/>
      <c r="AS18" s="2014"/>
      <c r="AT18" s="2015">
        <v>0</v>
      </c>
      <c r="AU18" s="2013"/>
      <c r="AV18" s="2013"/>
      <c r="AW18" s="2012">
        <v>0</v>
      </c>
      <c r="AX18" s="2013"/>
      <c r="AY18" s="2013"/>
      <c r="AZ18" s="2012">
        <v>0</v>
      </c>
      <c r="BA18" s="2013"/>
      <c r="BB18" s="2014"/>
      <c r="BC18" s="2015">
        <v>0</v>
      </c>
      <c r="BD18" s="2013"/>
      <c r="BE18" s="2013"/>
      <c r="BF18" s="2012">
        <v>0</v>
      </c>
      <c r="BG18" s="2013"/>
      <c r="BH18" s="2013"/>
      <c r="BI18" s="2012">
        <v>0</v>
      </c>
      <c r="BJ18" s="2013"/>
      <c r="BK18" s="2014"/>
      <c r="BL18" s="2015">
        <v>0</v>
      </c>
      <c r="BM18" s="2013"/>
      <c r="BN18" s="2013"/>
      <c r="BO18" s="2012">
        <v>0</v>
      </c>
      <c r="BP18" s="2013"/>
      <c r="BQ18" s="2013"/>
      <c r="BR18" s="2012">
        <v>0</v>
      </c>
      <c r="BS18" s="2013"/>
      <c r="BT18" s="2014"/>
      <c r="BU18" s="1631">
        <f t="shared" si="0"/>
        <v>0</v>
      </c>
      <c r="BV18" s="1631"/>
      <c r="BW18" s="1631"/>
      <c r="BX18" s="1618" t="s">
        <v>451</v>
      </c>
      <c r="BY18" s="1998"/>
    </row>
    <row r="19" spans="7:80" ht="13.9" customHeight="1" x14ac:dyDescent="0.15">
      <c r="G19" s="2010" t="s">
        <v>474</v>
      </c>
      <c r="H19" s="1610"/>
      <c r="I19" s="1610"/>
      <c r="J19" s="1610"/>
      <c r="K19" s="1610"/>
      <c r="L19" s="1610"/>
      <c r="M19" s="2019">
        <v>31</v>
      </c>
      <c r="N19" s="2020"/>
      <c r="O19" s="2020"/>
      <c r="P19" s="2020"/>
      <c r="Q19" s="1628" t="s">
        <v>441</v>
      </c>
      <c r="R19" s="2011"/>
      <c r="S19" s="2021">
        <v>0</v>
      </c>
      <c r="T19" s="2021"/>
      <c r="U19" s="2021"/>
      <c r="V19" s="2016"/>
      <c r="W19" s="2017"/>
      <c r="X19" s="2018"/>
      <c r="Y19" s="2012">
        <v>0</v>
      </c>
      <c r="Z19" s="2013"/>
      <c r="AA19" s="2014"/>
      <c r="AB19" s="2015">
        <v>0</v>
      </c>
      <c r="AC19" s="2013"/>
      <c r="AD19" s="2013"/>
      <c r="AE19" s="2016"/>
      <c r="AF19" s="2017"/>
      <c r="AG19" s="2018"/>
      <c r="AH19" s="2012">
        <v>0</v>
      </c>
      <c r="AI19" s="2013"/>
      <c r="AJ19" s="2014"/>
      <c r="AK19" s="2015">
        <v>0</v>
      </c>
      <c r="AL19" s="2013"/>
      <c r="AM19" s="2013"/>
      <c r="AN19" s="2016"/>
      <c r="AO19" s="2017"/>
      <c r="AP19" s="2018"/>
      <c r="AQ19" s="2012">
        <v>0</v>
      </c>
      <c r="AR19" s="2013"/>
      <c r="AS19" s="2014"/>
      <c r="AT19" s="2015">
        <v>0</v>
      </c>
      <c r="AU19" s="2013"/>
      <c r="AV19" s="2013"/>
      <c r="AW19" s="2012">
        <v>0</v>
      </c>
      <c r="AX19" s="2013"/>
      <c r="AY19" s="2013"/>
      <c r="AZ19" s="2012">
        <v>0</v>
      </c>
      <c r="BA19" s="2013"/>
      <c r="BB19" s="2014"/>
      <c r="BC19" s="2015">
        <v>0</v>
      </c>
      <c r="BD19" s="2013"/>
      <c r="BE19" s="2013"/>
      <c r="BF19" s="2012">
        <v>0</v>
      </c>
      <c r="BG19" s="2013"/>
      <c r="BH19" s="2013"/>
      <c r="BI19" s="2012">
        <v>0</v>
      </c>
      <c r="BJ19" s="2013"/>
      <c r="BK19" s="2014"/>
      <c r="BL19" s="2015">
        <v>0</v>
      </c>
      <c r="BM19" s="2013"/>
      <c r="BN19" s="2013"/>
      <c r="BO19" s="2012">
        <v>0</v>
      </c>
      <c r="BP19" s="2013"/>
      <c r="BQ19" s="2013"/>
      <c r="BR19" s="2012">
        <v>0</v>
      </c>
      <c r="BS19" s="2013"/>
      <c r="BT19" s="2014"/>
      <c r="BU19" s="1631">
        <f t="shared" si="0"/>
        <v>0</v>
      </c>
      <c r="BV19" s="1631"/>
      <c r="BW19" s="1631"/>
      <c r="BX19" s="1618" t="s">
        <v>451</v>
      </c>
      <c r="BY19" s="1998"/>
    </row>
    <row r="20" spans="7:80" ht="13.9" customHeight="1" x14ac:dyDescent="0.15">
      <c r="G20" s="2010" t="s">
        <v>475</v>
      </c>
      <c r="H20" s="1610"/>
      <c r="I20" s="1610"/>
      <c r="J20" s="1610"/>
      <c r="K20" s="1610"/>
      <c r="L20" s="1610"/>
      <c r="M20" s="2019">
        <v>30</v>
      </c>
      <c r="N20" s="2020"/>
      <c r="O20" s="2020"/>
      <c r="P20" s="2020"/>
      <c r="Q20" s="1628" t="s">
        <v>441</v>
      </c>
      <c r="R20" s="2011"/>
      <c r="S20" s="2021">
        <v>0</v>
      </c>
      <c r="T20" s="2021"/>
      <c r="U20" s="2021"/>
      <c r="V20" s="2016"/>
      <c r="W20" s="2017"/>
      <c r="X20" s="2018"/>
      <c r="Y20" s="2012">
        <v>0</v>
      </c>
      <c r="Z20" s="2013"/>
      <c r="AA20" s="2014"/>
      <c r="AB20" s="2015">
        <v>0</v>
      </c>
      <c r="AC20" s="2013"/>
      <c r="AD20" s="2013"/>
      <c r="AE20" s="2016"/>
      <c r="AF20" s="2017"/>
      <c r="AG20" s="2018"/>
      <c r="AH20" s="2012">
        <v>0</v>
      </c>
      <c r="AI20" s="2013"/>
      <c r="AJ20" s="2014"/>
      <c r="AK20" s="2015">
        <v>0</v>
      </c>
      <c r="AL20" s="2013"/>
      <c r="AM20" s="2013"/>
      <c r="AN20" s="2016"/>
      <c r="AO20" s="2017"/>
      <c r="AP20" s="2018"/>
      <c r="AQ20" s="2012">
        <v>0</v>
      </c>
      <c r="AR20" s="2013"/>
      <c r="AS20" s="2014"/>
      <c r="AT20" s="2015">
        <v>0</v>
      </c>
      <c r="AU20" s="2013"/>
      <c r="AV20" s="2013"/>
      <c r="AW20" s="2012">
        <v>0</v>
      </c>
      <c r="AX20" s="2013"/>
      <c r="AY20" s="2013"/>
      <c r="AZ20" s="2012">
        <v>0</v>
      </c>
      <c r="BA20" s="2013"/>
      <c r="BB20" s="2014"/>
      <c r="BC20" s="2015">
        <v>0</v>
      </c>
      <c r="BD20" s="2013"/>
      <c r="BE20" s="2013"/>
      <c r="BF20" s="2012">
        <v>0</v>
      </c>
      <c r="BG20" s="2013"/>
      <c r="BH20" s="2013"/>
      <c r="BI20" s="2012">
        <v>0</v>
      </c>
      <c r="BJ20" s="2013"/>
      <c r="BK20" s="2014"/>
      <c r="BL20" s="2015">
        <v>0</v>
      </c>
      <c r="BM20" s="2013"/>
      <c r="BN20" s="2013"/>
      <c r="BO20" s="2012">
        <v>0</v>
      </c>
      <c r="BP20" s="2013"/>
      <c r="BQ20" s="2013"/>
      <c r="BR20" s="2012">
        <v>0</v>
      </c>
      <c r="BS20" s="2013"/>
      <c r="BT20" s="2014"/>
      <c r="BU20" s="1631">
        <f t="shared" si="0"/>
        <v>0</v>
      </c>
      <c r="BV20" s="1631"/>
      <c r="BW20" s="1631"/>
      <c r="BX20" s="1618" t="s">
        <v>451</v>
      </c>
      <c r="BY20" s="1998"/>
    </row>
    <row r="21" spans="7:80" ht="13.9" customHeight="1" x14ac:dyDescent="0.15">
      <c r="G21" s="2010" t="s">
        <v>476</v>
      </c>
      <c r="H21" s="1610"/>
      <c r="I21" s="1610"/>
      <c r="J21" s="1610"/>
      <c r="K21" s="1610"/>
      <c r="L21" s="1610"/>
      <c r="M21" s="2019">
        <v>30</v>
      </c>
      <c r="N21" s="2020"/>
      <c r="O21" s="2020"/>
      <c r="P21" s="2020"/>
      <c r="Q21" s="1628" t="s">
        <v>441</v>
      </c>
      <c r="R21" s="2011"/>
      <c r="S21" s="2021">
        <v>0</v>
      </c>
      <c r="T21" s="2021"/>
      <c r="U21" s="2021"/>
      <c r="V21" s="2016"/>
      <c r="W21" s="2017"/>
      <c r="X21" s="2018"/>
      <c r="Y21" s="2012">
        <v>0</v>
      </c>
      <c r="Z21" s="2013"/>
      <c r="AA21" s="2014"/>
      <c r="AB21" s="2015">
        <v>0</v>
      </c>
      <c r="AC21" s="2013"/>
      <c r="AD21" s="2013"/>
      <c r="AE21" s="2016"/>
      <c r="AF21" s="2017"/>
      <c r="AG21" s="2018"/>
      <c r="AH21" s="2012">
        <v>0</v>
      </c>
      <c r="AI21" s="2013"/>
      <c r="AJ21" s="2014"/>
      <c r="AK21" s="2015">
        <v>0</v>
      </c>
      <c r="AL21" s="2013"/>
      <c r="AM21" s="2013"/>
      <c r="AN21" s="2016"/>
      <c r="AO21" s="2017"/>
      <c r="AP21" s="2018"/>
      <c r="AQ21" s="2012">
        <v>0</v>
      </c>
      <c r="AR21" s="2013"/>
      <c r="AS21" s="2014"/>
      <c r="AT21" s="2015">
        <v>0</v>
      </c>
      <c r="AU21" s="2013"/>
      <c r="AV21" s="2013"/>
      <c r="AW21" s="2012">
        <v>0</v>
      </c>
      <c r="AX21" s="2013"/>
      <c r="AY21" s="2013"/>
      <c r="AZ21" s="2012">
        <v>0</v>
      </c>
      <c r="BA21" s="2013"/>
      <c r="BB21" s="2014"/>
      <c r="BC21" s="2015">
        <v>0</v>
      </c>
      <c r="BD21" s="2013"/>
      <c r="BE21" s="2013"/>
      <c r="BF21" s="2012">
        <v>0</v>
      </c>
      <c r="BG21" s="2013"/>
      <c r="BH21" s="2013"/>
      <c r="BI21" s="2012">
        <v>0</v>
      </c>
      <c r="BJ21" s="2013"/>
      <c r="BK21" s="2014"/>
      <c r="BL21" s="2015">
        <v>0</v>
      </c>
      <c r="BM21" s="2013"/>
      <c r="BN21" s="2013"/>
      <c r="BO21" s="2012">
        <v>0</v>
      </c>
      <c r="BP21" s="2013"/>
      <c r="BQ21" s="2013"/>
      <c r="BR21" s="2012">
        <v>0</v>
      </c>
      <c r="BS21" s="2013"/>
      <c r="BT21" s="2014"/>
      <c r="BU21" s="1631">
        <f t="shared" si="0"/>
        <v>0</v>
      </c>
      <c r="BV21" s="1631"/>
      <c r="BW21" s="1631"/>
      <c r="BX21" s="1618" t="s">
        <v>451</v>
      </c>
      <c r="BY21" s="1998"/>
    </row>
    <row r="22" spans="7:80" ht="13.9" customHeight="1" x14ac:dyDescent="0.15">
      <c r="G22" s="2010" t="s">
        <v>477</v>
      </c>
      <c r="H22" s="1610"/>
      <c r="I22" s="1610"/>
      <c r="J22" s="1610"/>
      <c r="K22" s="1610"/>
      <c r="L22" s="1610"/>
      <c r="M22" s="2019">
        <v>31</v>
      </c>
      <c r="N22" s="2020"/>
      <c r="O22" s="2020"/>
      <c r="P22" s="2020"/>
      <c r="Q22" s="1628" t="s">
        <v>441</v>
      </c>
      <c r="R22" s="2011"/>
      <c r="S22" s="2021">
        <v>0</v>
      </c>
      <c r="T22" s="2021"/>
      <c r="U22" s="2021"/>
      <c r="V22" s="2016"/>
      <c r="W22" s="2017"/>
      <c r="X22" s="2018"/>
      <c r="Y22" s="2012">
        <v>0</v>
      </c>
      <c r="Z22" s="2013"/>
      <c r="AA22" s="2014"/>
      <c r="AB22" s="2015">
        <v>0</v>
      </c>
      <c r="AC22" s="2013"/>
      <c r="AD22" s="2013"/>
      <c r="AE22" s="2016"/>
      <c r="AF22" s="2017"/>
      <c r="AG22" s="2018"/>
      <c r="AH22" s="2012">
        <v>0</v>
      </c>
      <c r="AI22" s="2013"/>
      <c r="AJ22" s="2014"/>
      <c r="AK22" s="2015">
        <v>0</v>
      </c>
      <c r="AL22" s="2013"/>
      <c r="AM22" s="2013"/>
      <c r="AN22" s="2016"/>
      <c r="AO22" s="2017"/>
      <c r="AP22" s="2018"/>
      <c r="AQ22" s="2012">
        <v>0</v>
      </c>
      <c r="AR22" s="2013"/>
      <c r="AS22" s="2014"/>
      <c r="AT22" s="2015">
        <v>0</v>
      </c>
      <c r="AU22" s="2013"/>
      <c r="AV22" s="2013"/>
      <c r="AW22" s="2012">
        <v>0</v>
      </c>
      <c r="AX22" s="2013"/>
      <c r="AY22" s="2013"/>
      <c r="AZ22" s="2012">
        <v>0</v>
      </c>
      <c r="BA22" s="2013"/>
      <c r="BB22" s="2014"/>
      <c r="BC22" s="2015">
        <v>0</v>
      </c>
      <c r="BD22" s="2013"/>
      <c r="BE22" s="2013"/>
      <c r="BF22" s="2012">
        <v>0</v>
      </c>
      <c r="BG22" s="2013"/>
      <c r="BH22" s="2013"/>
      <c r="BI22" s="2012">
        <v>0</v>
      </c>
      <c r="BJ22" s="2013"/>
      <c r="BK22" s="2014"/>
      <c r="BL22" s="2015">
        <v>0</v>
      </c>
      <c r="BM22" s="2013"/>
      <c r="BN22" s="2013"/>
      <c r="BO22" s="2012">
        <v>0</v>
      </c>
      <c r="BP22" s="2013"/>
      <c r="BQ22" s="2013"/>
      <c r="BR22" s="2012">
        <v>0</v>
      </c>
      <c r="BS22" s="2013"/>
      <c r="BT22" s="2014"/>
      <c r="BU22" s="1631">
        <f t="shared" si="0"/>
        <v>0</v>
      </c>
      <c r="BV22" s="1631"/>
      <c r="BW22" s="1631"/>
      <c r="BX22" s="1618" t="s">
        <v>451</v>
      </c>
      <c r="BY22" s="1998"/>
    </row>
    <row r="23" spans="7:80" ht="13.9" customHeight="1" x14ac:dyDescent="0.15">
      <c r="G23" s="2010" t="s">
        <v>478</v>
      </c>
      <c r="H23" s="1610"/>
      <c r="I23" s="1610"/>
      <c r="J23" s="1610"/>
      <c r="K23" s="1610"/>
      <c r="L23" s="1610"/>
      <c r="M23" s="2019">
        <v>30</v>
      </c>
      <c r="N23" s="2020"/>
      <c r="O23" s="2020"/>
      <c r="P23" s="2020"/>
      <c r="Q23" s="1628" t="s">
        <v>441</v>
      </c>
      <c r="R23" s="2011"/>
      <c r="S23" s="2021">
        <v>0</v>
      </c>
      <c r="T23" s="2021"/>
      <c r="U23" s="2021"/>
      <c r="V23" s="2016"/>
      <c r="W23" s="2017"/>
      <c r="X23" s="2018"/>
      <c r="Y23" s="2012">
        <v>0</v>
      </c>
      <c r="Z23" s="2013"/>
      <c r="AA23" s="2014"/>
      <c r="AB23" s="2015">
        <v>0</v>
      </c>
      <c r="AC23" s="2013"/>
      <c r="AD23" s="2013"/>
      <c r="AE23" s="2016"/>
      <c r="AF23" s="2017"/>
      <c r="AG23" s="2018"/>
      <c r="AH23" s="2012">
        <v>0</v>
      </c>
      <c r="AI23" s="2013"/>
      <c r="AJ23" s="2014"/>
      <c r="AK23" s="2015">
        <v>0</v>
      </c>
      <c r="AL23" s="2013"/>
      <c r="AM23" s="2013"/>
      <c r="AN23" s="2016"/>
      <c r="AO23" s="2017"/>
      <c r="AP23" s="2018"/>
      <c r="AQ23" s="2012">
        <v>0</v>
      </c>
      <c r="AR23" s="2013"/>
      <c r="AS23" s="2014"/>
      <c r="AT23" s="2015">
        <v>0</v>
      </c>
      <c r="AU23" s="2013"/>
      <c r="AV23" s="2013"/>
      <c r="AW23" s="2012">
        <v>0</v>
      </c>
      <c r="AX23" s="2013"/>
      <c r="AY23" s="2013"/>
      <c r="AZ23" s="2012">
        <v>0</v>
      </c>
      <c r="BA23" s="2013"/>
      <c r="BB23" s="2014"/>
      <c r="BC23" s="2015">
        <v>0</v>
      </c>
      <c r="BD23" s="2013"/>
      <c r="BE23" s="2013"/>
      <c r="BF23" s="2012">
        <v>0</v>
      </c>
      <c r="BG23" s="2013"/>
      <c r="BH23" s="2013"/>
      <c r="BI23" s="2012">
        <v>0</v>
      </c>
      <c r="BJ23" s="2013"/>
      <c r="BK23" s="2014"/>
      <c r="BL23" s="2015">
        <v>0</v>
      </c>
      <c r="BM23" s="2013"/>
      <c r="BN23" s="2013"/>
      <c r="BO23" s="2012">
        <v>0</v>
      </c>
      <c r="BP23" s="2013"/>
      <c r="BQ23" s="2013"/>
      <c r="BR23" s="2012">
        <v>0</v>
      </c>
      <c r="BS23" s="2013"/>
      <c r="BT23" s="2014"/>
      <c r="BU23" s="1631">
        <f t="shared" si="0"/>
        <v>0</v>
      </c>
      <c r="BV23" s="1631"/>
      <c r="BW23" s="1631"/>
      <c r="BX23" s="1618" t="s">
        <v>451</v>
      </c>
      <c r="BY23" s="1998"/>
    </row>
    <row r="24" spans="7:80" ht="13.9" customHeight="1" x14ac:dyDescent="0.15">
      <c r="G24" s="2010" t="s">
        <v>479</v>
      </c>
      <c r="H24" s="1610"/>
      <c r="I24" s="1610"/>
      <c r="J24" s="1610"/>
      <c r="K24" s="1610"/>
      <c r="L24" s="1610"/>
      <c r="M24" s="2019">
        <v>31</v>
      </c>
      <c r="N24" s="2020"/>
      <c r="O24" s="2020"/>
      <c r="P24" s="2020"/>
      <c r="Q24" s="1628" t="s">
        <v>441</v>
      </c>
      <c r="R24" s="2011"/>
      <c r="S24" s="2021">
        <v>0</v>
      </c>
      <c r="T24" s="2021"/>
      <c r="U24" s="2021"/>
      <c r="V24" s="2016"/>
      <c r="W24" s="2017"/>
      <c r="X24" s="2018"/>
      <c r="Y24" s="2012">
        <v>0</v>
      </c>
      <c r="Z24" s="2013"/>
      <c r="AA24" s="2014"/>
      <c r="AB24" s="2015">
        <v>0</v>
      </c>
      <c r="AC24" s="2013"/>
      <c r="AD24" s="2013"/>
      <c r="AE24" s="2016"/>
      <c r="AF24" s="2017"/>
      <c r="AG24" s="2018"/>
      <c r="AH24" s="2012">
        <v>0</v>
      </c>
      <c r="AI24" s="2013"/>
      <c r="AJ24" s="2014"/>
      <c r="AK24" s="2015">
        <v>0</v>
      </c>
      <c r="AL24" s="2013"/>
      <c r="AM24" s="2013"/>
      <c r="AN24" s="2016"/>
      <c r="AO24" s="2017"/>
      <c r="AP24" s="2018"/>
      <c r="AQ24" s="2012">
        <v>0</v>
      </c>
      <c r="AR24" s="2013"/>
      <c r="AS24" s="2014"/>
      <c r="AT24" s="2015">
        <v>0</v>
      </c>
      <c r="AU24" s="2013"/>
      <c r="AV24" s="2013"/>
      <c r="AW24" s="2012">
        <v>0</v>
      </c>
      <c r="AX24" s="2013"/>
      <c r="AY24" s="2013"/>
      <c r="AZ24" s="2012">
        <v>0</v>
      </c>
      <c r="BA24" s="2013"/>
      <c r="BB24" s="2014"/>
      <c r="BC24" s="2015">
        <v>0</v>
      </c>
      <c r="BD24" s="2013"/>
      <c r="BE24" s="2013"/>
      <c r="BF24" s="2012">
        <v>0</v>
      </c>
      <c r="BG24" s="2013"/>
      <c r="BH24" s="2013"/>
      <c r="BI24" s="2012">
        <v>0</v>
      </c>
      <c r="BJ24" s="2013"/>
      <c r="BK24" s="2014"/>
      <c r="BL24" s="2015">
        <v>0</v>
      </c>
      <c r="BM24" s="2013"/>
      <c r="BN24" s="2013"/>
      <c r="BO24" s="2012">
        <v>0</v>
      </c>
      <c r="BP24" s="2013"/>
      <c r="BQ24" s="2013"/>
      <c r="BR24" s="2012">
        <v>0</v>
      </c>
      <c r="BS24" s="2013"/>
      <c r="BT24" s="2014"/>
      <c r="BU24" s="1631">
        <f t="shared" si="0"/>
        <v>0</v>
      </c>
      <c r="BV24" s="1631"/>
      <c r="BW24" s="1631"/>
      <c r="BX24" s="1618" t="s">
        <v>451</v>
      </c>
      <c r="BY24" s="1998"/>
      <c r="CB24" s="386"/>
    </row>
    <row r="25" spans="7:80" ht="13.9" customHeight="1" x14ac:dyDescent="0.15">
      <c r="G25" s="2010" t="s">
        <v>480</v>
      </c>
      <c r="H25" s="1610"/>
      <c r="I25" s="1610"/>
      <c r="J25" s="1610"/>
      <c r="K25" s="1610"/>
      <c r="L25" s="1610"/>
      <c r="M25" s="2019">
        <v>30</v>
      </c>
      <c r="N25" s="2020"/>
      <c r="O25" s="2020"/>
      <c r="P25" s="2020"/>
      <c r="Q25" s="1628" t="s">
        <v>441</v>
      </c>
      <c r="R25" s="2011"/>
      <c r="S25" s="2021">
        <v>0</v>
      </c>
      <c r="T25" s="2021"/>
      <c r="U25" s="2021"/>
      <c r="V25" s="2016"/>
      <c r="W25" s="2017"/>
      <c r="X25" s="2018"/>
      <c r="Y25" s="2012">
        <v>0</v>
      </c>
      <c r="Z25" s="2013"/>
      <c r="AA25" s="2014"/>
      <c r="AB25" s="2015">
        <v>0</v>
      </c>
      <c r="AC25" s="2013"/>
      <c r="AD25" s="2013"/>
      <c r="AE25" s="2016"/>
      <c r="AF25" s="2017"/>
      <c r="AG25" s="2018"/>
      <c r="AH25" s="2012">
        <v>0</v>
      </c>
      <c r="AI25" s="2013"/>
      <c r="AJ25" s="2014"/>
      <c r="AK25" s="2015">
        <v>0</v>
      </c>
      <c r="AL25" s="2013"/>
      <c r="AM25" s="2013"/>
      <c r="AN25" s="2016"/>
      <c r="AO25" s="2017"/>
      <c r="AP25" s="2018"/>
      <c r="AQ25" s="2012">
        <v>0</v>
      </c>
      <c r="AR25" s="2013"/>
      <c r="AS25" s="2014"/>
      <c r="AT25" s="2015">
        <v>0</v>
      </c>
      <c r="AU25" s="2013"/>
      <c r="AV25" s="2013"/>
      <c r="AW25" s="2012">
        <v>0</v>
      </c>
      <c r="AX25" s="2013"/>
      <c r="AY25" s="2013"/>
      <c r="AZ25" s="2012">
        <v>0</v>
      </c>
      <c r="BA25" s="2013"/>
      <c r="BB25" s="2014"/>
      <c r="BC25" s="2015">
        <v>0</v>
      </c>
      <c r="BD25" s="2013"/>
      <c r="BE25" s="2013"/>
      <c r="BF25" s="2012">
        <v>0</v>
      </c>
      <c r="BG25" s="2013"/>
      <c r="BH25" s="2013"/>
      <c r="BI25" s="2012">
        <v>0</v>
      </c>
      <c r="BJ25" s="2013"/>
      <c r="BK25" s="2014"/>
      <c r="BL25" s="2015">
        <v>0</v>
      </c>
      <c r="BM25" s="2013"/>
      <c r="BN25" s="2013"/>
      <c r="BO25" s="2012">
        <v>0</v>
      </c>
      <c r="BP25" s="2013"/>
      <c r="BQ25" s="2013"/>
      <c r="BR25" s="2012">
        <v>0</v>
      </c>
      <c r="BS25" s="2013"/>
      <c r="BT25" s="2014"/>
      <c r="BU25" s="1631">
        <f t="shared" si="0"/>
        <v>0</v>
      </c>
      <c r="BV25" s="1631"/>
      <c r="BW25" s="1631"/>
      <c r="BX25" s="1618" t="s">
        <v>451</v>
      </c>
      <c r="BY25" s="1998"/>
    </row>
    <row r="26" spans="7:80" ht="13.9" customHeight="1" x14ac:dyDescent="0.15">
      <c r="G26" s="2010" t="s">
        <v>481</v>
      </c>
      <c r="H26" s="1610"/>
      <c r="I26" s="1610"/>
      <c r="J26" s="1610"/>
      <c r="K26" s="1610"/>
      <c r="L26" s="1610"/>
      <c r="M26" s="2019">
        <v>27</v>
      </c>
      <c r="N26" s="2020"/>
      <c r="O26" s="2020"/>
      <c r="P26" s="2020"/>
      <c r="Q26" s="1628" t="s">
        <v>441</v>
      </c>
      <c r="R26" s="2011"/>
      <c r="S26" s="2021">
        <v>0</v>
      </c>
      <c r="T26" s="2021"/>
      <c r="U26" s="2021"/>
      <c r="V26" s="2016"/>
      <c r="W26" s="2017"/>
      <c r="X26" s="2018"/>
      <c r="Y26" s="2012">
        <v>0</v>
      </c>
      <c r="Z26" s="2013"/>
      <c r="AA26" s="2014"/>
      <c r="AB26" s="2015">
        <v>0</v>
      </c>
      <c r="AC26" s="2013"/>
      <c r="AD26" s="2013"/>
      <c r="AE26" s="2016"/>
      <c r="AF26" s="2017"/>
      <c r="AG26" s="2018"/>
      <c r="AH26" s="2012">
        <v>0</v>
      </c>
      <c r="AI26" s="2013"/>
      <c r="AJ26" s="2014"/>
      <c r="AK26" s="2015">
        <v>0</v>
      </c>
      <c r="AL26" s="2013"/>
      <c r="AM26" s="2013"/>
      <c r="AN26" s="2016"/>
      <c r="AO26" s="2017"/>
      <c r="AP26" s="2018"/>
      <c r="AQ26" s="2012">
        <v>0</v>
      </c>
      <c r="AR26" s="2013"/>
      <c r="AS26" s="2014"/>
      <c r="AT26" s="2015">
        <v>0</v>
      </c>
      <c r="AU26" s="2013"/>
      <c r="AV26" s="2013"/>
      <c r="AW26" s="2012">
        <v>0</v>
      </c>
      <c r="AX26" s="2013"/>
      <c r="AY26" s="2013"/>
      <c r="AZ26" s="2012">
        <v>0</v>
      </c>
      <c r="BA26" s="2013"/>
      <c r="BB26" s="2014"/>
      <c r="BC26" s="2015">
        <v>0</v>
      </c>
      <c r="BD26" s="2013"/>
      <c r="BE26" s="2013"/>
      <c r="BF26" s="2012">
        <v>0</v>
      </c>
      <c r="BG26" s="2013"/>
      <c r="BH26" s="2013"/>
      <c r="BI26" s="2012">
        <v>0</v>
      </c>
      <c r="BJ26" s="2013"/>
      <c r="BK26" s="2014"/>
      <c r="BL26" s="2015">
        <v>0</v>
      </c>
      <c r="BM26" s="2013"/>
      <c r="BN26" s="2013"/>
      <c r="BO26" s="2012">
        <v>0</v>
      </c>
      <c r="BP26" s="2013"/>
      <c r="BQ26" s="2013"/>
      <c r="BR26" s="2012">
        <v>0</v>
      </c>
      <c r="BS26" s="2013"/>
      <c r="BT26" s="2014"/>
      <c r="BU26" s="1631">
        <f t="shared" si="0"/>
        <v>0</v>
      </c>
      <c r="BV26" s="1631"/>
      <c r="BW26" s="1631"/>
      <c r="BX26" s="1618" t="s">
        <v>451</v>
      </c>
      <c r="BY26" s="1998"/>
    </row>
    <row r="27" spans="7:80" ht="13.9" customHeight="1" x14ac:dyDescent="0.15">
      <c r="G27" s="2010" t="s">
        <v>482</v>
      </c>
      <c r="H27" s="1610"/>
      <c r="I27" s="1610"/>
      <c r="J27" s="1610"/>
      <c r="K27" s="1610"/>
      <c r="L27" s="1610"/>
      <c r="M27" s="2019">
        <v>31</v>
      </c>
      <c r="N27" s="2020"/>
      <c r="O27" s="2020"/>
      <c r="P27" s="2020"/>
      <c r="Q27" s="1628" t="s">
        <v>441</v>
      </c>
      <c r="R27" s="2011"/>
      <c r="S27" s="2021">
        <v>0</v>
      </c>
      <c r="T27" s="2021"/>
      <c r="U27" s="2021"/>
      <c r="V27" s="2016"/>
      <c r="W27" s="2017"/>
      <c r="X27" s="2018"/>
      <c r="Y27" s="2012">
        <v>0</v>
      </c>
      <c r="Z27" s="2013"/>
      <c r="AA27" s="2014"/>
      <c r="AB27" s="2015">
        <v>0</v>
      </c>
      <c r="AC27" s="2013"/>
      <c r="AD27" s="2013"/>
      <c r="AE27" s="2016"/>
      <c r="AF27" s="2017"/>
      <c r="AG27" s="2018"/>
      <c r="AH27" s="2012">
        <v>0</v>
      </c>
      <c r="AI27" s="2013"/>
      <c r="AJ27" s="2014"/>
      <c r="AK27" s="2015">
        <v>0</v>
      </c>
      <c r="AL27" s="2013"/>
      <c r="AM27" s="2013"/>
      <c r="AN27" s="2016"/>
      <c r="AO27" s="2017"/>
      <c r="AP27" s="2018"/>
      <c r="AQ27" s="2012">
        <v>0</v>
      </c>
      <c r="AR27" s="2013"/>
      <c r="AS27" s="2014"/>
      <c r="AT27" s="2015">
        <v>0</v>
      </c>
      <c r="AU27" s="2013"/>
      <c r="AV27" s="2013"/>
      <c r="AW27" s="2012">
        <v>0</v>
      </c>
      <c r="AX27" s="2013"/>
      <c r="AY27" s="2013"/>
      <c r="AZ27" s="2012">
        <v>0</v>
      </c>
      <c r="BA27" s="2013"/>
      <c r="BB27" s="2014"/>
      <c r="BC27" s="2015">
        <v>0</v>
      </c>
      <c r="BD27" s="2013"/>
      <c r="BE27" s="2013"/>
      <c r="BF27" s="2012">
        <v>0</v>
      </c>
      <c r="BG27" s="2013"/>
      <c r="BH27" s="2013"/>
      <c r="BI27" s="2012">
        <v>0</v>
      </c>
      <c r="BJ27" s="2013"/>
      <c r="BK27" s="2014"/>
      <c r="BL27" s="2015">
        <v>0</v>
      </c>
      <c r="BM27" s="2013"/>
      <c r="BN27" s="2013"/>
      <c r="BO27" s="2012">
        <v>0</v>
      </c>
      <c r="BP27" s="2013"/>
      <c r="BQ27" s="2013"/>
      <c r="BR27" s="2012">
        <v>0</v>
      </c>
      <c r="BS27" s="2013"/>
      <c r="BT27" s="2014"/>
      <c r="BU27" s="1631">
        <f t="shared" si="0"/>
        <v>0</v>
      </c>
      <c r="BV27" s="1631"/>
      <c r="BW27" s="1631"/>
      <c r="BX27" s="1618" t="s">
        <v>451</v>
      </c>
      <c r="BY27" s="1998"/>
    </row>
    <row r="28" spans="7:80" ht="13.9" customHeight="1" x14ac:dyDescent="0.15">
      <c r="G28" s="2010" t="s">
        <v>470</v>
      </c>
      <c r="H28" s="1610"/>
      <c r="I28" s="1610"/>
      <c r="J28" s="1610"/>
      <c r="K28" s="1610"/>
      <c r="L28" s="1610"/>
      <c r="M28" s="1636">
        <f>SUM(M16:P27)</f>
        <v>362</v>
      </c>
      <c r="N28" s="1637"/>
      <c r="O28" s="1637"/>
      <c r="P28" s="1637"/>
      <c r="Q28" s="1628" t="s">
        <v>441</v>
      </c>
      <c r="R28" s="2011"/>
      <c r="S28" s="1633">
        <f>SUM(S16:U27)</f>
        <v>0</v>
      </c>
      <c r="T28" s="1633"/>
      <c r="U28" s="1633"/>
      <c r="V28" s="2007"/>
      <c r="W28" s="2008"/>
      <c r="X28" s="2009"/>
      <c r="Y28" s="1632">
        <f>SUM(Y16:AA27)</f>
        <v>0</v>
      </c>
      <c r="Z28" s="1633"/>
      <c r="AA28" s="2006"/>
      <c r="AB28" s="2005">
        <f>SUM(AB16:AD27)</f>
        <v>0</v>
      </c>
      <c r="AC28" s="1631"/>
      <c r="AD28" s="1631"/>
      <c r="AE28" s="2007"/>
      <c r="AF28" s="2008"/>
      <c r="AG28" s="2009"/>
      <c r="AH28" s="1632">
        <f>SUM(AH16:AJ27)</f>
        <v>0</v>
      </c>
      <c r="AI28" s="1633"/>
      <c r="AJ28" s="2006"/>
      <c r="AK28" s="2005">
        <f>SUM(AK16:AM27)</f>
        <v>0</v>
      </c>
      <c r="AL28" s="1631"/>
      <c r="AM28" s="1631"/>
      <c r="AN28" s="2007"/>
      <c r="AO28" s="2008"/>
      <c r="AP28" s="2009"/>
      <c r="AQ28" s="1632">
        <f>SUM(AQ16:AS27)</f>
        <v>0</v>
      </c>
      <c r="AR28" s="1633"/>
      <c r="AS28" s="2006"/>
      <c r="AT28" s="1631">
        <f>SUM(AT16:AV27)</f>
        <v>0</v>
      </c>
      <c r="AU28" s="1631"/>
      <c r="AV28" s="1631"/>
      <c r="AW28" s="1632">
        <f>SUM(AW16:AY27)</f>
        <v>0</v>
      </c>
      <c r="AX28" s="1633"/>
      <c r="AY28" s="1633"/>
      <c r="AZ28" s="1632">
        <f>SUM(AZ16:BB27)</f>
        <v>0</v>
      </c>
      <c r="BA28" s="1633"/>
      <c r="BB28" s="1633"/>
      <c r="BC28" s="2005">
        <f>SUM(BC16:BE27)</f>
        <v>0</v>
      </c>
      <c r="BD28" s="1631"/>
      <c r="BE28" s="1631"/>
      <c r="BF28" s="1632">
        <f>SUM(BF16:BH27)</f>
        <v>0</v>
      </c>
      <c r="BG28" s="1633"/>
      <c r="BH28" s="1633"/>
      <c r="BI28" s="1632">
        <f>SUM(BI16:BK27)</f>
        <v>0</v>
      </c>
      <c r="BJ28" s="1633"/>
      <c r="BK28" s="2006"/>
      <c r="BL28" s="2005">
        <f>SUM(BL16:BN27)</f>
        <v>0</v>
      </c>
      <c r="BM28" s="1631"/>
      <c r="BN28" s="1631"/>
      <c r="BO28" s="1632">
        <f>SUM(BO16:BQ27)</f>
        <v>0</v>
      </c>
      <c r="BP28" s="1633"/>
      <c r="BQ28" s="1633"/>
      <c r="BR28" s="1632">
        <f>SUM(BR16:BT27)</f>
        <v>0</v>
      </c>
      <c r="BS28" s="1633"/>
      <c r="BT28" s="2006"/>
      <c r="BU28" s="1631">
        <f>SUM(BU16:BW27)</f>
        <v>0</v>
      </c>
      <c r="BV28" s="1631"/>
      <c r="BW28" s="1631"/>
      <c r="BX28" s="1618" t="s">
        <v>451</v>
      </c>
      <c r="BY28" s="1998"/>
    </row>
    <row r="29" spans="7:80" ht="21.75" customHeight="1" thickBot="1" x14ac:dyDescent="0.2">
      <c r="G29" s="1999" t="s">
        <v>693</v>
      </c>
      <c r="H29" s="2000"/>
      <c r="I29" s="2000"/>
      <c r="J29" s="2000"/>
      <c r="K29" s="2000"/>
      <c r="L29" s="2001"/>
      <c r="M29" s="2002"/>
      <c r="N29" s="2003"/>
      <c r="O29" s="2003"/>
      <c r="P29" s="2003"/>
      <c r="Q29" s="2003"/>
      <c r="R29" s="2004"/>
      <c r="S29" s="1985">
        <f>IFERROR(ROUNDUP(S28/$M$28,1),"0")</f>
        <v>0</v>
      </c>
      <c r="T29" s="1985"/>
      <c r="U29" s="1985"/>
      <c r="V29" s="1995"/>
      <c r="W29" s="1996"/>
      <c r="X29" s="1997"/>
      <c r="Y29" s="1986">
        <f>IFERROR(ROUNDUP(Y28/$M$28,1),"0")</f>
        <v>0</v>
      </c>
      <c r="Z29" s="1985"/>
      <c r="AA29" s="1987"/>
      <c r="AB29" s="1984">
        <f>IFERROR(ROUNDUP(AB28/$M$28,1),"0")</f>
        <v>0</v>
      </c>
      <c r="AC29" s="1985"/>
      <c r="AD29" s="1985"/>
      <c r="AE29" s="1995"/>
      <c r="AF29" s="1996"/>
      <c r="AG29" s="1997"/>
      <c r="AH29" s="1986">
        <f>IFERROR(ROUNDUP(AH28/$M$28,1),"0")</f>
        <v>0</v>
      </c>
      <c r="AI29" s="1985"/>
      <c r="AJ29" s="1987"/>
      <c r="AK29" s="1984">
        <f>IFERROR(ROUNDUP(AK28/$M$28,1),"0")</f>
        <v>0</v>
      </c>
      <c r="AL29" s="1985"/>
      <c r="AM29" s="1985"/>
      <c r="AN29" s="1995"/>
      <c r="AO29" s="1996"/>
      <c r="AP29" s="1997"/>
      <c r="AQ29" s="1986">
        <f>IFERROR(ROUNDUP(AQ28/$M$28,1),"0")</f>
        <v>0</v>
      </c>
      <c r="AR29" s="1985"/>
      <c r="AS29" s="1987"/>
      <c r="AT29" s="1985">
        <f>IFERROR(ROUNDUP(AT28/$M$28,1),"0")</f>
        <v>0</v>
      </c>
      <c r="AU29" s="1985"/>
      <c r="AV29" s="1985"/>
      <c r="AW29" s="1986">
        <f>IFERROR(ROUNDUP(AW28/$M$28,1),"0")</f>
        <v>0</v>
      </c>
      <c r="AX29" s="1985"/>
      <c r="AY29" s="1985"/>
      <c r="AZ29" s="1986">
        <f>IFERROR(ROUNDUP(AZ28/$M$28,1),"0")</f>
        <v>0</v>
      </c>
      <c r="BA29" s="1985"/>
      <c r="BB29" s="1985"/>
      <c r="BC29" s="1984">
        <f>IFERROR(ROUNDUP(BC28/$M$28,1),"0")</f>
        <v>0</v>
      </c>
      <c r="BD29" s="1985"/>
      <c r="BE29" s="1985"/>
      <c r="BF29" s="1986">
        <f>IFERROR(ROUNDUP(BF28/$M$28,1),"0")</f>
        <v>0</v>
      </c>
      <c r="BG29" s="1985"/>
      <c r="BH29" s="1985"/>
      <c r="BI29" s="1986">
        <f>IFERROR(ROUNDUP(BI28/$M$28,1),"0")</f>
        <v>0</v>
      </c>
      <c r="BJ29" s="1985"/>
      <c r="BK29" s="1987"/>
      <c r="BL29" s="1984">
        <f>IFERROR(ROUNDUP(BL28/$M$28,1),"0")</f>
        <v>0</v>
      </c>
      <c r="BM29" s="1985"/>
      <c r="BN29" s="1985"/>
      <c r="BO29" s="1986">
        <f>IFERROR(ROUNDUP(BO28/$M$28,1),"0")</f>
        <v>0</v>
      </c>
      <c r="BP29" s="1985"/>
      <c r="BQ29" s="1985"/>
      <c r="BR29" s="1986">
        <f>IFERROR(ROUNDUP(BR28/$M$28,1),"0")</f>
        <v>0</v>
      </c>
      <c r="BS29" s="1985"/>
      <c r="BT29" s="1987"/>
      <c r="BU29" s="1988">
        <f>S29+AB29+AK29+AT29+BC29+BL29</f>
        <v>0</v>
      </c>
      <c r="BV29" s="1988"/>
      <c r="BW29" s="1988"/>
      <c r="BX29" s="1989" t="s">
        <v>451</v>
      </c>
      <c r="BY29" s="1990"/>
    </row>
    <row r="30" spans="7:80" ht="13.9" customHeight="1" thickBot="1" x14ac:dyDescent="0.2">
      <c r="G30" s="1991" t="s">
        <v>694</v>
      </c>
      <c r="H30" s="1992"/>
      <c r="I30" s="1992"/>
      <c r="J30" s="1992"/>
      <c r="K30" s="1992"/>
      <c r="L30" s="1992"/>
      <c r="M30" s="1992"/>
      <c r="N30" s="1992"/>
      <c r="O30" s="1992"/>
      <c r="P30" s="1992"/>
      <c r="Q30" s="1992"/>
      <c r="R30" s="1993"/>
      <c r="S30" s="1994">
        <f>S29+Y29</f>
        <v>0</v>
      </c>
      <c r="T30" s="1982"/>
      <c r="U30" s="1982"/>
      <c r="V30" s="1982"/>
      <c r="W30" s="1982"/>
      <c r="X30" s="1982"/>
      <c r="Y30" s="1982"/>
      <c r="Z30" s="1982"/>
      <c r="AA30" s="1982"/>
      <c r="AB30" s="1982">
        <f>AB29+AH29</f>
        <v>0</v>
      </c>
      <c r="AC30" s="1982"/>
      <c r="AD30" s="1982"/>
      <c r="AE30" s="1982"/>
      <c r="AF30" s="1982"/>
      <c r="AG30" s="1982"/>
      <c r="AH30" s="1982"/>
      <c r="AI30" s="1982"/>
      <c r="AJ30" s="1982"/>
      <c r="AK30" s="1982">
        <f>AK29+AQ29</f>
        <v>0</v>
      </c>
      <c r="AL30" s="1982"/>
      <c r="AM30" s="1982"/>
      <c r="AN30" s="1982"/>
      <c r="AO30" s="1982"/>
      <c r="AP30" s="1982"/>
      <c r="AQ30" s="1982"/>
      <c r="AR30" s="1982"/>
      <c r="AS30" s="1982"/>
      <c r="AT30" s="1982">
        <f>AT29+AZ29</f>
        <v>0</v>
      </c>
      <c r="AU30" s="1982"/>
      <c r="AV30" s="1982"/>
      <c r="AW30" s="1982"/>
      <c r="AX30" s="1982"/>
      <c r="AY30" s="1982"/>
      <c r="AZ30" s="1982"/>
      <c r="BA30" s="1982"/>
      <c r="BB30" s="1982"/>
      <c r="BC30" s="1982">
        <f>BC29+BI29</f>
        <v>0</v>
      </c>
      <c r="BD30" s="1982"/>
      <c r="BE30" s="1982"/>
      <c r="BF30" s="1982"/>
      <c r="BG30" s="1982"/>
      <c r="BH30" s="1982"/>
      <c r="BI30" s="1982"/>
      <c r="BJ30" s="1982"/>
      <c r="BK30" s="1982"/>
      <c r="BL30" s="1982">
        <f>BL29+BR29</f>
        <v>0</v>
      </c>
      <c r="BM30" s="1982"/>
      <c r="BN30" s="1982"/>
      <c r="BO30" s="1982"/>
      <c r="BP30" s="1982"/>
      <c r="BQ30" s="1982"/>
      <c r="BR30" s="1982"/>
      <c r="BS30" s="1982"/>
      <c r="BT30" s="1983"/>
      <c r="BU30" s="731"/>
      <c r="BV30" s="731"/>
      <c r="BW30" s="731"/>
      <c r="BX30" s="717"/>
      <c r="BY30" s="717"/>
    </row>
    <row r="31" spans="7:80" ht="13.9" customHeight="1" x14ac:dyDescent="0.15">
      <c r="G31" s="672"/>
      <c r="H31" s="672"/>
      <c r="I31" s="672"/>
      <c r="J31" s="672"/>
      <c r="K31" s="672"/>
      <c r="L31" s="672"/>
      <c r="M31" s="717"/>
      <c r="N31" s="717"/>
      <c r="O31" s="717"/>
      <c r="P31" s="717"/>
      <c r="Q31" s="717"/>
      <c r="R31" s="717"/>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c r="BD31" s="731"/>
      <c r="BE31" s="731"/>
      <c r="BF31" s="731"/>
      <c r="BG31" s="731"/>
      <c r="BH31" s="731"/>
      <c r="BI31" s="731"/>
      <c r="BJ31" s="731"/>
      <c r="BK31" s="731"/>
      <c r="BL31" s="731"/>
      <c r="BM31" s="731"/>
      <c r="BN31" s="731"/>
      <c r="BO31" s="731"/>
      <c r="BP31" s="731"/>
      <c r="BQ31" s="731"/>
      <c r="BR31" s="731"/>
      <c r="BS31" s="731"/>
      <c r="BT31" s="731"/>
      <c r="BU31" s="731"/>
      <c r="BV31" s="731"/>
      <c r="BW31" s="731"/>
      <c r="BX31" s="717"/>
      <c r="BY31" s="717"/>
    </row>
    <row r="32" spans="7:80" ht="13.9" customHeight="1" x14ac:dyDescent="0.15">
      <c r="G32" s="673" t="s">
        <v>695</v>
      </c>
      <c r="H32" s="674"/>
      <c r="I32" s="674"/>
      <c r="J32" s="674"/>
      <c r="K32" s="674"/>
      <c r="L32" s="674"/>
      <c r="M32" s="674"/>
      <c r="N32" s="674"/>
      <c r="O32" s="674"/>
      <c r="P32" s="674"/>
      <c r="Q32" s="674"/>
      <c r="R32" s="674"/>
      <c r="S32" s="674"/>
      <c r="T32" s="674"/>
      <c r="U32" s="674"/>
      <c r="V32" s="674"/>
      <c r="W32" s="6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88" t="str">
        <f>IFERROR(IF(BU29&gt;#REF!,"「１　事業者名等」の定員数を超過しています。",""),"")</f>
        <v/>
      </c>
    </row>
    <row r="33" spans="7:77" ht="13.9" customHeight="1" x14ac:dyDescent="0.15">
      <c r="G33" s="673" t="s">
        <v>696</v>
      </c>
      <c r="H33" s="674"/>
      <c r="I33" s="674"/>
      <c r="J33" s="674"/>
      <c r="K33" s="674"/>
      <c r="L33" s="674"/>
      <c r="M33" s="674"/>
      <c r="N33" s="674"/>
      <c r="O33" s="674"/>
      <c r="P33" s="674"/>
      <c r="Q33" s="674"/>
      <c r="R33" s="674"/>
      <c r="S33" s="674"/>
      <c r="T33" s="674"/>
      <c r="U33" s="674"/>
      <c r="V33" s="674"/>
      <c r="W33" s="6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4"/>
    </row>
    <row r="34" spans="7:77" ht="13.9" customHeight="1" x14ac:dyDescent="0.15">
      <c r="G34" s="673" t="s">
        <v>697</v>
      </c>
      <c r="H34" s="674"/>
      <c r="I34" s="674"/>
      <c r="J34" s="674"/>
      <c r="K34" s="674"/>
      <c r="L34" s="674"/>
      <c r="M34" s="674"/>
      <c r="N34" s="674"/>
      <c r="O34" s="674"/>
      <c r="P34" s="674"/>
      <c r="Q34" s="674"/>
      <c r="R34" s="674"/>
      <c r="S34" s="674"/>
      <c r="T34" s="674"/>
      <c r="U34" s="674"/>
      <c r="V34" s="674"/>
      <c r="W34" s="6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row>
    <row r="35" spans="7:77" ht="13.9" customHeight="1" x14ac:dyDescent="0.15">
      <c r="G35" s="673" t="s">
        <v>698</v>
      </c>
      <c r="H35" s="674"/>
      <c r="I35" s="674"/>
      <c r="J35" s="674"/>
      <c r="K35" s="674"/>
      <c r="L35" s="674"/>
      <c r="M35" s="674"/>
      <c r="N35" s="674"/>
      <c r="O35" s="674"/>
      <c r="P35" s="674"/>
      <c r="Q35" s="674"/>
      <c r="R35" s="674"/>
      <c r="S35" s="674"/>
      <c r="T35" s="674"/>
      <c r="U35" s="674"/>
      <c r="V35" s="674"/>
      <c r="W35" s="6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4"/>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2"/>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ageMargins left="0.7" right="0.7" top="0.75" bottom="0.75" header="0.3" footer="0.3"/>
  <pageSetup paperSize="9" scale="77" orientation="landscape"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5"/>
  <sheetViews>
    <sheetView view="pageBreakPreview" zoomScale="85" zoomScaleNormal="115" zoomScaleSheetLayoutView="85" workbookViewId="0">
      <selection activeCell="C8" sqref="C8:G8"/>
    </sheetView>
  </sheetViews>
  <sheetFormatPr defaultRowHeight="13.5" x14ac:dyDescent="0.15"/>
  <cols>
    <col min="1" max="1" width="2.25" style="30" customWidth="1"/>
    <col min="2" max="2" width="24.25" style="30" customWidth="1"/>
    <col min="3" max="3" width="4" style="30" customWidth="1"/>
    <col min="4" max="6" width="20.125" style="30" customWidth="1"/>
    <col min="7" max="7" width="3.125" style="30" customWidth="1"/>
    <col min="8" max="8" width="1.875" style="30" customWidth="1"/>
    <col min="9" max="9" width="2.5" style="30" customWidth="1"/>
    <col min="10" max="256" width="9" style="30"/>
    <col min="257" max="257" width="2.25" style="30" customWidth="1"/>
    <col min="258" max="258" width="24.25" style="30" customWidth="1"/>
    <col min="259" max="259" width="4" style="30" customWidth="1"/>
    <col min="260" max="262" width="20.125" style="30" customWidth="1"/>
    <col min="263" max="263" width="3.125" style="30" customWidth="1"/>
    <col min="264" max="264" width="4.375" style="30" customWidth="1"/>
    <col min="265" max="265" width="2.5" style="30" customWidth="1"/>
    <col min="266" max="512" width="9" style="30"/>
    <col min="513" max="513" width="2.25" style="30" customWidth="1"/>
    <col min="514" max="514" width="24.25" style="30" customWidth="1"/>
    <col min="515" max="515" width="4" style="30" customWidth="1"/>
    <col min="516" max="518" width="20.125" style="30" customWidth="1"/>
    <col min="519" max="519" width="3.125" style="30" customWidth="1"/>
    <col min="520" max="520" width="4.375" style="30" customWidth="1"/>
    <col min="521" max="521" width="2.5" style="30" customWidth="1"/>
    <col min="522" max="768" width="9" style="30"/>
    <col min="769" max="769" width="2.25" style="30" customWidth="1"/>
    <col min="770" max="770" width="24.25" style="30" customWidth="1"/>
    <col min="771" max="771" width="4" style="30" customWidth="1"/>
    <col min="772" max="774" width="20.125" style="30" customWidth="1"/>
    <col min="775" max="775" width="3.125" style="30" customWidth="1"/>
    <col min="776" max="776" width="4.375" style="30" customWidth="1"/>
    <col min="777" max="777" width="2.5" style="30" customWidth="1"/>
    <col min="778" max="1024" width="9" style="30"/>
    <col min="1025" max="1025" width="2.25" style="30" customWidth="1"/>
    <col min="1026" max="1026" width="24.25" style="30" customWidth="1"/>
    <col min="1027" max="1027" width="4" style="30" customWidth="1"/>
    <col min="1028" max="1030" width="20.125" style="30" customWidth="1"/>
    <col min="1031" max="1031" width="3.125" style="30" customWidth="1"/>
    <col min="1032" max="1032" width="4.375" style="30" customWidth="1"/>
    <col min="1033" max="1033" width="2.5" style="30" customWidth="1"/>
    <col min="1034" max="1280" width="9" style="30"/>
    <col min="1281" max="1281" width="2.25" style="30" customWidth="1"/>
    <col min="1282" max="1282" width="24.25" style="30" customWidth="1"/>
    <col min="1283" max="1283" width="4" style="30" customWidth="1"/>
    <col min="1284" max="1286" width="20.125" style="30" customWidth="1"/>
    <col min="1287" max="1287" width="3.125" style="30" customWidth="1"/>
    <col min="1288" max="1288" width="4.375" style="30" customWidth="1"/>
    <col min="1289" max="1289" width="2.5" style="30" customWidth="1"/>
    <col min="1290" max="1536" width="9" style="30"/>
    <col min="1537" max="1537" width="2.25" style="30" customWidth="1"/>
    <col min="1538" max="1538" width="24.25" style="30" customWidth="1"/>
    <col min="1539" max="1539" width="4" style="30" customWidth="1"/>
    <col min="1540" max="1542" width="20.125" style="30" customWidth="1"/>
    <col min="1543" max="1543" width="3.125" style="30" customWidth="1"/>
    <col min="1544" max="1544" width="4.375" style="30" customWidth="1"/>
    <col min="1545" max="1545" width="2.5" style="30" customWidth="1"/>
    <col min="1546" max="1792" width="9" style="30"/>
    <col min="1793" max="1793" width="2.25" style="30" customWidth="1"/>
    <col min="1794" max="1794" width="24.25" style="30" customWidth="1"/>
    <col min="1795" max="1795" width="4" style="30" customWidth="1"/>
    <col min="1796" max="1798" width="20.125" style="30" customWidth="1"/>
    <col min="1799" max="1799" width="3.125" style="30" customWidth="1"/>
    <col min="1800" max="1800" width="4.375" style="30" customWidth="1"/>
    <col min="1801" max="1801" width="2.5" style="30" customWidth="1"/>
    <col min="1802" max="2048" width="9" style="30"/>
    <col min="2049" max="2049" width="2.25" style="30" customWidth="1"/>
    <col min="2050" max="2050" width="24.25" style="30" customWidth="1"/>
    <col min="2051" max="2051" width="4" style="30" customWidth="1"/>
    <col min="2052" max="2054" width="20.125" style="30" customWidth="1"/>
    <col min="2055" max="2055" width="3.125" style="30" customWidth="1"/>
    <col min="2056" max="2056" width="4.375" style="30" customWidth="1"/>
    <col min="2057" max="2057" width="2.5" style="30" customWidth="1"/>
    <col min="2058" max="2304" width="9" style="30"/>
    <col min="2305" max="2305" width="2.25" style="30" customWidth="1"/>
    <col min="2306" max="2306" width="24.25" style="30" customWidth="1"/>
    <col min="2307" max="2307" width="4" style="30" customWidth="1"/>
    <col min="2308" max="2310" width="20.125" style="30" customWidth="1"/>
    <col min="2311" max="2311" width="3.125" style="30" customWidth="1"/>
    <col min="2312" max="2312" width="4.375" style="30" customWidth="1"/>
    <col min="2313" max="2313" width="2.5" style="30" customWidth="1"/>
    <col min="2314" max="2560" width="9" style="30"/>
    <col min="2561" max="2561" width="2.25" style="30" customWidth="1"/>
    <col min="2562" max="2562" width="24.25" style="30" customWidth="1"/>
    <col min="2563" max="2563" width="4" style="30" customWidth="1"/>
    <col min="2564" max="2566" width="20.125" style="30" customWidth="1"/>
    <col min="2567" max="2567" width="3.125" style="30" customWidth="1"/>
    <col min="2568" max="2568" width="4.375" style="30" customWidth="1"/>
    <col min="2569" max="2569" width="2.5" style="30" customWidth="1"/>
    <col min="2570" max="2816" width="9" style="30"/>
    <col min="2817" max="2817" width="2.25" style="30" customWidth="1"/>
    <col min="2818" max="2818" width="24.25" style="30" customWidth="1"/>
    <col min="2819" max="2819" width="4" style="30" customWidth="1"/>
    <col min="2820" max="2822" width="20.125" style="30" customWidth="1"/>
    <col min="2823" max="2823" width="3.125" style="30" customWidth="1"/>
    <col min="2824" max="2824" width="4.375" style="30" customWidth="1"/>
    <col min="2825" max="2825" width="2.5" style="30" customWidth="1"/>
    <col min="2826" max="3072" width="9" style="30"/>
    <col min="3073" max="3073" width="2.25" style="30" customWidth="1"/>
    <col min="3074" max="3074" width="24.25" style="30" customWidth="1"/>
    <col min="3075" max="3075" width="4" style="30" customWidth="1"/>
    <col min="3076" max="3078" width="20.125" style="30" customWidth="1"/>
    <col min="3079" max="3079" width="3.125" style="30" customWidth="1"/>
    <col min="3080" max="3080" width="4.375" style="30" customWidth="1"/>
    <col min="3081" max="3081" width="2.5" style="30" customWidth="1"/>
    <col min="3082" max="3328" width="9" style="30"/>
    <col min="3329" max="3329" width="2.25" style="30" customWidth="1"/>
    <col min="3330" max="3330" width="24.25" style="30" customWidth="1"/>
    <col min="3331" max="3331" width="4" style="30" customWidth="1"/>
    <col min="3332" max="3334" width="20.125" style="30" customWidth="1"/>
    <col min="3335" max="3335" width="3.125" style="30" customWidth="1"/>
    <col min="3336" max="3336" width="4.375" style="30" customWidth="1"/>
    <col min="3337" max="3337" width="2.5" style="30" customWidth="1"/>
    <col min="3338" max="3584" width="9" style="30"/>
    <col min="3585" max="3585" width="2.25" style="30" customWidth="1"/>
    <col min="3586" max="3586" width="24.25" style="30" customWidth="1"/>
    <col min="3587" max="3587" width="4" style="30" customWidth="1"/>
    <col min="3588" max="3590" width="20.125" style="30" customWidth="1"/>
    <col min="3591" max="3591" width="3.125" style="30" customWidth="1"/>
    <col min="3592" max="3592" width="4.375" style="30" customWidth="1"/>
    <col min="3593" max="3593" width="2.5" style="30" customWidth="1"/>
    <col min="3594" max="3840" width="9" style="30"/>
    <col min="3841" max="3841" width="2.25" style="30" customWidth="1"/>
    <col min="3842" max="3842" width="24.25" style="30" customWidth="1"/>
    <col min="3843" max="3843" width="4" style="30" customWidth="1"/>
    <col min="3844" max="3846" width="20.125" style="30" customWidth="1"/>
    <col min="3847" max="3847" width="3.125" style="30" customWidth="1"/>
    <col min="3848" max="3848" width="4.375" style="30" customWidth="1"/>
    <col min="3849" max="3849" width="2.5" style="30" customWidth="1"/>
    <col min="3850" max="4096" width="9" style="30"/>
    <col min="4097" max="4097" width="2.25" style="30" customWidth="1"/>
    <col min="4098" max="4098" width="24.25" style="30" customWidth="1"/>
    <col min="4099" max="4099" width="4" style="30" customWidth="1"/>
    <col min="4100" max="4102" width="20.125" style="30" customWidth="1"/>
    <col min="4103" max="4103" width="3.125" style="30" customWidth="1"/>
    <col min="4104" max="4104" width="4.375" style="30" customWidth="1"/>
    <col min="4105" max="4105" width="2.5" style="30" customWidth="1"/>
    <col min="4106" max="4352" width="9" style="30"/>
    <col min="4353" max="4353" width="2.25" style="30" customWidth="1"/>
    <col min="4354" max="4354" width="24.25" style="30" customWidth="1"/>
    <col min="4355" max="4355" width="4" style="30" customWidth="1"/>
    <col min="4356" max="4358" width="20.125" style="30" customWidth="1"/>
    <col min="4359" max="4359" width="3.125" style="30" customWidth="1"/>
    <col min="4360" max="4360" width="4.375" style="30" customWidth="1"/>
    <col min="4361" max="4361" width="2.5" style="30" customWidth="1"/>
    <col min="4362" max="4608" width="9" style="30"/>
    <col min="4609" max="4609" width="2.25" style="30" customWidth="1"/>
    <col min="4610" max="4610" width="24.25" style="30" customWidth="1"/>
    <col min="4611" max="4611" width="4" style="30" customWidth="1"/>
    <col min="4612" max="4614" width="20.125" style="30" customWidth="1"/>
    <col min="4615" max="4615" width="3.125" style="30" customWidth="1"/>
    <col min="4616" max="4616" width="4.375" style="30" customWidth="1"/>
    <col min="4617" max="4617" width="2.5" style="30" customWidth="1"/>
    <col min="4618" max="4864" width="9" style="30"/>
    <col min="4865" max="4865" width="2.25" style="30" customWidth="1"/>
    <col min="4866" max="4866" width="24.25" style="30" customWidth="1"/>
    <col min="4867" max="4867" width="4" style="30" customWidth="1"/>
    <col min="4868" max="4870" width="20.125" style="30" customWidth="1"/>
    <col min="4871" max="4871" width="3.125" style="30" customWidth="1"/>
    <col min="4872" max="4872" width="4.375" style="30" customWidth="1"/>
    <col min="4873" max="4873" width="2.5" style="30" customWidth="1"/>
    <col min="4874" max="5120" width="9" style="30"/>
    <col min="5121" max="5121" width="2.25" style="30" customWidth="1"/>
    <col min="5122" max="5122" width="24.25" style="30" customWidth="1"/>
    <col min="5123" max="5123" width="4" style="30" customWidth="1"/>
    <col min="5124" max="5126" width="20.125" style="30" customWidth="1"/>
    <col min="5127" max="5127" width="3.125" style="30" customWidth="1"/>
    <col min="5128" max="5128" width="4.375" style="30" customWidth="1"/>
    <col min="5129" max="5129" width="2.5" style="30" customWidth="1"/>
    <col min="5130" max="5376" width="9" style="30"/>
    <col min="5377" max="5377" width="2.25" style="30" customWidth="1"/>
    <col min="5378" max="5378" width="24.25" style="30" customWidth="1"/>
    <col min="5379" max="5379" width="4" style="30" customWidth="1"/>
    <col min="5380" max="5382" width="20.125" style="30" customWidth="1"/>
    <col min="5383" max="5383" width="3.125" style="30" customWidth="1"/>
    <col min="5384" max="5384" width="4.375" style="30" customWidth="1"/>
    <col min="5385" max="5385" width="2.5" style="30" customWidth="1"/>
    <col min="5386" max="5632" width="9" style="30"/>
    <col min="5633" max="5633" width="2.25" style="30" customWidth="1"/>
    <col min="5634" max="5634" width="24.25" style="30" customWidth="1"/>
    <col min="5635" max="5635" width="4" style="30" customWidth="1"/>
    <col min="5636" max="5638" width="20.125" style="30" customWidth="1"/>
    <col min="5639" max="5639" width="3.125" style="30" customWidth="1"/>
    <col min="5640" max="5640" width="4.375" style="30" customWidth="1"/>
    <col min="5641" max="5641" width="2.5" style="30" customWidth="1"/>
    <col min="5642" max="5888" width="9" style="30"/>
    <col min="5889" max="5889" width="2.25" style="30" customWidth="1"/>
    <col min="5890" max="5890" width="24.25" style="30" customWidth="1"/>
    <col min="5891" max="5891" width="4" style="30" customWidth="1"/>
    <col min="5892" max="5894" width="20.125" style="30" customWidth="1"/>
    <col min="5895" max="5895" width="3.125" style="30" customWidth="1"/>
    <col min="5896" max="5896" width="4.375" style="30" customWidth="1"/>
    <col min="5897" max="5897" width="2.5" style="30" customWidth="1"/>
    <col min="5898" max="6144" width="9" style="30"/>
    <col min="6145" max="6145" width="2.25" style="30" customWidth="1"/>
    <col min="6146" max="6146" width="24.25" style="30" customWidth="1"/>
    <col min="6147" max="6147" width="4" style="30" customWidth="1"/>
    <col min="6148" max="6150" width="20.125" style="30" customWidth="1"/>
    <col min="6151" max="6151" width="3.125" style="30" customWidth="1"/>
    <col min="6152" max="6152" width="4.375" style="30" customWidth="1"/>
    <col min="6153" max="6153" width="2.5" style="30" customWidth="1"/>
    <col min="6154" max="6400" width="9" style="30"/>
    <col min="6401" max="6401" width="2.25" style="30" customWidth="1"/>
    <col min="6402" max="6402" width="24.25" style="30" customWidth="1"/>
    <col min="6403" max="6403" width="4" style="30" customWidth="1"/>
    <col min="6404" max="6406" width="20.125" style="30" customWidth="1"/>
    <col min="6407" max="6407" width="3.125" style="30" customWidth="1"/>
    <col min="6408" max="6408" width="4.375" style="30" customWidth="1"/>
    <col min="6409" max="6409" width="2.5" style="30" customWidth="1"/>
    <col min="6410" max="6656" width="9" style="30"/>
    <col min="6657" max="6657" width="2.25" style="30" customWidth="1"/>
    <col min="6658" max="6658" width="24.25" style="30" customWidth="1"/>
    <col min="6659" max="6659" width="4" style="30" customWidth="1"/>
    <col min="6660" max="6662" width="20.125" style="30" customWidth="1"/>
    <col min="6663" max="6663" width="3.125" style="30" customWidth="1"/>
    <col min="6664" max="6664" width="4.375" style="30" customWidth="1"/>
    <col min="6665" max="6665" width="2.5" style="30" customWidth="1"/>
    <col min="6666" max="6912" width="9" style="30"/>
    <col min="6913" max="6913" width="2.25" style="30" customWidth="1"/>
    <col min="6914" max="6914" width="24.25" style="30" customWidth="1"/>
    <col min="6915" max="6915" width="4" style="30" customWidth="1"/>
    <col min="6916" max="6918" width="20.125" style="30" customWidth="1"/>
    <col min="6919" max="6919" width="3.125" style="30" customWidth="1"/>
    <col min="6920" max="6920" width="4.375" style="30" customWidth="1"/>
    <col min="6921" max="6921" width="2.5" style="30" customWidth="1"/>
    <col min="6922" max="7168" width="9" style="30"/>
    <col min="7169" max="7169" width="2.25" style="30" customWidth="1"/>
    <col min="7170" max="7170" width="24.25" style="30" customWidth="1"/>
    <col min="7171" max="7171" width="4" style="30" customWidth="1"/>
    <col min="7172" max="7174" width="20.125" style="30" customWidth="1"/>
    <col min="7175" max="7175" width="3.125" style="30" customWidth="1"/>
    <col min="7176" max="7176" width="4.375" style="30" customWidth="1"/>
    <col min="7177" max="7177" width="2.5" style="30" customWidth="1"/>
    <col min="7178" max="7424" width="9" style="30"/>
    <col min="7425" max="7425" width="2.25" style="30" customWidth="1"/>
    <col min="7426" max="7426" width="24.25" style="30" customWidth="1"/>
    <col min="7427" max="7427" width="4" style="30" customWidth="1"/>
    <col min="7428" max="7430" width="20.125" style="30" customWidth="1"/>
    <col min="7431" max="7431" width="3.125" style="30" customWidth="1"/>
    <col min="7432" max="7432" width="4.375" style="30" customWidth="1"/>
    <col min="7433" max="7433" width="2.5" style="30" customWidth="1"/>
    <col min="7434" max="7680" width="9" style="30"/>
    <col min="7681" max="7681" width="2.25" style="30" customWidth="1"/>
    <col min="7682" max="7682" width="24.25" style="30" customWidth="1"/>
    <col min="7683" max="7683" width="4" style="30" customWidth="1"/>
    <col min="7684" max="7686" width="20.125" style="30" customWidth="1"/>
    <col min="7687" max="7687" width="3.125" style="30" customWidth="1"/>
    <col min="7688" max="7688" width="4.375" style="30" customWidth="1"/>
    <col min="7689" max="7689" width="2.5" style="30" customWidth="1"/>
    <col min="7690" max="7936" width="9" style="30"/>
    <col min="7937" max="7937" width="2.25" style="30" customWidth="1"/>
    <col min="7938" max="7938" width="24.25" style="30" customWidth="1"/>
    <col min="7939" max="7939" width="4" style="30" customWidth="1"/>
    <col min="7940" max="7942" width="20.125" style="30" customWidth="1"/>
    <col min="7943" max="7943" width="3.125" style="30" customWidth="1"/>
    <col min="7944" max="7944" width="4.375" style="30" customWidth="1"/>
    <col min="7945" max="7945" width="2.5" style="30" customWidth="1"/>
    <col min="7946" max="8192" width="9" style="30"/>
    <col min="8193" max="8193" width="2.25" style="30" customWidth="1"/>
    <col min="8194" max="8194" width="24.25" style="30" customWidth="1"/>
    <col min="8195" max="8195" width="4" style="30" customWidth="1"/>
    <col min="8196" max="8198" width="20.125" style="30" customWidth="1"/>
    <col min="8199" max="8199" width="3.125" style="30" customWidth="1"/>
    <col min="8200" max="8200" width="4.375" style="30" customWidth="1"/>
    <col min="8201" max="8201" width="2.5" style="30" customWidth="1"/>
    <col min="8202" max="8448" width="9" style="30"/>
    <col min="8449" max="8449" width="2.25" style="30" customWidth="1"/>
    <col min="8450" max="8450" width="24.25" style="30" customWidth="1"/>
    <col min="8451" max="8451" width="4" style="30" customWidth="1"/>
    <col min="8452" max="8454" width="20.125" style="30" customWidth="1"/>
    <col min="8455" max="8455" width="3.125" style="30" customWidth="1"/>
    <col min="8456" max="8456" width="4.375" style="30" customWidth="1"/>
    <col min="8457" max="8457" width="2.5" style="30" customWidth="1"/>
    <col min="8458" max="8704" width="9" style="30"/>
    <col min="8705" max="8705" width="2.25" style="30" customWidth="1"/>
    <col min="8706" max="8706" width="24.25" style="30" customWidth="1"/>
    <col min="8707" max="8707" width="4" style="30" customWidth="1"/>
    <col min="8708" max="8710" width="20.125" style="30" customWidth="1"/>
    <col min="8711" max="8711" width="3.125" style="30" customWidth="1"/>
    <col min="8712" max="8712" width="4.375" style="30" customWidth="1"/>
    <col min="8713" max="8713" width="2.5" style="30" customWidth="1"/>
    <col min="8714" max="8960" width="9" style="30"/>
    <col min="8961" max="8961" width="2.25" style="30" customWidth="1"/>
    <col min="8962" max="8962" width="24.25" style="30" customWidth="1"/>
    <col min="8963" max="8963" width="4" style="30" customWidth="1"/>
    <col min="8964" max="8966" width="20.125" style="30" customWidth="1"/>
    <col min="8967" max="8967" width="3.125" style="30" customWidth="1"/>
    <col min="8968" max="8968" width="4.375" style="30" customWidth="1"/>
    <col min="8969" max="8969" width="2.5" style="30" customWidth="1"/>
    <col min="8970" max="9216" width="9" style="30"/>
    <col min="9217" max="9217" width="2.25" style="30" customWidth="1"/>
    <col min="9218" max="9218" width="24.25" style="30" customWidth="1"/>
    <col min="9219" max="9219" width="4" style="30" customWidth="1"/>
    <col min="9220" max="9222" width="20.125" style="30" customWidth="1"/>
    <col min="9223" max="9223" width="3.125" style="30" customWidth="1"/>
    <col min="9224" max="9224" width="4.375" style="30" customWidth="1"/>
    <col min="9225" max="9225" width="2.5" style="30" customWidth="1"/>
    <col min="9226" max="9472" width="9" style="30"/>
    <col min="9473" max="9473" width="2.25" style="30" customWidth="1"/>
    <col min="9474" max="9474" width="24.25" style="30" customWidth="1"/>
    <col min="9475" max="9475" width="4" style="30" customWidth="1"/>
    <col min="9476" max="9478" width="20.125" style="30" customWidth="1"/>
    <col min="9479" max="9479" width="3.125" style="30" customWidth="1"/>
    <col min="9480" max="9480" width="4.375" style="30" customWidth="1"/>
    <col min="9481" max="9481" width="2.5" style="30" customWidth="1"/>
    <col min="9482" max="9728" width="9" style="30"/>
    <col min="9729" max="9729" width="2.25" style="30" customWidth="1"/>
    <col min="9730" max="9730" width="24.25" style="30" customWidth="1"/>
    <col min="9731" max="9731" width="4" style="30" customWidth="1"/>
    <col min="9732" max="9734" width="20.125" style="30" customWidth="1"/>
    <col min="9735" max="9735" width="3.125" style="30" customWidth="1"/>
    <col min="9736" max="9736" width="4.375" style="30" customWidth="1"/>
    <col min="9737" max="9737" width="2.5" style="30" customWidth="1"/>
    <col min="9738" max="9984" width="9" style="30"/>
    <col min="9985" max="9985" width="2.25" style="30" customWidth="1"/>
    <col min="9986" max="9986" width="24.25" style="30" customWidth="1"/>
    <col min="9987" max="9987" width="4" style="30" customWidth="1"/>
    <col min="9988" max="9990" width="20.125" style="30" customWidth="1"/>
    <col min="9991" max="9991" width="3.125" style="30" customWidth="1"/>
    <col min="9992" max="9992" width="4.375" style="30" customWidth="1"/>
    <col min="9993" max="9993" width="2.5" style="30" customWidth="1"/>
    <col min="9994" max="10240" width="9" style="30"/>
    <col min="10241" max="10241" width="2.25" style="30" customWidth="1"/>
    <col min="10242" max="10242" width="24.25" style="30" customWidth="1"/>
    <col min="10243" max="10243" width="4" style="30" customWidth="1"/>
    <col min="10244" max="10246" width="20.125" style="30" customWidth="1"/>
    <col min="10247" max="10247" width="3.125" style="30" customWidth="1"/>
    <col min="10248" max="10248" width="4.375" style="30" customWidth="1"/>
    <col min="10249" max="10249" width="2.5" style="30" customWidth="1"/>
    <col min="10250" max="10496" width="9" style="30"/>
    <col min="10497" max="10497" width="2.25" style="30" customWidth="1"/>
    <col min="10498" max="10498" width="24.25" style="30" customWidth="1"/>
    <col min="10499" max="10499" width="4" style="30" customWidth="1"/>
    <col min="10500" max="10502" width="20.125" style="30" customWidth="1"/>
    <col min="10503" max="10503" width="3.125" style="30" customWidth="1"/>
    <col min="10504" max="10504" width="4.375" style="30" customWidth="1"/>
    <col min="10505" max="10505" width="2.5" style="30" customWidth="1"/>
    <col min="10506" max="10752" width="9" style="30"/>
    <col min="10753" max="10753" width="2.25" style="30" customWidth="1"/>
    <col min="10754" max="10754" width="24.25" style="30" customWidth="1"/>
    <col min="10755" max="10755" width="4" style="30" customWidth="1"/>
    <col min="10756" max="10758" width="20.125" style="30" customWidth="1"/>
    <col min="10759" max="10759" width="3.125" style="30" customWidth="1"/>
    <col min="10760" max="10760" width="4.375" style="30" customWidth="1"/>
    <col min="10761" max="10761" width="2.5" style="30" customWidth="1"/>
    <col min="10762" max="11008" width="9" style="30"/>
    <col min="11009" max="11009" width="2.25" style="30" customWidth="1"/>
    <col min="11010" max="11010" width="24.25" style="30" customWidth="1"/>
    <col min="11011" max="11011" width="4" style="30" customWidth="1"/>
    <col min="11012" max="11014" width="20.125" style="30" customWidth="1"/>
    <col min="11015" max="11015" width="3.125" style="30" customWidth="1"/>
    <col min="11016" max="11016" width="4.375" style="30" customWidth="1"/>
    <col min="11017" max="11017" width="2.5" style="30" customWidth="1"/>
    <col min="11018" max="11264" width="9" style="30"/>
    <col min="11265" max="11265" width="2.25" style="30" customWidth="1"/>
    <col min="11266" max="11266" width="24.25" style="30" customWidth="1"/>
    <col min="11267" max="11267" width="4" style="30" customWidth="1"/>
    <col min="11268" max="11270" width="20.125" style="30" customWidth="1"/>
    <col min="11271" max="11271" width="3.125" style="30" customWidth="1"/>
    <col min="11272" max="11272" width="4.375" style="30" customWidth="1"/>
    <col min="11273" max="11273" width="2.5" style="30" customWidth="1"/>
    <col min="11274" max="11520" width="9" style="30"/>
    <col min="11521" max="11521" width="2.25" style="30" customWidth="1"/>
    <col min="11522" max="11522" width="24.25" style="30" customWidth="1"/>
    <col min="11523" max="11523" width="4" style="30" customWidth="1"/>
    <col min="11524" max="11526" width="20.125" style="30" customWidth="1"/>
    <col min="11527" max="11527" width="3.125" style="30" customWidth="1"/>
    <col min="11528" max="11528" width="4.375" style="30" customWidth="1"/>
    <col min="11529" max="11529" width="2.5" style="30" customWidth="1"/>
    <col min="11530" max="11776" width="9" style="30"/>
    <col min="11777" max="11777" width="2.25" style="30" customWidth="1"/>
    <col min="11778" max="11778" width="24.25" style="30" customWidth="1"/>
    <col min="11779" max="11779" width="4" style="30" customWidth="1"/>
    <col min="11780" max="11782" width="20.125" style="30" customWidth="1"/>
    <col min="11783" max="11783" width="3.125" style="30" customWidth="1"/>
    <col min="11784" max="11784" width="4.375" style="30" customWidth="1"/>
    <col min="11785" max="11785" width="2.5" style="30" customWidth="1"/>
    <col min="11786" max="12032" width="9" style="30"/>
    <col min="12033" max="12033" width="2.25" style="30" customWidth="1"/>
    <col min="12034" max="12034" width="24.25" style="30" customWidth="1"/>
    <col min="12035" max="12035" width="4" style="30" customWidth="1"/>
    <col min="12036" max="12038" width="20.125" style="30" customWidth="1"/>
    <col min="12039" max="12039" width="3.125" style="30" customWidth="1"/>
    <col min="12040" max="12040" width="4.375" style="30" customWidth="1"/>
    <col min="12041" max="12041" width="2.5" style="30" customWidth="1"/>
    <col min="12042" max="12288" width="9" style="30"/>
    <col min="12289" max="12289" width="2.25" style="30" customWidth="1"/>
    <col min="12290" max="12290" width="24.25" style="30" customWidth="1"/>
    <col min="12291" max="12291" width="4" style="30" customWidth="1"/>
    <col min="12292" max="12294" width="20.125" style="30" customWidth="1"/>
    <col min="12295" max="12295" width="3.125" style="30" customWidth="1"/>
    <col min="12296" max="12296" width="4.375" style="30" customWidth="1"/>
    <col min="12297" max="12297" width="2.5" style="30" customWidth="1"/>
    <col min="12298" max="12544" width="9" style="30"/>
    <col min="12545" max="12545" width="2.25" style="30" customWidth="1"/>
    <col min="12546" max="12546" width="24.25" style="30" customWidth="1"/>
    <col min="12547" max="12547" width="4" style="30" customWidth="1"/>
    <col min="12548" max="12550" width="20.125" style="30" customWidth="1"/>
    <col min="12551" max="12551" width="3.125" style="30" customWidth="1"/>
    <col min="12552" max="12552" width="4.375" style="30" customWidth="1"/>
    <col min="12553" max="12553" width="2.5" style="30" customWidth="1"/>
    <col min="12554" max="12800" width="9" style="30"/>
    <col min="12801" max="12801" width="2.25" style="30" customWidth="1"/>
    <col min="12802" max="12802" width="24.25" style="30" customWidth="1"/>
    <col min="12803" max="12803" width="4" style="30" customWidth="1"/>
    <col min="12804" max="12806" width="20.125" style="30" customWidth="1"/>
    <col min="12807" max="12807" width="3.125" style="30" customWidth="1"/>
    <col min="12808" max="12808" width="4.375" style="30" customWidth="1"/>
    <col min="12809" max="12809" width="2.5" style="30" customWidth="1"/>
    <col min="12810" max="13056" width="9" style="30"/>
    <col min="13057" max="13057" width="2.25" style="30" customWidth="1"/>
    <col min="13058" max="13058" width="24.25" style="30" customWidth="1"/>
    <col min="13059" max="13059" width="4" style="30" customWidth="1"/>
    <col min="13060" max="13062" width="20.125" style="30" customWidth="1"/>
    <col min="13063" max="13063" width="3.125" style="30" customWidth="1"/>
    <col min="13064" max="13064" width="4.375" style="30" customWidth="1"/>
    <col min="13065" max="13065" width="2.5" style="30" customWidth="1"/>
    <col min="13066" max="13312" width="9" style="30"/>
    <col min="13313" max="13313" width="2.25" style="30" customWidth="1"/>
    <col min="13314" max="13314" width="24.25" style="30" customWidth="1"/>
    <col min="13315" max="13315" width="4" style="30" customWidth="1"/>
    <col min="13316" max="13318" width="20.125" style="30" customWidth="1"/>
    <col min="13319" max="13319" width="3.125" style="30" customWidth="1"/>
    <col min="13320" max="13320" width="4.375" style="30" customWidth="1"/>
    <col min="13321" max="13321" width="2.5" style="30" customWidth="1"/>
    <col min="13322" max="13568" width="9" style="30"/>
    <col min="13569" max="13569" width="2.25" style="30" customWidth="1"/>
    <col min="13570" max="13570" width="24.25" style="30" customWidth="1"/>
    <col min="13571" max="13571" width="4" style="30" customWidth="1"/>
    <col min="13572" max="13574" width="20.125" style="30" customWidth="1"/>
    <col min="13575" max="13575" width="3.125" style="30" customWidth="1"/>
    <col min="13576" max="13576" width="4.375" style="30" customWidth="1"/>
    <col min="13577" max="13577" width="2.5" style="30" customWidth="1"/>
    <col min="13578" max="13824" width="9" style="30"/>
    <col min="13825" max="13825" width="2.25" style="30" customWidth="1"/>
    <col min="13826" max="13826" width="24.25" style="30" customWidth="1"/>
    <col min="13827" max="13827" width="4" style="30" customWidth="1"/>
    <col min="13828" max="13830" width="20.125" style="30" customWidth="1"/>
    <col min="13831" max="13831" width="3.125" style="30" customWidth="1"/>
    <col min="13832" max="13832" width="4.375" style="30" customWidth="1"/>
    <col min="13833" max="13833" width="2.5" style="30" customWidth="1"/>
    <col min="13834" max="14080" width="9" style="30"/>
    <col min="14081" max="14081" width="2.25" style="30" customWidth="1"/>
    <col min="14082" max="14082" width="24.25" style="30" customWidth="1"/>
    <col min="14083" max="14083" width="4" style="30" customWidth="1"/>
    <col min="14084" max="14086" width="20.125" style="30" customWidth="1"/>
    <col min="14087" max="14087" width="3.125" style="30" customWidth="1"/>
    <col min="14088" max="14088" width="4.375" style="30" customWidth="1"/>
    <col min="14089" max="14089" width="2.5" style="30" customWidth="1"/>
    <col min="14090" max="14336" width="9" style="30"/>
    <col min="14337" max="14337" width="2.25" style="30" customWidth="1"/>
    <col min="14338" max="14338" width="24.25" style="30" customWidth="1"/>
    <col min="14339" max="14339" width="4" style="30" customWidth="1"/>
    <col min="14340" max="14342" width="20.125" style="30" customWidth="1"/>
    <col min="14343" max="14343" width="3.125" style="30" customWidth="1"/>
    <col min="14344" max="14344" width="4.375" style="30" customWidth="1"/>
    <col min="14345" max="14345" width="2.5" style="30" customWidth="1"/>
    <col min="14346" max="14592" width="9" style="30"/>
    <col min="14593" max="14593" width="2.25" style="30" customWidth="1"/>
    <col min="14594" max="14594" width="24.25" style="30" customWidth="1"/>
    <col min="14595" max="14595" width="4" style="30" customWidth="1"/>
    <col min="14596" max="14598" width="20.125" style="30" customWidth="1"/>
    <col min="14599" max="14599" width="3.125" style="30" customWidth="1"/>
    <col min="14600" max="14600" width="4.375" style="30" customWidth="1"/>
    <col min="14601" max="14601" width="2.5" style="30" customWidth="1"/>
    <col min="14602" max="14848" width="9" style="30"/>
    <col min="14849" max="14849" width="2.25" style="30" customWidth="1"/>
    <col min="14850" max="14850" width="24.25" style="30" customWidth="1"/>
    <col min="14851" max="14851" width="4" style="30" customWidth="1"/>
    <col min="14852" max="14854" width="20.125" style="30" customWidth="1"/>
    <col min="14855" max="14855" width="3.125" style="30" customWidth="1"/>
    <col min="14856" max="14856" width="4.375" style="30" customWidth="1"/>
    <col min="14857" max="14857" width="2.5" style="30" customWidth="1"/>
    <col min="14858" max="15104" width="9" style="30"/>
    <col min="15105" max="15105" width="2.25" style="30" customWidth="1"/>
    <col min="15106" max="15106" width="24.25" style="30" customWidth="1"/>
    <col min="15107" max="15107" width="4" style="30" customWidth="1"/>
    <col min="15108" max="15110" width="20.125" style="30" customWidth="1"/>
    <col min="15111" max="15111" width="3.125" style="30" customWidth="1"/>
    <col min="15112" max="15112" width="4.375" style="30" customWidth="1"/>
    <col min="15113" max="15113" width="2.5" style="30" customWidth="1"/>
    <col min="15114" max="15360" width="9" style="30"/>
    <col min="15361" max="15361" width="2.25" style="30" customWidth="1"/>
    <col min="15362" max="15362" width="24.25" style="30" customWidth="1"/>
    <col min="15363" max="15363" width="4" style="30" customWidth="1"/>
    <col min="15364" max="15366" width="20.125" style="30" customWidth="1"/>
    <col min="15367" max="15367" width="3.125" style="30" customWidth="1"/>
    <col min="15368" max="15368" width="4.375" style="30" customWidth="1"/>
    <col min="15369" max="15369" width="2.5" style="30" customWidth="1"/>
    <col min="15370" max="15616" width="9" style="30"/>
    <col min="15617" max="15617" width="2.25" style="30" customWidth="1"/>
    <col min="15618" max="15618" width="24.25" style="30" customWidth="1"/>
    <col min="15619" max="15619" width="4" style="30" customWidth="1"/>
    <col min="15620" max="15622" width="20.125" style="30" customWidth="1"/>
    <col min="15623" max="15623" width="3.125" style="30" customWidth="1"/>
    <col min="15624" max="15624" width="4.375" style="30" customWidth="1"/>
    <col min="15625" max="15625" width="2.5" style="30" customWidth="1"/>
    <col min="15626" max="15872" width="9" style="30"/>
    <col min="15873" max="15873" width="2.25" style="30" customWidth="1"/>
    <col min="15874" max="15874" width="24.25" style="30" customWidth="1"/>
    <col min="15875" max="15875" width="4" style="30" customWidth="1"/>
    <col min="15876" max="15878" width="20.125" style="30" customWidth="1"/>
    <col min="15879" max="15879" width="3.125" style="30" customWidth="1"/>
    <col min="15880" max="15880" width="4.375" style="30" customWidth="1"/>
    <col min="15881" max="15881" width="2.5" style="30" customWidth="1"/>
    <col min="15882" max="16128" width="9" style="30"/>
    <col min="16129" max="16129" width="2.25" style="30" customWidth="1"/>
    <col min="16130" max="16130" width="24.25" style="30" customWidth="1"/>
    <col min="16131" max="16131" width="4" style="30" customWidth="1"/>
    <col min="16132" max="16134" width="20.125" style="30" customWidth="1"/>
    <col min="16135" max="16135" width="3.125" style="30" customWidth="1"/>
    <col min="16136" max="16136" width="4.375" style="30" customWidth="1"/>
    <col min="16137" max="16137" width="2.5" style="30" customWidth="1"/>
    <col min="16138" max="16384" width="9" style="30"/>
  </cols>
  <sheetData>
    <row r="1" spans="1:8" ht="20.100000000000001" customHeight="1" x14ac:dyDescent="0.15">
      <c r="A1" s="459"/>
      <c r="B1" s="295"/>
      <c r="C1" s="295"/>
      <c r="D1" s="295"/>
      <c r="E1" s="295"/>
      <c r="F1" s="295"/>
      <c r="G1" s="295"/>
      <c r="H1" s="295"/>
    </row>
    <row r="2" spans="1:8" ht="20.100000000000001" customHeight="1" x14ac:dyDescent="0.15">
      <c r="A2" s="459"/>
      <c r="B2" s="295"/>
      <c r="C2" s="295"/>
      <c r="D2" s="295"/>
      <c r="E2" s="295"/>
      <c r="F2" s="1675" t="s">
        <v>96</v>
      </c>
      <c r="G2" s="1675"/>
      <c r="H2" s="295"/>
    </row>
    <row r="3" spans="1:8" ht="20.100000000000001" customHeight="1" x14ac:dyDescent="0.15">
      <c r="A3" s="459"/>
      <c r="B3" s="295"/>
      <c r="C3" s="295"/>
      <c r="D3" s="295"/>
      <c r="E3" s="295"/>
      <c r="F3" s="460"/>
      <c r="G3" s="460"/>
      <c r="H3" s="295"/>
    </row>
    <row r="4" spans="1:8" ht="20.100000000000001" customHeight="1" x14ac:dyDescent="0.15">
      <c r="A4" s="1464" t="s">
        <v>699</v>
      </c>
      <c r="B4" s="1464"/>
      <c r="C4" s="1464"/>
      <c r="D4" s="1464"/>
      <c r="E4" s="1464"/>
      <c r="F4" s="1464"/>
      <c r="G4" s="1464"/>
      <c r="H4" s="1464"/>
    </row>
    <row r="5" spans="1:8" ht="20.100000000000001" customHeight="1" x14ac:dyDescent="0.15">
      <c r="A5" s="294"/>
      <c r="B5" s="294"/>
      <c r="C5" s="294"/>
      <c r="D5" s="294"/>
      <c r="E5" s="294"/>
      <c r="F5" s="294"/>
      <c r="G5" s="294"/>
      <c r="H5" s="295"/>
    </row>
    <row r="6" spans="1:8" ht="39.950000000000003" customHeight="1" x14ac:dyDescent="0.15">
      <c r="A6" s="294"/>
      <c r="B6" s="461" t="s">
        <v>497</v>
      </c>
      <c r="C6" s="2071"/>
      <c r="D6" s="2072"/>
      <c r="E6" s="2072"/>
      <c r="F6" s="2072"/>
      <c r="G6" s="2073"/>
      <c r="H6" s="295"/>
    </row>
    <row r="7" spans="1:8" ht="39.950000000000003" customHeight="1" x14ac:dyDescent="0.15">
      <c r="A7" s="295"/>
      <c r="B7" s="462" t="s">
        <v>275</v>
      </c>
      <c r="C7" s="1676" t="s">
        <v>498</v>
      </c>
      <c r="D7" s="1676"/>
      <c r="E7" s="1676"/>
      <c r="F7" s="1676"/>
      <c r="G7" s="1677"/>
      <c r="H7" s="295"/>
    </row>
    <row r="8" spans="1:8" ht="39.950000000000003" customHeight="1" x14ac:dyDescent="0.15">
      <c r="A8" s="295"/>
      <c r="B8" s="675" t="s">
        <v>700</v>
      </c>
      <c r="C8" s="1439"/>
      <c r="D8" s="1440"/>
      <c r="E8" s="1440"/>
      <c r="F8" s="1440"/>
      <c r="G8" s="1441"/>
      <c r="H8" s="295"/>
    </row>
    <row r="9" spans="1:8" ht="39.950000000000003" customHeight="1" x14ac:dyDescent="0.15">
      <c r="A9" s="295"/>
      <c r="B9" s="461" t="s">
        <v>574</v>
      </c>
      <c r="C9" s="1439" t="s">
        <v>701</v>
      </c>
      <c r="D9" s="1440"/>
      <c r="E9" s="1440"/>
      <c r="F9" s="1440"/>
      <c r="G9" s="1441"/>
      <c r="H9" s="295"/>
    </row>
    <row r="10" spans="1:8" ht="18.75" customHeight="1" x14ac:dyDescent="0.15">
      <c r="A10" s="295"/>
      <c r="B10" s="2064" t="s">
        <v>576</v>
      </c>
      <c r="C10" s="465"/>
      <c r="D10" s="295"/>
      <c r="E10" s="295"/>
      <c r="F10" s="295"/>
      <c r="G10" s="466"/>
      <c r="H10" s="295"/>
    </row>
    <row r="11" spans="1:8" ht="40.5" customHeight="1" x14ac:dyDescent="0.15">
      <c r="A11" s="295"/>
      <c r="B11" s="2064"/>
      <c r="C11" s="465"/>
      <c r="D11" s="676" t="s">
        <v>33</v>
      </c>
      <c r="E11" s="469" t="s">
        <v>34</v>
      </c>
      <c r="F11" s="677"/>
      <c r="G11" s="466"/>
      <c r="H11" s="295"/>
    </row>
    <row r="12" spans="1:8" ht="25.5" customHeight="1" x14ac:dyDescent="0.15">
      <c r="A12" s="295"/>
      <c r="B12" s="2065"/>
      <c r="C12" s="470"/>
      <c r="D12" s="472"/>
      <c r="E12" s="472"/>
      <c r="F12" s="472"/>
      <c r="G12" s="473"/>
      <c r="H12" s="295"/>
    </row>
    <row r="13" spans="1:8" x14ac:dyDescent="0.15">
      <c r="A13" s="295"/>
      <c r="B13" s="2066" t="s">
        <v>702</v>
      </c>
      <c r="C13" s="475"/>
      <c r="D13" s="475"/>
      <c r="E13" s="475"/>
      <c r="F13" s="475"/>
      <c r="G13" s="476"/>
      <c r="H13" s="295"/>
    </row>
    <row r="14" spans="1:8" ht="29.25" customHeight="1" x14ac:dyDescent="0.15">
      <c r="A14" s="295"/>
      <c r="B14" s="2067"/>
      <c r="C14" s="295"/>
      <c r="D14" s="482" t="s">
        <v>25</v>
      </c>
      <c r="E14" s="482" t="s">
        <v>26</v>
      </c>
      <c r="F14" s="482" t="s">
        <v>35</v>
      </c>
      <c r="G14" s="466"/>
      <c r="H14" s="295"/>
    </row>
    <row r="15" spans="1:8" ht="29.25" customHeight="1" x14ac:dyDescent="0.15">
      <c r="A15" s="295"/>
      <c r="B15" s="2067"/>
      <c r="C15" s="295"/>
      <c r="D15" s="469" t="s">
        <v>34</v>
      </c>
      <c r="E15" s="469" t="s">
        <v>34</v>
      </c>
      <c r="F15" s="469" t="s">
        <v>34</v>
      </c>
      <c r="G15" s="466"/>
      <c r="H15" s="295"/>
    </row>
    <row r="16" spans="1:8" x14ac:dyDescent="0.15">
      <c r="A16" s="295"/>
      <c r="B16" s="2068"/>
      <c r="C16" s="472"/>
      <c r="D16" s="472"/>
      <c r="E16" s="472"/>
      <c r="F16" s="472"/>
      <c r="G16" s="473"/>
      <c r="H16" s="295"/>
    </row>
    <row r="17" spans="1:8" ht="38.25" customHeight="1" x14ac:dyDescent="0.15">
      <c r="A17" s="295"/>
      <c r="B17" s="675" t="s">
        <v>703</v>
      </c>
      <c r="C17" s="678"/>
      <c r="D17" s="2069" t="s">
        <v>704</v>
      </c>
      <c r="E17" s="2069"/>
      <c r="F17" s="2069"/>
      <c r="G17" s="2070"/>
      <c r="H17" s="295"/>
    </row>
    <row r="18" spans="1:8" x14ac:dyDescent="0.15">
      <c r="A18" s="295"/>
      <c r="B18" s="295"/>
      <c r="C18" s="295"/>
      <c r="D18" s="295"/>
      <c r="E18" s="295"/>
      <c r="F18" s="295"/>
      <c r="G18" s="295"/>
      <c r="H18" s="295"/>
    </row>
    <row r="19" spans="1:8" x14ac:dyDescent="0.15">
      <c r="A19" s="295"/>
      <c r="B19" s="295"/>
      <c r="C19" s="295"/>
      <c r="D19" s="295"/>
      <c r="E19" s="295"/>
      <c r="F19" s="295"/>
      <c r="G19" s="295"/>
      <c r="H19" s="295"/>
    </row>
    <row r="20" spans="1:8" ht="17.25" customHeight="1" x14ac:dyDescent="0.15">
      <c r="A20" s="295"/>
      <c r="B20" s="295" t="s">
        <v>84</v>
      </c>
      <c r="C20" s="295"/>
      <c r="D20" s="295"/>
      <c r="E20" s="295"/>
      <c r="F20" s="295"/>
      <c r="G20" s="295"/>
      <c r="H20" s="295"/>
    </row>
    <row r="21" spans="1:8" ht="32.25" customHeight="1" x14ac:dyDescent="0.15">
      <c r="A21" s="295"/>
      <c r="B21" s="1438" t="s">
        <v>705</v>
      </c>
      <c r="C21" s="1438"/>
      <c r="D21" s="1438"/>
      <c r="E21" s="1438"/>
      <c r="F21" s="1438"/>
      <c r="G21" s="1438"/>
      <c r="H21" s="295"/>
    </row>
    <row r="22" spans="1:8" ht="32.25" customHeight="1" x14ac:dyDescent="0.15">
      <c r="A22" s="295"/>
      <c r="B22" s="1438" t="s">
        <v>706</v>
      </c>
      <c r="C22" s="1438"/>
      <c r="D22" s="1438"/>
      <c r="E22" s="1438"/>
      <c r="F22" s="1438"/>
      <c r="G22" s="1438"/>
      <c r="H22" s="295"/>
    </row>
    <row r="23" spans="1:8" ht="17.25" customHeight="1" x14ac:dyDescent="0.15">
      <c r="A23" s="295"/>
      <c r="B23" s="679" t="s">
        <v>707</v>
      </c>
      <c r="C23" s="295"/>
      <c r="D23" s="295"/>
      <c r="E23" s="295"/>
      <c r="F23" s="295"/>
      <c r="G23" s="295"/>
      <c r="H23" s="295"/>
    </row>
    <row r="24" spans="1:8" ht="17.25" customHeight="1" x14ac:dyDescent="0.15">
      <c r="A24" s="295"/>
      <c r="B24" s="295" t="s">
        <v>708</v>
      </c>
      <c r="C24" s="295"/>
      <c r="D24" s="295"/>
      <c r="E24" s="295"/>
      <c r="F24" s="295"/>
      <c r="G24" s="295"/>
      <c r="H24" s="295"/>
    </row>
    <row r="25" spans="1:8" ht="64.5" customHeight="1" x14ac:dyDescent="0.15">
      <c r="A25" s="295"/>
      <c r="B25" s="1438" t="s">
        <v>709</v>
      </c>
      <c r="C25" s="1438"/>
      <c r="D25" s="1438"/>
      <c r="E25" s="1438"/>
      <c r="F25" s="1438"/>
      <c r="G25" s="1438"/>
      <c r="H25" s="295"/>
    </row>
  </sheetData>
  <mergeCells count="12">
    <mergeCell ref="C9:G9"/>
    <mergeCell ref="F2:G2"/>
    <mergeCell ref="A4:H4"/>
    <mergeCell ref="C6:G6"/>
    <mergeCell ref="C7:G7"/>
    <mergeCell ref="C8:G8"/>
    <mergeCell ref="B25:G25"/>
    <mergeCell ref="B10:B12"/>
    <mergeCell ref="B13:B16"/>
    <mergeCell ref="D17:G17"/>
    <mergeCell ref="B21:G21"/>
    <mergeCell ref="B22:G22"/>
  </mergeCells>
  <phoneticPr fontId="2"/>
  <pageMargins left="0.78740157480314965" right="0.78740157480314965" top="1.3385826771653544" bottom="0.6692913385826772" header="0.51181102362204722" footer="0.39370078740157483"/>
  <pageSetup paperSize="9" scale="90" orientation="portrait" verticalDpi="300" r:id="rId1"/>
  <headerFooter alignWithMargins="0">
    <oddFooter>&amp;P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90" zoomScaleNormal="100" zoomScaleSheetLayoutView="90" workbookViewId="0">
      <selection activeCell="C9" sqref="C9:G9"/>
    </sheetView>
  </sheetViews>
  <sheetFormatPr defaultRowHeight="13.5" x14ac:dyDescent="0.15"/>
  <cols>
    <col min="1" max="1" width="0.75" style="2087" customWidth="1"/>
    <col min="2" max="2" width="24.25" style="2087" customWidth="1"/>
    <col min="3" max="3" width="4" style="2087" customWidth="1"/>
    <col min="4" max="6" width="20.125" style="2087" customWidth="1"/>
    <col min="7" max="7" width="3.125" style="2087" customWidth="1"/>
    <col min="8" max="8" width="1.25" style="2087" customWidth="1"/>
    <col min="9" max="9" width="2.5" style="2087" customWidth="1"/>
    <col min="10" max="10" width="9" style="2087"/>
    <col min="11" max="11" width="14" style="2087" customWidth="1"/>
    <col min="12" max="256" width="9" style="2087"/>
    <col min="257" max="257" width="0.75" style="2087" customWidth="1"/>
    <col min="258" max="258" width="24.25" style="2087" customWidth="1"/>
    <col min="259" max="259" width="4" style="2087" customWidth="1"/>
    <col min="260" max="262" width="20.125" style="2087" customWidth="1"/>
    <col min="263" max="263" width="3.125" style="2087" customWidth="1"/>
    <col min="264" max="264" width="3.75" style="2087" customWidth="1"/>
    <col min="265" max="265" width="2.5" style="2087" customWidth="1"/>
    <col min="266" max="266" width="9" style="2087"/>
    <col min="267" max="267" width="14" style="2087" customWidth="1"/>
    <col min="268" max="512" width="9" style="2087"/>
    <col min="513" max="513" width="0.75" style="2087" customWidth="1"/>
    <col min="514" max="514" width="24.25" style="2087" customWidth="1"/>
    <col min="515" max="515" width="4" style="2087" customWidth="1"/>
    <col min="516" max="518" width="20.125" style="2087" customWidth="1"/>
    <col min="519" max="519" width="3.125" style="2087" customWidth="1"/>
    <col min="520" max="520" width="3.75" style="2087" customWidth="1"/>
    <col min="521" max="521" width="2.5" style="2087" customWidth="1"/>
    <col min="522" max="522" width="9" style="2087"/>
    <col min="523" max="523" width="14" style="2087" customWidth="1"/>
    <col min="524" max="768" width="9" style="2087"/>
    <col min="769" max="769" width="0.75" style="2087" customWidth="1"/>
    <col min="770" max="770" width="24.25" style="2087" customWidth="1"/>
    <col min="771" max="771" width="4" style="2087" customWidth="1"/>
    <col min="772" max="774" width="20.125" style="2087" customWidth="1"/>
    <col min="775" max="775" width="3.125" style="2087" customWidth="1"/>
    <col min="776" max="776" width="3.75" style="2087" customWidth="1"/>
    <col min="777" max="777" width="2.5" style="2087" customWidth="1"/>
    <col min="778" max="778" width="9" style="2087"/>
    <col min="779" max="779" width="14" style="2087" customWidth="1"/>
    <col min="780" max="1024" width="9" style="2087"/>
    <col min="1025" max="1025" width="0.75" style="2087" customWidth="1"/>
    <col min="1026" max="1026" width="24.25" style="2087" customWidth="1"/>
    <col min="1027" max="1027" width="4" style="2087" customWidth="1"/>
    <col min="1028" max="1030" width="20.125" style="2087" customWidth="1"/>
    <col min="1031" max="1031" width="3.125" style="2087" customWidth="1"/>
    <col min="1032" max="1032" width="3.75" style="2087" customWidth="1"/>
    <col min="1033" max="1033" width="2.5" style="2087" customWidth="1"/>
    <col min="1034" max="1034" width="9" style="2087"/>
    <col min="1035" max="1035" width="14" style="2087" customWidth="1"/>
    <col min="1036" max="1280" width="9" style="2087"/>
    <col min="1281" max="1281" width="0.75" style="2087" customWidth="1"/>
    <col min="1282" max="1282" width="24.25" style="2087" customWidth="1"/>
    <col min="1283" max="1283" width="4" style="2087" customWidth="1"/>
    <col min="1284" max="1286" width="20.125" style="2087" customWidth="1"/>
    <col min="1287" max="1287" width="3.125" style="2087" customWidth="1"/>
    <col min="1288" max="1288" width="3.75" style="2087" customWidth="1"/>
    <col min="1289" max="1289" width="2.5" style="2087" customWidth="1"/>
    <col min="1290" max="1290" width="9" style="2087"/>
    <col min="1291" max="1291" width="14" style="2087" customWidth="1"/>
    <col min="1292" max="1536" width="9" style="2087"/>
    <col min="1537" max="1537" width="0.75" style="2087" customWidth="1"/>
    <col min="1538" max="1538" width="24.25" style="2087" customWidth="1"/>
    <col min="1539" max="1539" width="4" style="2087" customWidth="1"/>
    <col min="1540" max="1542" width="20.125" style="2087" customWidth="1"/>
    <col min="1543" max="1543" width="3.125" style="2087" customWidth="1"/>
    <col min="1544" max="1544" width="3.75" style="2087" customWidth="1"/>
    <col min="1545" max="1545" width="2.5" style="2087" customWidth="1"/>
    <col min="1546" max="1546" width="9" style="2087"/>
    <col min="1547" max="1547" width="14" style="2087" customWidth="1"/>
    <col min="1548" max="1792" width="9" style="2087"/>
    <col min="1793" max="1793" width="0.75" style="2087" customWidth="1"/>
    <col min="1794" max="1794" width="24.25" style="2087" customWidth="1"/>
    <col min="1795" max="1795" width="4" style="2087" customWidth="1"/>
    <col min="1796" max="1798" width="20.125" style="2087" customWidth="1"/>
    <col min="1799" max="1799" width="3.125" style="2087" customWidth="1"/>
    <col min="1800" max="1800" width="3.75" style="2087" customWidth="1"/>
    <col min="1801" max="1801" width="2.5" style="2087" customWidth="1"/>
    <col min="1802" max="1802" width="9" style="2087"/>
    <col min="1803" max="1803" width="14" style="2087" customWidth="1"/>
    <col min="1804" max="2048" width="9" style="2087"/>
    <col min="2049" max="2049" width="0.75" style="2087" customWidth="1"/>
    <col min="2050" max="2050" width="24.25" style="2087" customWidth="1"/>
    <col min="2051" max="2051" width="4" style="2087" customWidth="1"/>
    <col min="2052" max="2054" width="20.125" style="2087" customWidth="1"/>
    <col min="2055" max="2055" width="3.125" style="2087" customWidth="1"/>
    <col min="2056" max="2056" width="3.75" style="2087" customWidth="1"/>
    <col min="2057" max="2057" width="2.5" style="2087" customWidth="1"/>
    <col min="2058" max="2058" width="9" style="2087"/>
    <col min="2059" max="2059" width="14" style="2087" customWidth="1"/>
    <col min="2060" max="2304" width="9" style="2087"/>
    <col min="2305" max="2305" width="0.75" style="2087" customWidth="1"/>
    <col min="2306" max="2306" width="24.25" style="2087" customWidth="1"/>
    <col min="2307" max="2307" width="4" style="2087" customWidth="1"/>
    <col min="2308" max="2310" width="20.125" style="2087" customWidth="1"/>
    <col min="2311" max="2311" width="3.125" style="2087" customWidth="1"/>
    <col min="2312" max="2312" width="3.75" style="2087" customWidth="1"/>
    <col min="2313" max="2313" width="2.5" style="2087" customWidth="1"/>
    <col min="2314" max="2314" width="9" style="2087"/>
    <col min="2315" max="2315" width="14" style="2087" customWidth="1"/>
    <col min="2316" max="2560" width="9" style="2087"/>
    <col min="2561" max="2561" width="0.75" style="2087" customWidth="1"/>
    <col min="2562" max="2562" width="24.25" style="2087" customWidth="1"/>
    <col min="2563" max="2563" width="4" style="2087" customWidth="1"/>
    <col min="2564" max="2566" width="20.125" style="2087" customWidth="1"/>
    <col min="2567" max="2567" width="3.125" style="2087" customWidth="1"/>
    <col min="2568" max="2568" width="3.75" style="2087" customWidth="1"/>
    <col min="2569" max="2569" width="2.5" style="2087" customWidth="1"/>
    <col min="2570" max="2570" width="9" style="2087"/>
    <col min="2571" max="2571" width="14" style="2087" customWidth="1"/>
    <col min="2572" max="2816" width="9" style="2087"/>
    <col min="2817" max="2817" width="0.75" style="2087" customWidth="1"/>
    <col min="2818" max="2818" width="24.25" style="2087" customWidth="1"/>
    <col min="2819" max="2819" width="4" style="2087" customWidth="1"/>
    <col min="2820" max="2822" width="20.125" style="2087" customWidth="1"/>
    <col min="2823" max="2823" width="3.125" style="2087" customWidth="1"/>
    <col min="2824" max="2824" width="3.75" style="2087" customWidth="1"/>
    <col min="2825" max="2825" width="2.5" style="2087" customWidth="1"/>
    <col min="2826" max="2826" width="9" style="2087"/>
    <col min="2827" max="2827" width="14" style="2087" customWidth="1"/>
    <col min="2828" max="3072" width="9" style="2087"/>
    <col min="3073" max="3073" width="0.75" style="2087" customWidth="1"/>
    <col min="3074" max="3074" width="24.25" style="2087" customWidth="1"/>
    <col min="3075" max="3075" width="4" style="2087" customWidth="1"/>
    <col min="3076" max="3078" width="20.125" style="2087" customWidth="1"/>
    <col min="3079" max="3079" width="3.125" style="2087" customWidth="1"/>
    <col min="3080" max="3080" width="3.75" style="2087" customWidth="1"/>
    <col min="3081" max="3081" width="2.5" style="2087" customWidth="1"/>
    <col min="3082" max="3082" width="9" style="2087"/>
    <col min="3083" max="3083" width="14" style="2087" customWidth="1"/>
    <col min="3084" max="3328" width="9" style="2087"/>
    <col min="3329" max="3329" width="0.75" style="2087" customWidth="1"/>
    <col min="3330" max="3330" width="24.25" style="2087" customWidth="1"/>
    <col min="3331" max="3331" width="4" style="2087" customWidth="1"/>
    <col min="3332" max="3334" width="20.125" style="2087" customWidth="1"/>
    <col min="3335" max="3335" width="3.125" style="2087" customWidth="1"/>
    <col min="3336" max="3336" width="3.75" style="2087" customWidth="1"/>
    <col min="3337" max="3337" width="2.5" style="2087" customWidth="1"/>
    <col min="3338" max="3338" width="9" style="2087"/>
    <col min="3339" max="3339" width="14" style="2087" customWidth="1"/>
    <col min="3340" max="3584" width="9" style="2087"/>
    <col min="3585" max="3585" width="0.75" style="2087" customWidth="1"/>
    <col min="3586" max="3586" width="24.25" style="2087" customWidth="1"/>
    <col min="3587" max="3587" width="4" style="2087" customWidth="1"/>
    <col min="3588" max="3590" width="20.125" style="2087" customWidth="1"/>
    <col min="3591" max="3591" width="3.125" style="2087" customWidth="1"/>
    <col min="3592" max="3592" width="3.75" style="2087" customWidth="1"/>
    <col min="3593" max="3593" width="2.5" style="2087" customWidth="1"/>
    <col min="3594" max="3594" width="9" style="2087"/>
    <col min="3595" max="3595" width="14" style="2087" customWidth="1"/>
    <col min="3596" max="3840" width="9" style="2087"/>
    <col min="3841" max="3841" width="0.75" style="2087" customWidth="1"/>
    <col min="3842" max="3842" width="24.25" style="2087" customWidth="1"/>
    <col min="3843" max="3843" width="4" style="2087" customWidth="1"/>
    <col min="3844" max="3846" width="20.125" style="2087" customWidth="1"/>
    <col min="3847" max="3847" width="3.125" style="2087" customWidth="1"/>
    <col min="3848" max="3848" width="3.75" style="2087" customWidth="1"/>
    <col min="3849" max="3849" width="2.5" style="2087" customWidth="1"/>
    <col min="3850" max="3850" width="9" style="2087"/>
    <col min="3851" max="3851" width="14" style="2087" customWidth="1"/>
    <col min="3852" max="4096" width="9" style="2087"/>
    <col min="4097" max="4097" width="0.75" style="2087" customWidth="1"/>
    <col min="4098" max="4098" width="24.25" style="2087" customWidth="1"/>
    <col min="4099" max="4099" width="4" style="2087" customWidth="1"/>
    <col min="4100" max="4102" width="20.125" style="2087" customWidth="1"/>
    <col min="4103" max="4103" width="3.125" style="2087" customWidth="1"/>
    <col min="4104" max="4104" width="3.75" style="2087" customWidth="1"/>
    <col min="4105" max="4105" width="2.5" style="2087" customWidth="1"/>
    <col min="4106" max="4106" width="9" style="2087"/>
    <col min="4107" max="4107" width="14" style="2087" customWidth="1"/>
    <col min="4108" max="4352" width="9" style="2087"/>
    <col min="4353" max="4353" width="0.75" style="2087" customWidth="1"/>
    <col min="4354" max="4354" width="24.25" style="2087" customWidth="1"/>
    <col min="4355" max="4355" width="4" style="2087" customWidth="1"/>
    <col min="4356" max="4358" width="20.125" style="2087" customWidth="1"/>
    <col min="4359" max="4359" width="3.125" style="2087" customWidth="1"/>
    <col min="4360" max="4360" width="3.75" style="2087" customWidth="1"/>
    <col min="4361" max="4361" width="2.5" style="2087" customWidth="1"/>
    <col min="4362" max="4362" width="9" style="2087"/>
    <col min="4363" max="4363" width="14" style="2087" customWidth="1"/>
    <col min="4364" max="4608" width="9" style="2087"/>
    <col min="4609" max="4609" width="0.75" style="2087" customWidth="1"/>
    <col min="4610" max="4610" width="24.25" style="2087" customWidth="1"/>
    <col min="4611" max="4611" width="4" style="2087" customWidth="1"/>
    <col min="4612" max="4614" width="20.125" style="2087" customWidth="1"/>
    <col min="4615" max="4615" width="3.125" style="2087" customWidth="1"/>
    <col min="4616" max="4616" width="3.75" style="2087" customWidth="1"/>
    <col min="4617" max="4617" width="2.5" style="2087" customWidth="1"/>
    <col min="4618" max="4618" width="9" style="2087"/>
    <col min="4619" max="4619" width="14" style="2087" customWidth="1"/>
    <col min="4620" max="4864" width="9" style="2087"/>
    <col min="4865" max="4865" width="0.75" style="2087" customWidth="1"/>
    <col min="4866" max="4866" width="24.25" style="2087" customWidth="1"/>
    <col min="4867" max="4867" width="4" style="2087" customWidth="1"/>
    <col min="4868" max="4870" width="20.125" style="2087" customWidth="1"/>
    <col min="4871" max="4871" width="3.125" style="2087" customWidth="1"/>
    <col min="4872" max="4872" width="3.75" style="2087" customWidth="1"/>
    <col min="4873" max="4873" width="2.5" style="2087" customWidth="1"/>
    <col min="4874" max="4874" width="9" style="2087"/>
    <col min="4875" max="4875" width="14" style="2087" customWidth="1"/>
    <col min="4876" max="5120" width="9" style="2087"/>
    <col min="5121" max="5121" width="0.75" style="2087" customWidth="1"/>
    <col min="5122" max="5122" width="24.25" style="2087" customWidth="1"/>
    <col min="5123" max="5123" width="4" style="2087" customWidth="1"/>
    <col min="5124" max="5126" width="20.125" style="2087" customWidth="1"/>
    <col min="5127" max="5127" width="3.125" style="2087" customWidth="1"/>
    <col min="5128" max="5128" width="3.75" style="2087" customWidth="1"/>
    <col min="5129" max="5129" width="2.5" style="2087" customWidth="1"/>
    <col min="5130" max="5130" width="9" style="2087"/>
    <col min="5131" max="5131" width="14" style="2087" customWidth="1"/>
    <col min="5132" max="5376" width="9" style="2087"/>
    <col min="5377" max="5377" width="0.75" style="2087" customWidth="1"/>
    <col min="5378" max="5378" width="24.25" style="2087" customWidth="1"/>
    <col min="5379" max="5379" width="4" style="2087" customWidth="1"/>
    <col min="5380" max="5382" width="20.125" style="2087" customWidth="1"/>
    <col min="5383" max="5383" width="3.125" style="2087" customWidth="1"/>
    <col min="5384" max="5384" width="3.75" style="2087" customWidth="1"/>
    <col min="5385" max="5385" width="2.5" style="2087" customWidth="1"/>
    <col min="5386" max="5386" width="9" style="2087"/>
    <col min="5387" max="5387" width="14" style="2087" customWidth="1"/>
    <col min="5388" max="5632" width="9" style="2087"/>
    <col min="5633" max="5633" width="0.75" style="2087" customWidth="1"/>
    <col min="5634" max="5634" width="24.25" style="2087" customWidth="1"/>
    <col min="5635" max="5635" width="4" style="2087" customWidth="1"/>
    <col min="5636" max="5638" width="20.125" style="2087" customWidth="1"/>
    <col min="5639" max="5639" width="3.125" style="2087" customWidth="1"/>
    <col min="5640" max="5640" width="3.75" style="2087" customWidth="1"/>
    <col min="5641" max="5641" width="2.5" style="2087" customWidth="1"/>
    <col min="5642" max="5642" width="9" style="2087"/>
    <col min="5643" max="5643" width="14" style="2087" customWidth="1"/>
    <col min="5644" max="5888" width="9" style="2087"/>
    <col min="5889" max="5889" width="0.75" style="2087" customWidth="1"/>
    <col min="5890" max="5890" width="24.25" style="2087" customWidth="1"/>
    <col min="5891" max="5891" width="4" style="2087" customWidth="1"/>
    <col min="5892" max="5894" width="20.125" style="2087" customWidth="1"/>
    <col min="5895" max="5895" width="3.125" style="2087" customWidth="1"/>
    <col min="5896" max="5896" width="3.75" style="2087" customWidth="1"/>
    <col min="5897" max="5897" width="2.5" style="2087" customWidth="1"/>
    <col min="5898" max="5898" width="9" style="2087"/>
    <col min="5899" max="5899" width="14" style="2087" customWidth="1"/>
    <col min="5900" max="6144" width="9" style="2087"/>
    <col min="6145" max="6145" width="0.75" style="2087" customWidth="1"/>
    <col min="6146" max="6146" width="24.25" style="2087" customWidth="1"/>
    <col min="6147" max="6147" width="4" style="2087" customWidth="1"/>
    <col min="6148" max="6150" width="20.125" style="2087" customWidth="1"/>
    <col min="6151" max="6151" width="3.125" style="2087" customWidth="1"/>
    <col min="6152" max="6152" width="3.75" style="2087" customWidth="1"/>
    <col min="6153" max="6153" width="2.5" style="2087" customWidth="1"/>
    <col min="6154" max="6154" width="9" style="2087"/>
    <col min="6155" max="6155" width="14" style="2087" customWidth="1"/>
    <col min="6156" max="6400" width="9" style="2087"/>
    <col min="6401" max="6401" width="0.75" style="2087" customWidth="1"/>
    <col min="6402" max="6402" width="24.25" style="2087" customWidth="1"/>
    <col min="6403" max="6403" width="4" style="2087" customWidth="1"/>
    <col min="6404" max="6406" width="20.125" style="2087" customWidth="1"/>
    <col min="6407" max="6407" width="3.125" style="2087" customWidth="1"/>
    <col min="6408" max="6408" width="3.75" style="2087" customWidth="1"/>
    <col min="6409" max="6409" width="2.5" style="2087" customWidth="1"/>
    <col min="6410" max="6410" width="9" style="2087"/>
    <col min="6411" max="6411" width="14" style="2087" customWidth="1"/>
    <col min="6412" max="6656" width="9" style="2087"/>
    <col min="6657" max="6657" width="0.75" style="2087" customWidth="1"/>
    <col min="6658" max="6658" width="24.25" style="2087" customWidth="1"/>
    <col min="6659" max="6659" width="4" style="2087" customWidth="1"/>
    <col min="6660" max="6662" width="20.125" style="2087" customWidth="1"/>
    <col min="6663" max="6663" width="3.125" style="2087" customWidth="1"/>
    <col min="6664" max="6664" width="3.75" style="2087" customWidth="1"/>
    <col min="6665" max="6665" width="2.5" style="2087" customWidth="1"/>
    <col min="6666" max="6666" width="9" style="2087"/>
    <col min="6667" max="6667" width="14" style="2087" customWidth="1"/>
    <col min="6668" max="6912" width="9" style="2087"/>
    <col min="6913" max="6913" width="0.75" style="2087" customWidth="1"/>
    <col min="6914" max="6914" width="24.25" style="2087" customWidth="1"/>
    <col min="6915" max="6915" width="4" style="2087" customWidth="1"/>
    <col min="6916" max="6918" width="20.125" style="2087" customWidth="1"/>
    <col min="6919" max="6919" width="3.125" style="2087" customWidth="1"/>
    <col min="6920" max="6920" width="3.75" style="2087" customWidth="1"/>
    <col min="6921" max="6921" width="2.5" style="2087" customWidth="1"/>
    <col min="6922" max="6922" width="9" style="2087"/>
    <col min="6923" max="6923" width="14" style="2087" customWidth="1"/>
    <col min="6924" max="7168" width="9" style="2087"/>
    <col min="7169" max="7169" width="0.75" style="2087" customWidth="1"/>
    <col min="7170" max="7170" width="24.25" style="2087" customWidth="1"/>
    <col min="7171" max="7171" width="4" style="2087" customWidth="1"/>
    <col min="7172" max="7174" width="20.125" style="2087" customWidth="1"/>
    <col min="7175" max="7175" width="3.125" style="2087" customWidth="1"/>
    <col min="7176" max="7176" width="3.75" style="2087" customWidth="1"/>
    <col min="7177" max="7177" width="2.5" style="2087" customWidth="1"/>
    <col min="7178" max="7178" width="9" style="2087"/>
    <col min="7179" max="7179" width="14" style="2087" customWidth="1"/>
    <col min="7180" max="7424" width="9" style="2087"/>
    <col min="7425" max="7425" width="0.75" style="2087" customWidth="1"/>
    <col min="7426" max="7426" width="24.25" style="2087" customWidth="1"/>
    <col min="7427" max="7427" width="4" style="2087" customWidth="1"/>
    <col min="7428" max="7430" width="20.125" style="2087" customWidth="1"/>
    <col min="7431" max="7431" width="3.125" style="2087" customWidth="1"/>
    <col min="7432" max="7432" width="3.75" style="2087" customWidth="1"/>
    <col min="7433" max="7433" width="2.5" style="2087" customWidth="1"/>
    <col min="7434" max="7434" width="9" style="2087"/>
    <col min="7435" max="7435" width="14" style="2087" customWidth="1"/>
    <col min="7436" max="7680" width="9" style="2087"/>
    <col min="7681" max="7681" width="0.75" style="2087" customWidth="1"/>
    <col min="7682" max="7682" width="24.25" style="2087" customWidth="1"/>
    <col min="7683" max="7683" width="4" style="2087" customWidth="1"/>
    <col min="7684" max="7686" width="20.125" style="2087" customWidth="1"/>
    <col min="7687" max="7687" width="3.125" style="2087" customWidth="1"/>
    <col min="7688" max="7688" width="3.75" style="2087" customWidth="1"/>
    <col min="7689" max="7689" width="2.5" style="2087" customWidth="1"/>
    <col min="7690" max="7690" width="9" style="2087"/>
    <col min="7691" max="7691" width="14" style="2087" customWidth="1"/>
    <col min="7692" max="7936" width="9" style="2087"/>
    <col min="7937" max="7937" width="0.75" style="2087" customWidth="1"/>
    <col min="7938" max="7938" width="24.25" style="2087" customWidth="1"/>
    <col min="7939" max="7939" width="4" style="2087" customWidth="1"/>
    <col min="7940" max="7942" width="20.125" style="2087" customWidth="1"/>
    <col min="7943" max="7943" width="3.125" style="2087" customWidth="1"/>
    <col min="7944" max="7944" width="3.75" style="2087" customWidth="1"/>
    <col min="7945" max="7945" width="2.5" style="2087" customWidth="1"/>
    <col min="7946" max="7946" width="9" style="2087"/>
    <col min="7947" max="7947" width="14" style="2087" customWidth="1"/>
    <col min="7948" max="8192" width="9" style="2087"/>
    <col min="8193" max="8193" width="0.75" style="2087" customWidth="1"/>
    <col min="8194" max="8194" width="24.25" style="2087" customWidth="1"/>
    <col min="8195" max="8195" width="4" style="2087" customWidth="1"/>
    <col min="8196" max="8198" width="20.125" style="2087" customWidth="1"/>
    <col min="8199" max="8199" width="3.125" style="2087" customWidth="1"/>
    <col min="8200" max="8200" width="3.75" style="2087" customWidth="1"/>
    <col min="8201" max="8201" width="2.5" style="2087" customWidth="1"/>
    <col min="8202" max="8202" width="9" style="2087"/>
    <col min="8203" max="8203" width="14" style="2087" customWidth="1"/>
    <col min="8204" max="8448" width="9" style="2087"/>
    <col min="8449" max="8449" width="0.75" style="2087" customWidth="1"/>
    <col min="8450" max="8450" width="24.25" style="2087" customWidth="1"/>
    <col min="8451" max="8451" width="4" style="2087" customWidth="1"/>
    <col min="8452" max="8454" width="20.125" style="2087" customWidth="1"/>
    <col min="8455" max="8455" width="3.125" style="2087" customWidth="1"/>
    <col min="8456" max="8456" width="3.75" style="2087" customWidth="1"/>
    <col min="8457" max="8457" width="2.5" style="2087" customWidth="1"/>
    <col min="8458" max="8458" width="9" style="2087"/>
    <col min="8459" max="8459" width="14" style="2087" customWidth="1"/>
    <col min="8460" max="8704" width="9" style="2087"/>
    <col min="8705" max="8705" width="0.75" style="2087" customWidth="1"/>
    <col min="8706" max="8706" width="24.25" style="2087" customWidth="1"/>
    <col min="8707" max="8707" width="4" style="2087" customWidth="1"/>
    <col min="8708" max="8710" width="20.125" style="2087" customWidth="1"/>
    <col min="8711" max="8711" width="3.125" style="2087" customWidth="1"/>
    <col min="8712" max="8712" width="3.75" style="2087" customWidth="1"/>
    <col min="8713" max="8713" width="2.5" style="2087" customWidth="1"/>
    <col min="8714" max="8714" width="9" style="2087"/>
    <col min="8715" max="8715" width="14" style="2087" customWidth="1"/>
    <col min="8716" max="8960" width="9" style="2087"/>
    <col min="8961" max="8961" width="0.75" style="2087" customWidth="1"/>
    <col min="8962" max="8962" width="24.25" style="2087" customWidth="1"/>
    <col min="8963" max="8963" width="4" style="2087" customWidth="1"/>
    <col min="8964" max="8966" width="20.125" style="2087" customWidth="1"/>
    <col min="8967" max="8967" width="3.125" style="2087" customWidth="1"/>
    <col min="8968" max="8968" width="3.75" style="2087" customWidth="1"/>
    <col min="8969" max="8969" width="2.5" style="2087" customWidth="1"/>
    <col min="8970" max="8970" width="9" style="2087"/>
    <col min="8971" max="8971" width="14" style="2087" customWidth="1"/>
    <col min="8972" max="9216" width="9" style="2087"/>
    <col min="9217" max="9217" width="0.75" style="2087" customWidth="1"/>
    <col min="9218" max="9218" width="24.25" style="2087" customWidth="1"/>
    <col min="9219" max="9219" width="4" style="2087" customWidth="1"/>
    <col min="9220" max="9222" width="20.125" style="2087" customWidth="1"/>
    <col min="9223" max="9223" width="3.125" style="2087" customWidth="1"/>
    <col min="9224" max="9224" width="3.75" style="2087" customWidth="1"/>
    <col min="9225" max="9225" width="2.5" style="2087" customWidth="1"/>
    <col min="9226" max="9226" width="9" style="2087"/>
    <col min="9227" max="9227" width="14" style="2087" customWidth="1"/>
    <col min="9228" max="9472" width="9" style="2087"/>
    <col min="9473" max="9473" width="0.75" style="2087" customWidth="1"/>
    <col min="9474" max="9474" width="24.25" style="2087" customWidth="1"/>
    <col min="9475" max="9475" width="4" style="2087" customWidth="1"/>
    <col min="9476" max="9478" width="20.125" style="2087" customWidth="1"/>
    <col min="9479" max="9479" width="3.125" style="2087" customWidth="1"/>
    <col min="9480" max="9480" width="3.75" style="2087" customWidth="1"/>
    <col min="9481" max="9481" width="2.5" style="2087" customWidth="1"/>
    <col min="9482" max="9482" width="9" style="2087"/>
    <col min="9483" max="9483" width="14" style="2087" customWidth="1"/>
    <col min="9484" max="9728" width="9" style="2087"/>
    <col min="9729" max="9729" width="0.75" style="2087" customWidth="1"/>
    <col min="9730" max="9730" width="24.25" style="2087" customWidth="1"/>
    <col min="9731" max="9731" width="4" style="2087" customWidth="1"/>
    <col min="9732" max="9734" width="20.125" style="2087" customWidth="1"/>
    <col min="9735" max="9735" width="3.125" style="2087" customWidth="1"/>
    <col min="9736" max="9736" width="3.75" style="2087" customWidth="1"/>
    <col min="9737" max="9737" width="2.5" style="2087" customWidth="1"/>
    <col min="9738" max="9738" width="9" style="2087"/>
    <col min="9739" max="9739" width="14" style="2087" customWidth="1"/>
    <col min="9740" max="9984" width="9" style="2087"/>
    <col min="9985" max="9985" width="0.75" style="2087" customWidth="1"/>
    <col min="9986" max="9986" width="24.25" style="2087" customWidth="1"/>
    <col min="9987" max="9987" width="4" style="2087" customWidth="1"/>
    <col min="9988" max="9990" width="20.125" style="2087" customWidth="1"/>
    <col min="9991" max="9991" width="3.125" style="2087" customWidth="1"/>
    <col min="9992" max="9992" width="3.75" style="2087" customWidth="1"/>
    <col min="9993" max="9993" width="2.5" style="2087" customWidth="1"/>
    <col min="9994" max="9994" width="9" style="2087"/>
    <col min="9995" max="9995" width="14" style="2087" customWidth="1"/>
    <col min="9996" max="10240" width="9" style="2087"/>
    <col min="10241" max="10241" width="0.75" style="2087" customWidth="1"/>
    <col min="10242" max="10242" width="24.25" style="2087" customWidth="1"/>
    <col min="10243" max="10243" width="4" style="2087" customWidth="1"/>
    <col min="10244" max="10246" width="20.125" style="2087" customWidth="1"/>
    <col min="10247" max="10247" width="3.125" style="2087" customWidth="1"/>
    <col min="10248" max="10248" width="3.75" style="2087" customWidth="1"/>
    <col min="10249" max="10249" width="2.5" style="2087" customWidth="1"/>
    <col min="10250" max="10250" width="9" style="2087"/>
    <col min="10251" max="10251" width="14" style="2087" customWidth="1"/>
    <col min="10252" max="10496" width="9" style="2087"/>
    <col min="10497" max="10497" width="0.75" style="2087" customWidth="1"/>
    <col min="10498" max="10498" width="24.25" style="2087" customWidth="1"/>
    <col min="10499" max="10499" width="4" style="2087" customWidth="1"/>
    <col min="10500" max="10502" width="20.125" style="2087" customWidth="1"/>
    <col min="10503" max="10503" width="3.125" style="2087" customWidth="1"/>
    <col min="10504" max="10504" width="3.75" style="2087" customWidth="1"/>
    <col min="10505" max="10505" width="2.5" style="2087" customWidth="1"/>
    <col min="10506" max="10506" width="9" style="2087"/>
    <col min="10507" max="10507" width="14" style="2087" customWidth="1"/>
    <col min="10508" max="10752" width="9" style="2087"/>
    <col min="10753" max="10753" width="0.75" style="2087" customWidth="1"/>
    <col min="10754" max="10754" width="24.25" style="2087" customWidth="1"/>
    <col min="10755" max="10755" width="4" style="2087" customWidth="1"/>
    <col min="10756" max="10758" width="20.125" style="2087" customWidth="1"/>
    <col min="10759" max="10759" width="3.125" style="2087" customWidth="1"/>
    <col min="10760" max="10760" width="3.75" style="2087" customWidth="1"/>
    <col min="10761" max="10761" width="2.5" style="2087" customWidth="1"/>
    <col min="10762" max="10762" width="9" style="2087"/>
    <col min="10763" max="10763" width="14" style="2087" customWidth="1"/>
    <col min="10764" max="11008" width="9" style="2087"/>
    <col min="11009" max="11009" width="0.75" style="2087" customWidth="1"/>
    <col min="11010" max="11010" width="24.25" style="2087" customWidth="1"/>
    <col min="11011" max="11011" width="4" style="2087" customWidth="1"/>
    <col min="11012" max="11014" width="20.125" style="2087" customWidth="1"/>
    <col min="11015" max="11015" width="3.125" style="2087" customWidth="1"/>
    <col min="11016" max="11016" width="3.75" style="2087" customWidth="1"/>
    <col min="11017" max="11017" width="2.5" style="2087" customWidth="1"/>
    <col min="11018" max="11018" width="9" style="2087"/>
    <col min="11019" max="11019" width="14" style="2087" customWidth="1"/>
    <col min="11020" max="11264" width="9" style="2087"/>
    <col min="11265" max="11265" width="0.75" style="2087" customWidth="1"/>
    <col min="11266" max="11266" width="24.25" style="2087" customWidth="1"/>
    <col min="11267" max="11267" width="4" style="2087" customWidth="1"/>
    <col min="11268" max="11270" width="20.125" style="2087" customWidth="1"/>
    <col min="11271" max="11271" width="3.125" style="2087" customWidth="1"/>
    <col min="11272" max="11272" width="3.75" style="2087" customWidth="1"/>
    <col min="11273" max="11273" width="2.5" style="2087" customWidth="1"/>
    <col min="11274" max="11274" width="9" style="2087"/>
    <col min="11275" max="11275" width="14" style="2087" customWidth="1"/>
    <col min="11276" max="11520" width="9" style="2087"/>
    <col min="11521" max="11521" width="0.75" style="2087" customWidth="1"/>
    <col min="11522" max="11522" width="24.25" style="2087" customWidth="1"/>
    <col min="11523" max="11523" width="4" style="2087" customWidth="1"/>
    <col min="11524" max="11526" width="20.125" style="2087" customWidth="1"/>
    <col min="11527" max="11527" width="3.125" style="2087" customWidth="1"/>
    <col min="11528" max="11528" width="3.75" style="2087" customWidth="1"/>
    <col min="11529" max="11529" width="2.5" style="2087" customWidth="1"/>
    <col min="11530" max="11530" width="9" style="2087"/>
    <col min="11531" max="11531" width="14" style="2087" customWidth="1"/>
    <col min="11532" max="11776" width="9" style="2087"/>
    <col min="11777" max="11777" width="0.75" style="2087" customWidth="1"/>
    <col min="11778" max="11778" width="24.25" style="2087" customWidth="1"/>
    <col min="11779" max="11779" width="4" style="2087" customWidth="1"/>
    <col min="11780" max="11782" width="20.125" style="2087" customWidth="1"/>
    <col min="11783" max="11783" width="3.125" style="2087" customWidth="1"/>
    <col min="11784" max="11784" width="3.75" style="2087" customWidth="1"/>
    <col min="11785" max="11785" width="2.5" style="2087" customWidth="1"/>
    <col min="11786" max="11786" width="9" style="2087"/>
    <col min="11787" max="11787" width="14" style="2087" customWidth="1"/>
    <col min="11788" max="12032" width="9" style="2087"/>
    <col min="12033" max="12033" width="0.75" style="2087" customWidth="1"/>
    <col min="12034" max="12034" width="24.25" style="2087" customWidth="1"/>
    <col min="12035" max="12035" width="4" style="2087" customWidth="1"/>
    <col min="12036" max="12038" width="20.125" style="2087" customWidth="1"/>
    <col min="12039" max="12039" width="3.125" style="2087" customWidth="1"/>
    <col min="12040" max="12040" width="3.75" style="2087" customWidth="1"/>
    <col min="12041" max="12041" width="2.5" style="2087" customWidth="1"/>
    <col min="12042" max="12042" width="9" style="2087"/>
    <col min="12043" max="12043" width="14" style="2087" customWidth="1"/>
    <col min="12044" max="12288" width="9" style="2087"/>
    <col min="12289" max="12289" width="0.75" style="2087" customWidth="1"/>
    <col min="12290" max="12290" width="24.25" style="2087" customWidth="1"/>
    <col min="12291" max="12291" width="4" style="2087" customWidth="1"/>
    <col min="12292" max="12294" width="20.125" style="2087" customWidth="1"/>
    <col min="12295" max="12295" width="3.125" style="2087" customWidth="1"/>
    <col min="12296" max="12296" width="3.75" style="2087" customWidth="1"/>
    <col min="12297" max="12297" width="2.5" style="2087" customWidth="1"/>
    <col min="12298" max="12298" width="9" style="2087"/>
    <col min="12299" max="12299" width="14" style="2087" customWidth="1"/>
    <col min="12300" max="12544" width="9" style="2087"/>
    <col min="12545" max="12545" width="0.75" style="2087" customWidth="1"/>
    <col min="12546" max="12546" width="24.25" style="2087" customWidth="1"/>
    <col min="12547" max="12547" width="4" style="2087" customWidth="1"/>
    <col min="12548" max="12550" width="20.125" style="2087" customWidth="1"/>
    <col min="12551" max="12551" width="3.125" style="2087" customWidth="1"/>
    <col min="12552" max="12552" width="3.75" style="2087" customWidth="1"/>
    <col min="12553" max="12553" width="2.5" style="2087" customWidth="1"/>
    <col min="12554" max="12554" width="9" style="2087"/>
    <col min="12555" max="12555" width="14" style="2087" customWidth="1"/>
    <col min="12556" max="12800" width="9" style="2087"/>
    <col min="12801" max="12801" width="0.75" style="2087" customWidth="1"/>
    <col min="12802" max="12802" width="24.25" style="2087" customWidth="1"/>
    <col min="12803" max="12803" width="4" style="2087" customWidth="1"/>
    <col min="12804" max="12806" width="20.125" style="2087" customWidth="1"/>
    <col min="12807" max="12807" width="3.125" style="2087" customWidth="1"/>
    <col min="12808" max="12808" width="3.75" style="2087" customWidth="1"/>
    <col min="12809" max="12809" width="2.5" style="2087" customWidth="1"/>
    <col min="12810" max="12810" width="9" style="2087"/>
    <col min="12811" max="12811" width="14" style="2087" customWidth="1"/>
    <col min="12812" max="13056" width="9" style="2087"/>
    <col min="13057" max="13057" width="0.75" style="2087" customWidth="1"/>
    <col min="13058" max="13058" width="24.25" style="2087" customWidth="1"/>
    <col min="13059" max="13059" width="4" style="2087" customWidth="1"/>
    <col min="13060" max="13062" width="20.125" style="2087" customWidth="1"/>
    <col min="13063" max="13063" width="3.125" style="2087" customWidth="1"/>
    <col min="13064" max="13064" width="3.75" style="2087" customWidth="1"/>
    <col min="13065" max="13065" width="2.5" style="2087" customWidth="1"/>
    <col min="13066" max="13066" width="9" style="2087"/>
    <col min="13067" max="13067" width="14" style="2087" customWidth="1"/>
    <col min="13068" max="13312" width="9" style="2087"/>
    <col min="13313" max="13313" width="0.75" style="2087" customWidth="1"/>
    <col min="13314" max="13314" width="24.25" style="2087" customWidth="1"/>
    <col min="13315" max="13315" width="4" style="2087" customWidth="1"/>
    <col min="13316" max="13318" width="20.125" style="2087" customWidth="1"/>
    <col min="13319" max="13319" width="3.125" style="2087" customWidth="1"/>
    <col min="13320" max="13320" width="3.75" style="2087" customWidth="1"/>
    <col min="13321" max="13321" width="2.5" style="2087" customWidth="1"/>
    <col min="13322" max="13322" width="9" style="2087"/>
    <col min="13323" max="13323" width="14" style="2087" customWidth="1"/>
    <col min="13324" max="13568" width="9" style="2087"/>
    <col min="13569" max="13569" width="0.75" style="2087" customWidth="1"/>
    <col min="13570" max="13570" width="24.25" style="2087" customWidth="1"/>
    <col min="13571" max="13571" width="4" style="2087" customWidth="1"/>
    <col min="13572" max="13574" width="20.125" style="2087" customWidth="1"/>
    <col min="13575" max="13575" width="3.125" style="2087" customWidth="1"/>
    <col min="13576" max="13576" width="3.75" style="2087" customWidth="1"/>
    <col min="13577" max="13577" width="2.5" style="2087" customWidth="1"/>
    <col min="13578" max="13578" width="9" style="2087"/>
    <col min="13579" max="13579" width="14" style="2087" customWidth="1"/>
    <col min="13580" max="13824" width="9" style="2087"/>
    <col min="13825" max="13825" width="0.75" style="2087" customWidth="1"/>
    <col min="13826" max="13826" width="24.25" style="2087" customWidth="1"/>
    <col min="13827" max="13827" width="4" style="2087" customWidth="1"/>
    <col min="13828" max="13830" width="20.125" style="2087" customWidth="1"/>
    <col min="13831" max="13831" width="3.125" style="2087" customWidth="1"/>
    <col min="13832" max="13832" width="3.75" style="2087" customWidth="1"/>
    <col min="13833" max="13833" width="2.5" style="2087" customWidth="1"/>
    <col min="13834" max="13834" width="9" style="2087"/>
    <col min="13835" max="13835" width="14" style="2087" customWidth="1"/>
    <col min="13836" max="14080" width="9" style="2087"/>
    <col min="14081" max="14081" width="0.75" style="2087" customWidth="1"/>
    <col min="14082" max="14082" width="24.25" style="2087" customWidth="1"/>
    <col min="14083" max="14083" width="4" style="2087" customWidth="1"/>
    <col min="14084" max="14086" width="20.125" style="2087" customWidth="1"/>
    <col min="14087" max="14087" width="3.125" style="2087" customWidth="1"/>
    <col min="14088" max="14088" width="3.75" style="2087" customWidth="1"/>
    <col min="14089" max="14089" width="2.5" style="2087" customWidth="1"/>
    <col min="14090" max="14090" width="9" style="2087"/>
    <col min="14091" max="14091" width="14" style="2087" customWidth="1"/>
    <col min="14092" max="14336" width="9" style="2087"/>
    <col min="14337" max="14337" width="0.75" style="2087" customWidth="1"/>
    <col min="14338" max="14338" width="24.25" style="2087" customWidth="1"/>
    <col min="14339" max="14339" width="4" style="2087" customWidth="1"/>
    <col min="14340" max="14342" width="20.125" style="2087" customWidth="1"/>
    <col min="14343" max="14343" width="3.125" style="2087" customWidth="1"/>
    <col min="14344" max="14344" width="3.75" style="2087" customWidth="1"/>
    <col min="14345" max="14345" width="2.5" style="2087" customWidth="1"/>
    <col min="14346" max="14346" width="9" style="2087"/>
    <col min="14347" max="14347" width="14" style="2087" customWidth="1"/>
    <col min="14348" max="14592" width="9" style="2087"/>
    <col min="14593" max="14593" width="0.75" style="2087" customWidth="1"/>
    <col min="14594" max="14594" width="24.25" style="2087" customWidth="1"/>
    <col min="14595" max="14595" width="4" style="2087" customWidth="1"/>
    <col min="14596" max="14598" width="20.125" style="2087" customWidth="1"/>
    <col min="14599" max="14599" width="3.125" style="2087" customWidth="1"/>
    <col min="14600" max="14600" width="3.75" style="2087" customWidth="1"/>
    <col min="14601" max="14601" width="2.5" style="2087" customWidth="1"/>
    <col min="14602" max="14602" width="9" style="2087"/>
    <col min="14603" max="14603" width="14" style="2087" customWidth="1"/>
    <col min="14604" max="14848" width="9" style="2087"/>
    <col min="14849" max="14849" width="0.75" style="2087" customWidth="1"/>
    <col min="14850" max="14850" width="24.25" style="2087" customWidth="1"/>
    <col min="14851" max="14851" width="4" style="2087" customWidth="1"/>
    <col min="14852" max="14854" width="20.125" style="2087" customWidth="1"/>
    <col min="14855" max="14855" width="3.125" style="2087" customWidth="1"/>
    <col min="14856" max="14856" width="3.75" style="2087" customWidth="1"/>
    <col min="14857" max="14857" width="2.5" style="2087" customWidth="1"/>
    <col min="14858" max="14858" width="9" style="2087"/>
    <col min="14859" max="14859" width="14" style="2087" customWidth="1"/>
    <col min="14860" max="15104" width="9" style="2087"/>
    <col min="15105" max="15105" width="0.75" style="2087" customWidth="1"/>
    <col min="15106" max="15106" width="24.25" style="2087" customWidth="1"/>
    <col min="15107" max="15107" width="4" style="2087" customWidth="1"/>
    <col min="15108" max="15110" width="20.125" style="2087" customWidth="1"/>
    <col min="15111" max="15111" width="3.125" style="2087" customWidth="1"/>
    <col min="15112" max="15112" width="3.75" style="2087" customWidth="1"/>
    <col min="15113" max="15113" width="2.5" style="2087" customWidth="1"/>
    <col min="15114" max="15114" width="9" style="2087"/>
    <col min="15115" max="15115" width="14" style="2087" customWidth="1"/>
    <col min="15116" max="15360" width="9" style="2087"/>
    <col min="15361" max="15361" width="0.75" style="2087" customWidth="1"/>
    <col min="15362" max="15362" width="24.25" style="2087" customWidth="1"/>
    <col min="15363" max="15363" width="4" style="2087" customWidth="1"/>
    <col min="15364" max="15366" width="20.125" style="2087" customWidth="1"/>
    <col min="15367" max="15367" width="3.125" style="2087" customWidth="1"/>
    <col min="15368" max="15368" width="3.75" style="2087" customWidth="1"/>
    <col min="15369" max="15369" width="2.5" style="2087" customWidth="1"/>
    <col min="15370" max="15370" width="9" style="2087"/>
    <col min="15371" max="15371" width="14" style="2087" customWidth="1"/>
    <col min="15372" max="15616" width="9" style="2087"/>
    <col min="15617" max="15617" width="0.75" style="2087" customWidth="1"/>
    <col min="15618" max="15618" width="24.25" style="2087" customWidth="1"/>
    <col min="15619" max="15619" width="4" style="2087" customWidth="1"/>
    <col min="15620" max="15622" width="20.125" style="2087" customWidth="1"/>
    <col min="15623" max="15623" width="3.125" style="2087" customWidth="1"/>
    <col min="15624" max="15624" width="3.75" style="2087" customWidth="1"/>
    <col min="15625" max="15625" width="2.5" style="2087" customWidth="1"/>
    <col min="15626" max="15626" width="9" style="2087"/>
    <col min="15627" max="15627" width="14" style="2087" customWidth="1"/>
    <col min="15628" max="15872" width="9" style="2087"/>
    <col min="15873" max="15873" width="0.75" style="2087" customWidth="1"/>
    <col min="15874" max="15874" width="24.25" style="2087" customWidth="1"/>
    <col min="15875" max="15875" width="4" style="2087" customWidth="1"/>
    <col min="15876" max="15878" width="20.125" style="2087" customWidth="1"/>
    <col min="15879" max="15879" width="3.125" style="2087" customWidth="1"/>
    <col min="15880" max="15880" width="3.75" style="2087" customWidth="1"/>
    <col min="15881" max="15881" width="2.5" style="2087" customWidth="1"/>
    <col min="15882" max="15882" width="9" style="2087"/>
    <col min="15883" max="15883" width="14" style="2087" customWidth="1"/>
    <col min="15884" max="16128" width="9" style="2087"/>
    <col min="16129" max="16129" width="0.75" style="2087" customWidth="1"/>
    <col min="16130" max="16130" width="24.25" style="2087" customWidth="1"/>
    <col min="16131" max="16131" width="4" style="2087" customWidth="1"/>
    <col min="16132" max="16134" width="20.125" style="2087" customWidth="1"/>
    <col min="16135" max="16135" width="3.125" style="2087" customWidth="1"/>
    <col min="16136" max="16136" width="3.75" style="2087" customWidth="1"/>
    <col min="16137" max="16137" width="2.5" style="2087" customWidth="1"/>
    <col min="16138" max="16138" width="9" style="2087"/>
    <col min="16139" max="16139" width="14" style="2087" customWidth="1"/>
    <col min="16140" max="16384" width="9" style="2087"/>
  </cols>
  <sheetData>
    <row r="1" spans="1:9" ht="20.100000000000001" customHeight="1" x14ac:dyDescent="0.15">
      <c r="A1" s="2085"/>
      <c r="B1" s="2086"/>
      <c r="C1" s="2086"/>
      <c r="D1" s="2086"/>
      <c r="E1" s="2086"/>
      <c r="F1" s="2086"/>
      <c r="G1" s="2086"/>
    </row>
    <row r="2" spans="1:9" ht="20.100000000000001" customHeight="1" x14ac:dyDescent="0.15">
      <c r="A2" s="2085"/>
      <c r="B2" s="2086"/>
      <c r="C2" s="2086"/>
      <c r="D2" s="2086"/>
      <c r="E2" s="2086"/>
      <c r="F2" s="2088" t="s">
        <v>96</v>
      </c>
      <c r="G2" s="2088"/>
    </row>
    <row r="3" spans="1:9" ht="20.100000000000001" customHeight="1" x14ac:dyDescent="0.15">
      <c r="A3" s="2085"/>
      <c r="B3" s="2086"/>
      <c r="C3" s="2086"/>
      <c r="D3" s="2086"/>
      <c r="E3" s="2086"/>
      <c r="F3" s="2089"/>
      <c r="G3" s="2089"/>
    </row>
    <row r="4" spans="1:9" ht="20.100000000000001" customHeight="1" x14ac:dyDescent="0.15">
      <c r="B4" s="2090" t="s">
        <v>765</v>
      </c>
      <c r="C4" s="2091"/>
      <c r="D4" s="2091"/>
      <c r="E4" s="2091"/>
      <c r="F4" s="2091"/>
      <c r="G4" s="2091"/>
    </row>
    <row r="5" spans="1:9" ht="20.100000000000001" customHeight="1" x14ac:dyDescent="0.15">
      <c r="A5" s="2092"/>
      <c r="B5" s="2093"/>
      <c r="C5" s="2093"/>
      <c r="D5" s="2093"/>
      <c r="E5" s="2093"/>
      <c r="F5" s="2093"/>
      <c r="G5" s="2093"/>
    </row>
    <row r="6" spans="1:9" ht="36" customHeight="1" x14ac:dyDescent="0.15">
      <c r="A6" s="2092"/>
      <c r="B6" s="2094" t="s">
        <v>497</v>
      </c>
      <c r="C6" s="2095"/>
      <c r="D6" s="2096"/>
      <c r="E6" s="2096"/>
      <c r="F6" s="2096"/>
      <c r="G6" s="2097"/>
    </row>
    <row r="7" spans="1:9" ht="36" customHeight="1" x14ac:dyDescent="0.15">
      <c r="A7" s="2092"/>
      <c r="B7" s="2098" t="s">
        <v>269</v>
      </c>
      <c r="C7" s="2096"/>
      <c r="D7" s="2096"/>
      <c r="E7" s="2096"/>
      <c r="F7" s="2096"/>
      <c r="G7" s="2097"/>
    </row>
    <row r="8" spans="1:9" ht="55.5" customHeight="1" x14ac:dyDescent="0.15">
      <c r="B8" s="2099" t="s">
        <v>270</v>
      </c>
      <c r="C8" s="2100" t="s">
        <v>498</v>
      </c>
      <c r="D8" s="2100"/>
      <c r="E8" s="2100"/>
      <c r="F8" s="2100"/>
      <c r="G8" s="2101"/>
    </row>
    <row r="9" spans="1:9" ht="55.5" customHeight="1" x14ac:dyDescent="0.15">
      <c r="B9" s="2102" t="s">
        <v>766</v>
      </c>
      <c r="C9" s="2103" t="s">
        <v>767</v>
      </c>
      <c r="D9" s="2104"/>
      <c r="E9" s="2104"/>
      <c r="F9" s="2104"/>
      <c r="G9" s="2105"/>
    </row>
    <row r="10" spans="1:9" ht="117" customHeight="1" x14ac:dyDescent="0.15">
      <c r="B10" s="2102" t="s">
        <v>768</v>
      </c>
      <c r="C10" s="2106" t="s">
        <v>769</v>
      </c>
      <c r="D10" s="2107"/>
      <c r="E10" s="2107"/>
      <c r="F10" s="2107"/>
      <c r="G10" s="2108"/>
    </row>
    <row r="11" spans="1:9" x14ac:dyDescent="0.15">
      <c r="B11" s="2086"/>
      <c r="C11" s="2086"/>
      <c r="D11" s="2086"/>
      <c r="E11" s="2086"/>
      <c r="F11" s="2086"/>
      <c r="G11" s="2086"/>
    </row>
    <row r="12" spans="1:9" ht="34.5" customHeight="1" x14ac:dyDescent="0.15">
      <c r="B12" s="2109" t="s">
        <v>770</v>
      </c>
      <c r="C12" s="2109"/>
      <c r="D12" s="2109"/>
      <c r="E12" s="2109"/>
      <c r="F12" s="2109"/>
      <c r="G12" s="2109"/>
      <c r="H12" s="757"/>
      <c r="I12" s="757"/>
    </row>
    <row r="13" spans="1:9" ht="34.5" customHeight="1" x14ac:dyDescent="0.15">
      <c r="B13" s="2110" t="s">
        <v>771</v>
      </c>
      <c r="C13" s="2110"/>
      <c r="D13" s="2110"/>
      <c r="E13" s="2110"/>
      <c r="F13" s="2110"/>
      <c r="G13" s="2110"/>
      <c r="H13" s="757"/>
      <c r="I13" s="757"/>
    </row>
    <row r="14" spans="1:9" x14ac:dyDescent="0.15">
      <c r="B14" s="2111" t="s">
        <v>772</v>
      </c>
      <c r="C14" s="2112"/>
      <c r="D14" s="2112"/>
      <c r="E14" s="2112"/>
      <c r="F14" s="2112"/>
      <c r="G14" s="2112"/>
    </row>
    <row r="15" spans="1:9" x14ac:dyDescent="0.15">
      <c r="B15" s="2113"/>
      <c r="C15" s="2086"/>
      <c r="D15" s="2086"/>
      <c r="E15" s="2086"/>
      <c r="F15" s="2086"/>
      <c r="G15" s="2086"/>
    </row>
  </sheetData>
  <mergeCells count="10">
    <mergeCell ref="C10:G10"/>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
  <sheetViews>
    <sheetView view="pageBreakPreview" zoomScale="115" zoomScaleNormal="80" zoomScaleSheetLayoutView="115" workbookViewId="0">
      <selection activeCell="B1" sqref="B1"/>
    </sheetView>
  </sheetViews>
  <sheetFormatPr defaultRowHeight="13.5" x14ac:dyDescent="0.15"/>
  <cols>
    <col min="1" max="1" width="4.625" style="7" customWidth="1"/>
    <col min="2" max="2" width="24.25" style="7" customWidth="1"/>
    <col min="3" max="3" width="6.75" style="7" customWidth="1"/>
    <col min="4" max="5" width="21.25" style="7" customWidth="1"/>
    <col min="6" max="6" width="3.125" style="7" customWidth="1"/>
    <col min="7" max="16384" width="9" style="7"/>
  </cols>
  <sheetData>
    <row r="1" spans="1:6" ht="27.75" customHeight="1" x14ac:dyDescent="0.15">
      <c r="A1" s="8"/>
      <c r="B1" s="40"/>
      <c r="C1" s="9"/>
      <c r="D1" s="9"/>
      <c r="E1" s="2078" t="s">
        <v>96</v>
      </c>
      <c r="F1" s="2079"/>
    </row>
    <row r="2" spans="1:6" ht="27.75" customHeight="1" x14ac:dyDescent="0.15">
      <c r="A2" s="8"/>
      <c r="B2" s="9"/>
      <c r="C2" s="9"/>
      <c r="D2" s="9"/>
    </row>
    <row r="3" spans="1:6" ht="36" customHeight="1" x14ac:dyDescent="0.15">
      <c r="A3" s="2080" t="s">
        <v>85</v>
      </c>
      <c r="B3" s="2080"/>
      <c r="C3" s="2080"/>
      <c r="D3" s="2080"/>
      <c r="E3" s="2080"/>
      <c r="F3" s="2080"/>
    </row>
    <row r="4" spans="1:6" ht="36" customHeight="1" x14ac:dyDescent="0.15">
      <c r="A4" s="11"/>
      <c r="B4" s="11"/>
      <c r="C4" s="11"/>
      <c r="D4" s="11"/>
      <c r="E4" s="11"/>
      <c r="F4" s="11"/>
    </row>
    <row r="5" spans="1:6" ht="36" customHeight="1" x14ac:dyDescent="0.15">
      <c r="A5" s="11"/>
      <c r="B5" s="12" t="s">
        <v>29</v>
      </c>
      <c r="C5" s="834"/>
      <c r="D5" s="835"/>
      <c r="E5" s="835"/>
      <c r="F5" s="836"/>
    </row>
    <row r="6" spans="1:6" ht="46.5" customHeight="1" x14ac:dyDescent="0.15">
      <c r="A6" s="9"/>
      <c r="B6" s="13" t="s">
        <v>30</v>
      </c>
      <c r="C6" s="822" t="s">
        <v>61</v>
      </c>
      <c r="D6" s="822"/>
      <c r="E6" s="822"/>
      <c r="F6" s="823"/>
    </row>
    <row r="7" spans="1:6" ht="71.25" customHeight="1" x14ac:dyDescent="0.15">
      <c r="A7" s="9"/>
      <c r="B7" s="25" t="s">
        <v>45</v>
      </c>
      <c r="C7" s="14">
        <v>1</v>
      </c>
      <c r="D7" s="2076" t="s">
        <v>46</v>
      </c>
      <c r="E7" s="2076"/>
      <c r="F7" s="2077"/>
    </row>
    <row r="8" spans="1:6" ht="71.25" customHeight="1" x14ac:dyDescent="0.15">
      <c r="A8" s="9"/>
      <c r="B8" s="2081" t="s">
        <v>47</v>
      </c>
      <c r="C8" s="26">
        <v>1</v>
      </c>
      <c r="D8" s="2083" t="s">
        <v>86</v>
      </c>
      <c r="E8" s="2076"/>
      <c r="F8" s="2077"/>
    </row>
    <row r="9" spans="1:6" ht="71.25" customHeight="1" x14ac:dyDescent="0.15">
      <c r="A9" s="9"/>
      <c r="B9" s="2082"/>
      <c r="C9" s="26">
        <v>2</v>
      </c>
      <c r="D9" s="2084" t="s">
        <v>87</v>
      </c>
      <c r="E9" s="2076"/>
      <c r="F9" s="2077"/>
    </row>
    <row r="10" spans="1:6" ht="71.25" customHeight="1" x14ac:dyDescent="0.15">
      <c r="A10" s="9"/>
      <c r="B10" s="2074" t="s">
        <v>48</v>
      </c>
      <c r="C10" s="26">
        <v>1</v>
      </c>
      <c r="D10" s="2076" t="s">
        <v>49</v>
      </c>
      <c r="E10" s="2076"/>
      <c r="F10" s="2077"/>
    </row>
    <row r="11" spans="1:6" ht="71.25" customHeight="1" x14ac:dyDescent="0.15">
      <c r="A11" s="9"/>
      <c r="B11" s="2075"/>
      <c r="C11" s="27">
        <v>2</v>
      </c>
      <c r="D11" s="28" t="s">
        <v>50</v>
      </c>
      <c r="E11" s="28"/>
      <c r="F11" s="16"/>
    </row>
    <row r="12" spans="1:6" x14ac:dyDescent="0.15">
      <c r="A12" s="9"/>
      <c r="B12" s="9"/>
      <c r="C12" s="9"/>
      <c r="D12" s="9"/>
      <c r="E12" s="9"/>
      <c r="F12" s="9"/>
    </row>
    <row r="13" spans="1:6" x14ac:dyDescent="0.15">
      <c r="A13" s="9"/>
      <c r="B13" s="9"/>
      <c r="C13" s="9"/>
      <c r="D13" s="9"/>
      <c r="E13" s="9"/>
      <c r="F13" s="9"/>
    </row>
    <row r="14" spans="1:6" x14ac:dyDescent="0.15">
      <c r="A14" s="9"/>
      <c r="B14" s="40" t="s">
        <v>147</v>
      </c>
      <c r="C14" s="9"/>
      <c r="D14" s="9"/>
      <c r="E14" s="9"/>
      <c r="F14" s="9"/>
    </row>
    <row r="15" spans="1:6" x14ac:dyDescent="0.15">
      <c r="B15" s="7" t="s">
        <v>88</v>
      </c>
    </row>
    <row r="16" spans="1:6" x14ac:dyDescent="0.15">
      <c r="B16" s="7" t="s">
        <v>148</v>
      </c>
    </row>
  </sheetData>
  <mergeCells count="10">
    <mergeCell ref="B10:B11"/>
    <mergeCell ref="D10:F10"/>
    <mergeCell ref="E1:F1"/>
    <mergeCell ref="A3:F3"/>
    <mergeCell ref="C5:F5"/>
    <mergeCell ref="C6:F6"/>
    <mergeCell ref="D7:F7"/>
    <mergeCell ref="B8:B9"/>
    <mergeCell ref="D8:F8"/>
    <mergeCell ref="D9:F9"/>
  </mergeCells>
  <phoneticPr fontId="2"/>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17</vt:i4>
      </vt:variant>
    </vt:vector>
  </HeadingPairs>
  <TitlesOfParts>
    <vt:vector size="54" baseType="lpstr">
      <vt:lpstr>移行準備支援体制(Ⅰ)</vt:lpstr>
      <vt:lpstr>医療的ケア対応支援</vt:lpstr>
      <vt:lpstr>医療連携体制(Ⅶ)</vt:lpstr>
      <vt:lpstr>栄養士・栄養マネ</vt:lpstr>
      <vt:lpstr>延長支援</vt:lpstr>
      <vt:lpstr>強度行動障害者体験利用</vt:lpstr>
      <vt:lpstr>強度行動障害者地域移行特別</vt:lpstr>
      <vt:lpstr>居住支援連携体制</vt:lpstr>
      <vt:lpstr>行動障害・要医療児者・精神障害者・高次脳機能障害支援体制</vt:lpstr>
      <vt:lpstr>高次脳機能障害支援体制</vt:lpstr>
      <vt:lpstr>個別計画訓練支援</vt:lpstr>
      <vt:lpstr>視覚言語聴覚支援体制Ⅰ</vt:lpstr>
      <vt:lpstr>視覚言語聴覚支援体制Ⅱ</vt:lpstr>
      <vt:lpstr>重度者支援体制(就労継続支援)</vt:lpstr>
      <vt:lpstr>重度者支援体制 記載例</vt:lpstr>
      <vt:lpstr>重度障害者支援(短期入所)</vt:lpstr>
      <vt:lpstr>重度障害者支援加算（新規・生活介護）</vt:lpstr>
      <vt:lpstr>重度障害者支援(施設入所・生活介護)</vt:lpstr>
      <vt:lpstr>重度障害者支援兼研修受講計画</vt:lpstr>
      <vt:lpstr>重度加算添付書類(GH)</vt:lpstr>
      <vt:lpstr>就労移行支援体制(生活介護・自立訓練)</vt:lpstr>
      <vt:lpstr>就労移行支援体制(就労A)</vt:lpstr>
      <vt:lpstr>就労移行支援体制(就労Ｂ)</vt:lpstr>
      <vt:lpstr>就労定着実績体制</vt:lpstr>
      <vt:lpstr>障害者支援施設等感染対策向上</vt:lpstr>
      <vt:lpstr>常勤看護職員配置・看護職員配置</vt:lpstr>
      <vt:lpstr>食事提供体制</vt:lpstr>
      <vt:lpstr>自立生活支援Ⅲ</vt:lpstr>
      <vt:lpstr>自立生活支援Ⅲ別紙</vt:lpstr>
      <vt:lpstr>自立生活支援Ⅲ別紙記載例</vt:lpstr>
      <vt:lpstr>人員配置体制(GH)</vt:lpstr>
      <vt:lpstr>人員配置(GH)別添</vt:lpstr>
      <vt:lpstr>人員配置(GH)別添例</vt:lpstr>
      <vt:lpstr>人員配置(GH)参考表</vt:lpstr>
      <vt:lpstr>人員配置体制(生活介護・療養介護)</vt:lpstr>
      <vt:lpstr>精神障害者地域移行</vt:lpstr>
      <vt:lpstr>送迎</vt:lpstr>
      <vt:lpstr>'移行準備支援体制(Ⅰ)'!Print_Area</vt:lpstr>
      <vt:lpstr>栄養士・栄養マネ!Print_Area</vt:lpstr>
      <vt:lpstr>強度行動障害者地域移行特別!Print_Area</vt:lpstr>
      <vt:lpstr>個別計画訓練支援!Print_Area</vt:lpstr>
      <vt:lpstr>視覚言語聴覚支援体制Ⅰ!Print_Area</vt:lpstr>
      <vt:lpstr>自立生活支援Ⅲ!Print_Area</vt:lpstr>
      <vt:lpstr>自立生活支援Ⅲ別紙!Print_Area</vt:lpstr>
      <vt:lpstr>'就労移行支援体制(就労A)'!Print_Area</vt:lpstr>
      <vt:lpstr>'重度加算添付書類(GH)'!Print_Area</vt:lpstr>
      <vt:lpstr>'重度障害者支援(短期入所)'!Print_Area</vt:lpstr>
      <vt:lpstr>重度障害者支援兼研修受講計画!Print_Area</vt:lpstr>
      <vt:lpstr>障害者支援施設等感染対策向上!Print_Area</vt:lpstr>
      <vt:lpstr>'人員配置(GH)参考表'!Print_Area</vt:lpstr>
      <vt:lpstr>'人員配置(GH)別添'!Print_Area</vt:lpstr>
      <vt:lpstr>'人員配置体制(生活介護・療養介護)'!Print_Area</vt:lpstr>
      <vt:lpstr>精神障害者地域移行!Print_Area</vt:lpstr>
      <vt:lpstr>送迎!Print_Area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川内谷　康</cp:lastModifiedBy>
  <cp:lastPrinted>2024-04-01T01:44:12Z</cp:lastPrinted>
  <dcterms:created xsi:type="dcterms:W3CDTF">2006-06-14T03:20:38Z</dcterms:created>
  <dcterms:modified xsi:type="dcterms:W3CDTF">2025-07-18T04:44:25Z</dcterms:modified>
</cp:coreProperties>
</file>