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00_2025プロポ（庁舎LED化）\01_企業局プロポ資料\"/>
    </mc:Choice>
  </mc:AlternateContent>
  <xr:revisionPtr revIDLastSave="0" documentId="13_ncr:1_{76470137-BF90-40FC-A322-CE7E79E5AB93}" xr6:coauthVersionLast="47" xr6:coauthVersionMax="47" xr10:uidLastSave="{00000000-0000-0000-0000-000000000000}"/>
  <bookViews>
    <workbookView xWindow="1500" yWindow="510" windowWidth="21090" windowHeight="14490" tabRatio="745" activeTab="1" xr2:uid="{00000000-000D-0000-FFFF-FFFF00000000}"/>
  </bookViews>
  <sheets>
    <sheet name="設定ベースライン" sheetId="26" r:id="rId1"/>
    <sheet name="直近36か月使用電力量" sheetId="27" r:id="rId2"/>
    <sheet name="照明器具台数" sheetId="22" r:id="rId3"/>
    <sheet name="既設照明器具リスト" sheetId="18" r:id="rId4"/>
    <sheet name="照明設備稼働時間" sheetId="16" r:id="rId5"/>
    <sheet name="使用電力量" sheetId="19" state="hidden" r:id="rId6"/>
    <sheet name="集計表" sheetId="12" state="hidden" r:id="rId7"/>
    <sheet name="本庁舎屋外" sheetId="15" state="hidden" r:id="rId8"/>
    <sheet name="本庁舎B１" sheetId="14" state="hidden" r:id="rId9"/>
    <sheet name="本庁舎１Ｆ" sheetId="13" state="hidden" r:id="rId10"/>
    <sheet name="本庁舎２Ｆ" sheetId="11" state="hidden" r:id="rId11"/>
    <sheet name="本庁舎3Ｆ" sheetId="10" state="hidden" r:id="rId12"/>
    <sheet name="本庁舎4Ｆ" sheetId="9" state="hidden" r:id="rId13"/>
    <sheet name="本庁舎５F" sheetId="1" state="hidden" r:id="rId14"/>
    <sheet name="本庁舎６F" sheetId="2" state="hidden" r:id="rId15"/>
    <sheet name="本庁舎７Ｆ" sheetId="4" state="hidden" r:id="rId16"/>
    <sheet name="本庁舎８Ｆ" sheetId="6" state="hidden" r:id="rId17"/>
    <sheet name="本庁舎RＦ" sheetId="8" state="hidden" r:id="rId18"/>
    <sheet name="(例)本庁舎※Ｆ" sheetId="7" state="hidden" r:id="rId19"/>
  </sheets>
  <definedNames>
    <definedName name="_xlnm._FilterDatabase" localSheetId="3" hidden="1">既設照明器具リスト!$A$3:$N$249</definedName>
    <definedName name="_xlnm.Print_Area" localSheetId="3">既設照明器具リスト!$A$1:$N$248</definedName>
    <definedName name="_xlnm.Print_Area" localSheetId="5">使用電力量!$A$1:$O$22</definedName>
    <definedName name="_xlnm.Print_Area" localSheetId="1">直近36か月使用電力量!$A$1:$O$24</definedName>
    <definedName name="_xlnm.Print_Titles" localSheetId="3">既設照明器具リスト!$1:$3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6" l="1"/>
  <c r="B9" i="26"/>
  <c r="B8" i="26"/>
  <c r="B7" i="26"/>
  <c r="B6" i="26" l="1"/>
  <c r="M28" i="27" l="1"/>
  <c r="L28" i="27"/>
  <c r="K28" i="27"/>
  <c r="J28" i="27"/>
  <c r="I28" i="27"/>
  <c r="H28" i="27"/>
  <c r="G28" i="27"/>
  <c r="F28" i="27"/>
  <c r="E28" i="27"/>
  <c r="D28" i="27"/>
  <c r="C28" i="27"/>
  <c r="B28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M10" i="27"/>
  <c r="L10" i="27"/>
  <c r="K10" i="27"/>
  <c r="J10" i="27"/>
  <c r="I10" i="27"/>
  <c r="H10" i="27"/>
  <c r="G10" i="27"/>
  <c r="F10" i="27"/>
  <c r="E10" i="27"/>
  <c r="D10" i="27"/>
  <c r="C10" i="27"/>
  <c r="B10" i="27"/>
  <c r="M22" i="27"/>
  <c r="L22" i="27"/>
  <c r="K22" i="27"/>
  <c r="J22" i="27"/>
  <c r="I22" i="27"/>
  <c r="H22" i="27"/>
  <c r="G22" i="27"/>
  <c r="F22" i="27"/>
  <c r="E22" i="27"/>
  <c r="D22" i="27"/>
  <c r="C22" i="27"/>
  <c r="B22" i="27"/>
  <c r="M13" i="27"/>
  <c r="L13" i="27"/>
  <c r="K13" i="27"/>
  <c r="J13" i="27"/>
  <c r="I13" i="27"/>
  <c r="H13" i="27"/>
  <c r="G13" i="27"/>
  <c r="F13" i="27"/>
  <c r="E13" i="27"/>
  <c r="D13" i="27"/>
  <c r="O13" i="27" s="1"/>
  <c r="C13" i="27"/>
  <c r="B13" i="27"/>
  <c r="M4" i="27"/>
  <c r="L4" i="27"/>
  <c r="K4" i="27"/>
  <c r="J4" i="27"/>
  <c r="I4" i="27"/>
  <c r="H4" i="27"/>
  <c r="G4" i="27"/>
  <c r="F4" i="27"/>
  <c r="E4" i="27"/>
  <c r="D4" i="27"/>
  <c r="C4" i="27"/>
  <c r="B4" i="27"/>
  <c r="O24" i="27"/>
  <c r="O23" i="27"/>
  <c r="O22" i="27"/>
  <c r="O15" i="27"/>
  <c r="O14" i="27"/>
  <c r="O6" i="27"/>
  <c r="O5" i="27"/>
  <c r="O27" i="27"/>
  <c r="O26" i="27"/>
  <c r="O25" i="27"/>
  <c r="O19" i="27"/>
  <c r="O18" i="27"/>
  <c r="O17" i="27"/>
  <c r="O16" i="27"/>
  <c r="O9" i="27"/>
  <c r="O8" i="27"/>
  <c r="O7" i="27"/>
  <c r="O28" i="27" l="1"/>
  <c r="O10" i="27"/>
  <c r="O4" i="27"/>
  <c r="N24" i="27" l="1"/>
  <c r="N23" i="27"/>
  <c r="N22" i="27"/>
  <c r="N15" i="27"/>
  <c r="N14" i="27"/>
  <c r="N13" i="27"/>
  <c r="N6" i="27"/>
  <c r="N5" i="27"/>
  <c r="N4" i="27"/>
  <c r="L49" i="18" l="1"/>
  <c r="K49" i="18"/>
  <c r="N49" i="18" s="1"/>
  <c r="L46" i="18"/>
  <c r="K46" i="18"/>
  <c r="N46" i="18" s="1"/>
  <c r="E44" i="16"/>
  <c r="G12" i="22"/>
  <c r="E12" i="22"/>
  <c r="D12" i="22"/>
  <c r="C12" i="22"/>
  <c r="B12" i="22"/>
  <c r="G11" i="22"/>
  <c r="F11" i="22"/>
  <c r="E11" i="22"/>
  <c r="D11" i="22"/>
  <c r="C11" i="22"/>
  <c r="B11" i="22"/>
  <c r="G10" i="22"/>
  <c r="F10" i="22"/>
  <c r="F12" i="22" s="1"/>
  <c r="E10" i="22"/>
  <c r="D10" i="22"/>
  <c r="C10" i="22"/>
  <c r="H9" i="22"/>
  <c r="H8" i="22"/>
  <c r="H7" i="22"/>
  <c r="H6" i="22"/>
  <c r="H5" i="22"/>
  <c r="H12" i="22" l="1"/>
  <c r="H11" i="22"/>
  <c r="E4" i="16" l="1"/>
  <c r="E29" i="16"/>
  <c r="K176" i="18" s="1"/>
  <c r="N176" i="18" s="1"/>
  <c r="E31" i="16"/>
  <c r="K169" i="18" s="1"/>
  <c r="N169" i="18" s="1"/>
  <c r="E23" i="16"/>
  <c r="E5" i="16"/>
  <c r="E20" i="16"/>
  <c r="K195" i="18" s="1"/>
  <c r="N195" i="18" s="1"/>
  <c r="E56" i="16"/>
  <c r="K194" i="18" s="1"/>
  <c r="N194" i="18" s="1"/>
  <c r="E55" i="16"/>
  <c r="N200" i="18" s="1"/>
  <c r="E32" i="16"/>
  <c r="K122" i="18" s="1"/>
  <c r="N122" i="18" s="1"/>
  <c r="E22" i="16"/>
  <c r="K114" i="18" s="1"/>
  <c r="N114" i="18" s="1"/>
  <c r="E34" i="16"/>
  <c r="K17" i="18" s="1"/>
  <c r="N17" i="18" s="1"/>
  <c r="E19" i="16"/>
  <c r="K14" i="18" s="1"/>
  <c r="N14" i="18" s="1"/>
  <c r="N177" i="18"/>
  <c r="K115" i="18"/>
  <c r="N115" i="18" s="1"/>
  <c r="N102" i="18"/>
  <c r="K101" i="18"/>
  <c r="N101" i="18" s="1"/>
  <c r="N100" i="18"/>
  <c r="K99" i="18"/>
  <c r="N99" i="18" s="1"/>
  <c r="N96" i="18"/>
  <c r="K95" i="18"/>
  <c r="N95" i="18" s="1"/>
  <c r="K73" i="18"/>
  <c r="N73" i="18" s="1"/>
  <c r="K72" i="18"/>
  <c r="N72" i="18" s="1"/>
  <c r="K69" i="18"/>
  <c r="N69" i="18" s="1"/>
  <c r="K63" i="18"/>
  <c r="N63" i="18" s="1"/>
  <c r="N62" i="18"/>
  <c r="K61" i="18"/>
  <c r="N61" i="18" s="1"/>
  <c r="N60" i="18"/>
  <c r="K59" i="18"/>
  <c r="N59" i="18" s="1"/>
  <c r="B3" i="26" l="1"/>
  <c r="K74" i="18"/>
  <c r="N74" i="18" s="1"/>
  <c r="K119" i="18"/>
  <c r="N119" i="18" s="1"/>
  <c r="K168" i="18"/>
  <c r="N168" i="18" s="1"/>
  <c r="K68" i="18"/>
  <c r="N68" i="18" s="1"/>
  <c r="K118" i="18"/>
  <c r="N118" i="18" s="1"/>
  <c r="K120" i="18"/>
  <c r="N120" i="18" s="1"/>
  <c r="K167" i="18"/>
  <c r="N167" i="18" s="1"/>
  <c r="K180" i="18"/>
  <c r="N180" i="18" s="1"/>
  <c r="K165" i="18"/>
  <c r="N165" i="18" s="1"/>
  <c r="K198" i="18"/>
  <c r="N198" i="18" s="1"/>
  <c r="K199" i="18"/>
  <c r="N199" i="18" s="1"/>
  <c r="N47" i="18"/>
  <c r="K45" i="18"/>
  <c r="N45" i="18" s="1"/>
  <c r="K48" i="18"/>
  <c r="N48" i="18" s="1"/>
  <c r="K166" i="18"/>
  <c r="N166" i="18" s="1"/>
  <c r="K30" i="18"/>
  <c r="N30" i="18" s="1"/>
  <c r="K75" i="18"/>
  <c r="N75" i="18" s="1"/>
  <c r="K121" i="18"/>
  <c r="N121" i="18" s="1"/>
  <c r="K31" i="18"/>
  <c r="N31" i="18" s="1"/>
  <c r="K76" i="18"/>
  <c r="N76" i="18" s="1"/>
  <c r="N201" i="18"/>
  <c r="K13" i="18"/>
  <c r="N13" i="18" s="1"/>
  <c r="E17" i="16" l="1"/>
  <c r="E16" i="16"/>
  <c r="E58" i="16"/>
  <c r="E57" i="16"/>
  <c r="E54" i="16"/>
  <c r="E53" i="16"/>
  <c r="E52" i="16"/>
  <c r="E51" i="16"/>
  <c r="K191" i="18" s="1"/>
  <c r="N191" i="18" s="1"/>
  <c r="E50" i="16"/>
  <c r="E49" i="16"/>
  <c r="E48" i="16"/>
  <c r="E47" i="16"/>
  <c r="E46" i="16"/>
  <c r="E45" i="16"/>
  <c r="E43" i="16"/>
  <c r="E42" i="16"/>
  <c r="E39" i="16"/>
  <c r="E28" i="16"/>
  <c r="E30" i="16"/>
  <c r="E27" i="16"/>
  <c r="K192" i="18" s="1"/>
  <c r="N192" i="18" s="1"/>
  <c r="O4" i="19"/>
  <c r="N18" i="19"/>
  <c r="N11" i="19"/>
  <c r="N4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O35" i="19"/>
  <c r="O34" i="19"/>
  <c r="O33" i="19"/>
  <c r="O32" i="19"/>
  <c r="M29" i="19"/>
  <c r="L29" i="19"/>
  <c r="K29" i="19"/>
  <c r="J29" i="19"/>
  <c r="I29" i="19"/>
  <c r="H29" i="19"/>
  <c r="G29" i="19"/>
  <c r="F29" i="19"/>
  <c r="E29" i="19"/>
  <c r="D29" i="19"/>
  <c r="C29" i="19"/>
  <c r="B29" i="19"/>
  <c r="O28" i="19"/>
  <c r="O27" i="19"/>
  <c r="O26" i="19"/>
  <c r="O25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O21" i="19"/>
  <c r="O20" i="19"/>
  <c r="O19" i="19"/>
  <c r="O18" i="19"/>
  <c r="M15" i="19"/>
  <c r="L15" i="19"/>
  <c r="K15" i="19"/>
  <c r="J15" i="19"/>
  <c r="I15" i="19"/>
  <c r="H15" i="19"/>
  <c r="G15" i="19"/>
  <c r="F15" i="19"/>
  <c r="E15" i="19"/>
  <c r="D15" i="19"/>
  <c r="C15" i="19"/>
  <c r="B15" i="19"/>
  <c r="O14" i="19"/>
  <c r="O13" i="19"/>
  <c r="O12" i="19"/>
  <c r="O11" i="19"/>
  <c r="M8" i="19"/>
  <c r="L8" i="19"/>
  <c r="K8" i="19"/>
  <c r="J8" i="19"/>
  <c r="I8" i="19"/>
  <c r="H8" i="19"/>
  <c r="G8" i="19"/>
  <c r="F8" i="19"/>
  <c r="E8" i="19"/>
  <c r="D8" i="19"/>
  <c r="C8" i="19"/>
  <c r="B8" i="19"/>
  <c r="O7" i="19"/>
  <c r="O6" i="19"/>
  <c r="O5" i="19"/>
  <c r="N179" i="18" l="1"/>
  <c r="K178" i="18"/>
  <c r="N178" i="18" s="1"/>
  <c r="K212" i="18"/>
  <c r="N212" i="18" s="1"/>
  <c r="K104" i="18"/>
  <c r="N104" i="18" s="1"/>
  <c r="K131" i="18"/>
  <c r="N131" i="18" s="1"/>
  <c r="K171" i="18"/>
  <c r="N171" i="18" s="1"/>
  <c r="K170" i="18"/>
  <c r="N170" i="18" s="1"/>
  <c r="K116" i="18"/>
  <c r="N116" i="18" s="1"/>
  <c r="K32" i="18"/>
  <c r="N32" i="18" s="1"/>
  <c r="K33" i="18"/>
  <c r="N33" i="18" s="1"/>
  <c r="K71" i="18"/>
  <c r="N71" i="18" s="1"/>
  <c r="K70" i="18"/>
  <c r="N70" i="18" s="1"/>
  <c r="K117" i="18"/>
  <c r="N117" i="18" s="1"/>
  <c r="N223" i="18"/>
  <c r="K54" i="18"/>
  <c r="N54" i="18" s="1"/>
  <c r="N56" i="18"/>
  <c r="N222" i="18"/>
  <c r="N112" i="18"/>
  <c r="N221" i="18"/>
  <c r="N220" i="18"/>
  <c r="N159" i="18"/>
  <c r="N113" i="18"/>
  <c r="K110" i="18"/>
  <c r="N110" i="18" s="1"/>
  <c r="K219" i="18"/>
  <c r="N219" i="18" s="1"/>
  <c r="N158" i="18"/>
  <c r="N157" i="18"/>
  <c r="N111" i="18"/>
  <c r="N57" i="18"/>
  <c r="K156" i="18"/>
  <c r="N156" i="18" s="1"/>
  <c r="N55" i="18"/>
  <c r="N174" i="18"/>
  <c r="N173" i="18"/>
  <c r="K172" i="18"/>
  <c r="N172" i="18" s="1"/>
  <c r="N138" i="18"/>
  <c r="K137" i="18"/>
  <c r="N137" i="18" s="1"/>
  <c r="N26" i="18"/>
  <c r="N27" i="18"/>
  <c r="K25" i="18"/>
  <c r="N25" i="18" s="1"/>
  <c r="K16" i="18"/>
  <c r="N16" i="18" s="1"/>
  <c r="K164" i="18"/>
  <c r="N164" i="18" s="1"/>
  <c r="N128" i="18"/>
  <c r="N82" i="18"/>
  <c r="K52" i="18"/>
  <c r="N52" i="18" s="1"/>
  <c r="K127" i="18"/>
  <c r="N127" i="18" s="1"/>
  <c r="K81" i="18"/>
  <c r="N81" i="18" s="1"/>
  <c r="K126" i="18"/>
  <c r="N126" i="18" s="1"/>
  <c r="K80" i="18"/>
  <c r="N80" i="18" s="1"/>
  <c r="K217" i="18"/>
  <c r="N217" i="18" s="1"/>
  <c r="N44" i="18"/>
  <c r="K43" i="18"/>
  <c r="N43" i="18" s="1"/>
  <c r="K154" i="18"/>
  <c r="N154" i="18" s="1"/>
  <c r="N5" i="18"/>
  <c r="K50" i="18"/>
  <c r="N50" i="18" s="1"/>
  <c r="K4" i="18"/>
  <c r="N4" i="18" s="1"/>
  <c r="N51" i="18"/>
  <c r="N155" i="18"/>
  <c r="K146" i="18"/>
  <c r="N146" i="18" s="1"/>
  <c r="N148" i="18"/>
  <c r="K147" i="18"/>
  <c r="N147" i="18" s="1"/>
  <c r="N136" i="18"/>
  <c r="K134" i="18"/>
  <c r="N134" i="18" s="1"/>
  <c r="N135" i="18"/>
  <c r="K6" i="18"/>
  <c r="N6" i="18" s="1"/>
  <c r="K40" i="18"/>
  <c r="N40" i="18" s="1"/>
  <c r="K175" i="18"/>
  <c r="N175" i="18" s="1"/>
  <c r="K132" i="18"/>
  <c r="N132" i="18" s="1"/>
  <c r="K90" i="18"/>
  <c r="N90" i="18" s="1"/>
  <c r="K197" i="18"/>
  <c r="N197" i="18" s="1"/>
  <c r="K39" i="18"/>
  <c r="N39" i="18" s="1"/>
  <c r="K130" i="18"/>
  <c r="N130" i="18" s="1"/>
  <c r="K129" i="18"/>
  <c r="N129" i="18" s="1"/>
  <c r="K213" i="18"/>
  <c r="N213" i="18" s="1"/>
  <c r="K87" i="18"/>
  <c r="N87" i="18" s="1"/>
  <c r="K162" i="18"/>
  <c r="N162" i="18" s="1"/>
  <c r="K22" i="18"/>
  <c r="N22" i="18" s="1"/>
  <c r="N161" i="18"/>
  <c r="K21" i="18"/>
  <c r="N21" i="18" s="1"/>
  <c r="K160" i="18"/>
  <c r="N160" i="18" s="1"/>
  <c r="K20" i="18"/>
  <c r="N20" i="18" s="1"/>
  <c r="N24" i="18"/>
  <c r="N19" i="18"/>
  <c r="N163" i="18"/>
  <c r="N23" i="18"/>
  <c r="K12" i="18"/>
  <c r="N12" i="18" s="1"/>
  <c r="K11" i="18"/>
  <c r="N11" i="18" s="1"/>
  <c r="K10" i="18"/>
  <c r="N10" i="18" s="1"/>
  <c r="O29" i="19"/>
  <c r="O15" i="19"/>
  <c r="O22" i="19"/>
  <c r="O8" i="19"/>
  <c r="O36" i="19"/>
  <c r="E7" i="16" l="1"/>
  <c r="E10" i="16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7" i="18"/>
  <c r="L48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L102" i="18"/>
  <c r="L103" i="18"/>
  <c r="L104" i="18"/>
  <c r="L105" i="18"/>
  <c r="L106" i="18"/>
  <c r="L107" i="18"/>
  <c r="L108" i="18"/>
  <c r="L109" i="18"/>
  <c r="L110" i="18"/>
  <c r="L111" i="18"/>
  <c r="L112" i="18"/>
  <c r="L113" i="18"/>
  <c r="L114" i="18"/>
  <c r="L115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L128" i="18"/>
  <c r="L129" i="18"/>
  <c r="L130" i="18"/>
  <c r="L131" i="18"/>
  <c r="L132" i="18"/>
  <c r="L133" i="18"/>
  <c r="L134" i="18"/>
  <c r="L135" i="18"/>
  <c r="L136" i="18"/>
  <c r="L137" i="18"/>
  <c r="L138" i="18"/>
  <c r="L139" i="18"/>
  <c r="L140" i="18"/>
  <c r="L141" i="18"/>
  <c r="L142" i="18"/>
  <c r="L143" i="18"/>
  <c r="L144" i="18"/>
  <c r="L145" i="18"/>
  <c r="L146" i="18"/>
  <c r="L147" i="18"/>
  <c r="L148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L162" i="18"/>
  <c r="L163" i="18"/>
  <c r="L164" i="18"/>
  <c r="L165" i="18"/>
  <c r="L166" i="18"/>
  <c r="L167" i="18"/>
  <c r="L168" i="18"/>
  <c r="L169" i="18"/>
  <c r="L170" i="18"/>
  <c r="L171" i="18"/>
  <c r="L172" i="18"/>
  <c r="L173" i="18"/>
  <c r="L174" i="18"/>
  <c r="L175" i="18"/>
  <c r="L176" i="18"/>
  <c r="L177" i="18"/>
  <c r="L178" i="18"/>
  <c r="L179" i="18"/>
  <c r="L180" i="18"/>
  <c r="L181" i="18"/>
  <c r="L182" i="18"/>
  <c r="L183" i="18"/>
  <c r="L184" i="18"/>
  <c r="L185" i="18"/>
  <c r="L186" i="18"/>
  <c r="L187" i="18"/>
  <c r="L188" i="18"/>
  <c r="L189" i="18"/>
  <c r="L190" i="18"/>
  <c r="L191" i="18"/>
  <c r="L192" i="18"/>
  <c r="L193" i="18"/>
  <c r="L194" i="18"/>
  <c r="L195" i="18"/>
  <c r="L196" i="18"/>
  <c r="L197" i="18"/>
  <c r="L198" i="18"/>
  <c r="L199" i="18"/>
  <c r="L200" i="18"/>
  <c r="L201" i="18"/>
  <c r="L202" i="18"/>
  <c r="L203" i="18"/>
  <c r="L204" i="18"/>
  <c r="L205" i="18"/>
  <c r="L206" i="18"/>
  <c r="L207" i="18"/>
  <c r="L208" i="18"/>
  <c r="L209" i="18"/>
  <c r="L210" i="18"/>
  <c r="L211" i="18"/>
  <c r="L212" i="18"/>
  <c r="L213" i="18"/>
  <c r="L214" i="18"/>
  <c r="L215" i="18"/>
  <c r="L216" i="18"/>
  <c r="L217" i="18"/>
  <c r="L218" i="18"/>
  <c r="L219" i="18"/>
  <c r="L220" i="18"/>
  <c r="L221" i="18"/>
  <c r="L222" i="18"/>
  <c r="L223" i="18"/>
  <c r="L224" i="18"/>
  <c r="L225" i="18"/>
  <c r="L226" i="18"/>
  <c r="L227" i="18"/>
  <c r="L228" i="18"/>
  <c r="L229" i="18"/>
  <c r="L230" i="18"/>
  <c r="L231" i="18"/>
  <c r="L232" i="18"/>
  <c r="L233" i="18"/>
  <c r="L234" i="18"/>
  <c r="L235" i="18"/>
  <c r="L236" i="18"/>
  <c r="L237" i="18"/>
  <c r="L238" i="18"/>
  <c r="L239" i="18"/>
  <c r="L240" i="18"/>
  <c r="L241" i="18"/>
  <c r="L242" i="18"/>
  <c r="L243" i="18"/>
  <c r="L244" i="18"/>
  <c r="L245" i="18"/>
  <c r="L246" i="18"/>
  <c r="L247" i="18"/>
  <c r="L5" i="18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4" i="18"/>
  <c r="N215" i="18" l="1"/>
  <c r="N108" i="18"/>
  <c r="K214" i="18"/>
  <c r="N214" i="18" s="1"/>
  <c r="N153" i="18"/>
  <c r="K107" i="18"/>
  <c r="N107" i="18" s="1"/>
  <c r="K152" i="18"/>
  <c r="N152" i="18" s="1"/>
  <c r="N216" i="18"/>
  <c r="N109" i="18"/>
  <c r="N84" i="18"/>
  <c r="K83" i="18"/>
  <c r="N83" i="18" s="1"/>
  <c r="E6" i="16"/>
  <c r="E8" i="16"/>
  <c r="E9" i="16"/>
  <c r="E11" i="16"/>
  <c r="E12" i="16"/>
  <c r="E13" i="16"/>
  <c r="E14" i="16"/>
  <c r="K196" i="18" s="1"/>
  <c r="N196" i="18" s="1"/>
  <c r="E15" i="16"/>
  <c r="K37" i="18" s="1"/>
  <c r="N37" i="18" s="1"/>
  <c r="E18" i="16"/>
  <c r="E21" i="16"/>
  <c r="E24" i="16"/>
  <c r="E25" i="16"/>
  <c r="K15" i="18" s="1"/>
  <c r="N15" i="18" s="1"/>
  <c r="E26" i="16"/>
  <c r="E33" i="16"/>
  <c r="K18" i="18" s="1"/>
  <c r="N18" i="18" s="1"/>
  <c r="E35" i="16"/>
  <c r="K34" i="18" s="1"/>
  <c r="N34" i="18" s="1"/>
  <c r="E36" i="16"/>
  <c r="E37" i="16"/>
  <c r="E38" i="16"/>
  <c r="E40" i="16"/>
  <c r="E41" i="16"/>
  <c r="E3" i="16"/>
  <c r="H76" i="1"/>
  <c r="K94" i="18" l="1"/>
  <c r="N94" i="18" s="1"/>
  <c r="K85" i="18"/>
  <c r="N85" i="18" s="1"/>
  <c r="N86" i="18"/>
  <c r="N184" i="18"/>
  <c r="N183" i="18"/>
  <c r="N182" i="18"/>
  <c r="K181" i="18"/>
  <c r="N181" i="18" s="1"/>
  <c r="K185" i="18"/>
  <c r="N185" i="18" s="1"/>
  <c r="K97" i="18"/>
  <c r="N97" i="18" s="1"/>
  <c r="N98" i="18"/>
  <c r="N89" i="18"/>
  <c r="K88" i="18"/>
  <c r="N88" i="18" s="1"/>
  <c r="N92" i="18"/>
  <c r="K91" i="18"/>
  <c r="N91" i="18" s="1"/>
  <c r="N209" i="18"/>
  <c r="N208" i="18"/>
  <c r="N211" i="18"/>
  <c r="K207" i="18"/>
  <c r="N207" i="18" s="1"/>
  <c r="K206" i="18"/>
  <c r="N206" i="18" s="1"/>
  <c r="K205" i="18"/>
  <c r="N205" i="18" s="1"/>
  <c r="K204" i="18"/>
  <c r="N204" i="18" s="1"/>
  <c r="N210" i="18"/>
  <c r="K218" i="18"/>
  <c r="N218" i="18" s="1"/>
  <c r="K124" i="18"/>
  <c r="N124" i="18" s="1"/>
  <c r="K123" i="18"/>
  <c r="N123" i="18" s="1"/>
  <c r="K78" i="18"/>
  <c r="N78" i="18" s="1"/>
  <c r="N79" i="18"/>
  <c r="N125" i="18"/>
  <c r="K77" i="18"/>
  <c r="N77" i="18" s="1"/>
  <c r="K243" i="18"/>
  <c r="N243" i="18" s="1"/>
  <c r="K235" i="18"/>
  <c r="N235" i="18" s="1"/>
  <c r="K227" i="18"/>
  <c r="N227" i="18" s="1"/>
  <c r="K242" i="18"/>
  <c r="N242" i="18" s="1"/>
  <c r="K234" i="18"/>
  <c r="N234" i="18" s="1"/>
  <c r="K226" i="18"/>
  <c r="N226" i="18" s="1"/>
  <c r="K241" i="18"/>
  <c r="N241" i="18" s="1"/>
  <c r="K233" i="18"/>
  <c r="N233" i="18" s="1"/>
  <c r="K225" i="18"/>
  <c r="N225" i="18" s="1"/>
  <c r="K240" i="18"/>
  <c r="N240" i="18" s="1"/>
  <c r="K232" i="18"/>
  <c r="N232" i="18" s="1"/>
  <c r="K224" i="18"/>
  <c r="N224" i="18" s="1"/>
  <c r="K237" i="18"/>
  <c r="N237" i="18" s="1"/>
  <c r="K247" i="18"/>
  <c r="N247" i="18" s="1"/>
  <c r="K239" i="18"/>
  <c r="N239" i="18" s="1"/>
  <c r="K231" i="18"/>
  <c r="N231" i="18" s="1"/>
  <c r="K229" i="18"/>
  <c r="N229" i="18" s="1"/>
  <c r="K246" i="18"/>
  <c r="N246" i="18" s="1"/>
  <c r="K238" i="18"/>
  <c r="N238" i="18" s="1"/>
  <c r="K230" i="18"/>
  <c r="N230" i="18" s="1"/>
  <c r="K245" i="18"/>
  <c r="N245" i="18" s="1"/>
  <c r="K244" i="18"/>
  <c r="N244" i="18" s="1"/>
  <c r="K236" i="18"/>
  <c r="N236" i="18" s="1"/>
  <c r="K228" i="18"/>
  <c r="N228" i="18" s="1"/>
  <c r="N145" i="18"/>
  <c r="N144" i="18"/>
  <c r="N143" i="18"/>
  <c r="K141" i="18"/>
  <c r="N141" i="18" s="1"/>
  <c r="K142" i="18"/>
  <c r="N142" i="18" s="1"/>
  <c r="K93" i="18"/>
  <c r="N93" i="18" s="1"/>
  <c r="K133" i="18"/>
  <c r="N133" i="18" s="1"/>
  <c r="K193" i="18"/>
  <c r="N193" i="18" s="1"/>
  <c r="N29" i="18"/>
  <c r="K28" i="18"/>
  <c r="N28" i="18" s="1"/>
  <c r="K7" i="18"/>
  <c r="N7" i="18" s="1"/>
  <c r="K9" i="18"/>
  <c r="N9" i="18" s="1"/>
  <c r="K8" i="18"/>
  <c r="N8" i="18" s="1"/>
  <c r="N190" i="18"/>
  <c r="K189" i="18"/>
  <c r="N189" i="18" s="1"/>
  <c r="N150" i="18"/>
  <c r="K149" i="18"/>
  <c r="N149" i="18" s="1"/>
  <c r="N65" i="18"/>
  <c r="K64" i="18"/>
  <c r="N64" i="18" s="1"/>
  <c r="K53" i="18"/>
  <c r="N53" i="18" s="1"/>
  <c r="K58" i="18"/>
  <c r="N58" i="18" s="1"/>
  <c r="N36" i="18"/>
  <c r="K35" i="18"/>
  <c r="N35" i="18" s="1"/>
  <c r="N38" i="18"/>
  <c r="K151" i="18"/>
  <c r="N151" i="18" s="1"/>
  <c r="K188" i="18"/>
  <c r="N188" i="18" s="1"/>
  <c r="K103" i="18"/>
  <c r="N103" i="18" s="1"/>
  <c r="N140" i="18"/>
  <c r="K139" i="18"/>
  <c r="N139" i="18" s="1"/>
  <c r="N187" i="18"/>
  <c r="K186" i="18"/>
  <c r="N186" i="18" s="1"/>
  <c r="N42" i="18"/>
  <c r="K41" i="18"/>
  <c r="N41" i="18" s="1"/>
  <c r="N106" i="18"/>
  <c r="K105" i="18"/>
  <c r="N105" i="18" s="1"/>
  <c r="K66" i="18"/>
  <c r="N66" i="18" s="1"/>
  <c r="K67" i="18"/>
  <c r="N67" i="18" s="1"/>
  <c r="N203" i="18"/>
  <c r="K202" i="18"/>
  <c r="N202" i="18" s="1"/>
  <c r="H113" i="6"/>
  <c r="H119" i="4"/>
  <c r="H122" i="2"/>
  <c r="H75" i="9"/>
  <c r="H78" i="10"/>
  <c r="H77" i="11"/>
  <c r="H116" i="13"/>
  <c r="H143" i="14"/>
  <c r="B7" i="12"/>
  <c r="H113" i="14"/>
  <c r="H136" i="14"/>
  <c r="N248" i="18" l="1"/>
  <c r="M6" i="12"/>
  <c r="M5" i="12"/>
  <c r="M4" i="12"/>
  <c r="H8" i="15" l="1"/>
  <c r="H111" i="13" l="1"/>
  <c r="H91" i="13"/>
  <c r="D7" i="12"/>
  <c r="E7" i="12"/>
  <c r="F7" i="12"/>
  <c r="G7" i="12"/>
  <c r="H7" i="12"/>
  <c r="I7" i="12"/>
  <c r="J7" i="12"/>
  <c r="K7" i="12"/>
  <c r="L7" i="12"/>
  <c r="C7" i="12"/>
  <c r="H59" i="11"/>
  <c r="M7" i="12" l="1"/>
  <c r="H73" i="11"/>
  <c r="H73" i="10" l="1"/>
  <c r="H60" i="10"/>
  <c r="H70" i="9"/>
  <c r="H56" i="9"/>
  <c r="H32" i="8" l="1"/>
  <c r="H114" i="7" l="1"/>
  <c r="H96" i="7"/>
  <c r="H108" i="6"/>
  <c r="H87" i="6"/>
  <c r="H115" i="4"/>
  <c r="H97" i="4"/>
  <c r="H72" i="1"/>
  <c r="H60" i="1"/>
  <c r="H116" i="2"/>
  <c r="H102" i="2"/>
  <c r="H4" i="22"/>
  <c r="B10" i="22"/>
  <c r="H10" i="22" s="1"/>
</calcChain>
</file>

<file path=xl/sharedStrings.xml><?xml version="1.0" encoding="utf-8"?>
<sst xmlns="http://schemas.openxmlformats.org/spreadsheetml/2006/main" count="7615" uniqueCount="1169">
  <si>
    <t>No.</t>
    <phoneticPr fontId="2"/>
  </si>
  <si>
    <t>階</t>
    <rPh sb="0" eb="1">
      <t>カイ</t>
    </rPh>
    <phoneticPr fontId="2"/>
  </si>
  <si>
    <t>照明種類</t>
    <rPh sb="0" eb="4">
      <t>ショウメイシュルイ</t>
    </rPh>
    <phoneticPr fontId="2"/>
  </si>
  <si>
    <t>灯数</t>
    <rPh sb="0" eb="2">
      <t>トウスウ</t>
    </rPh>
    <phoneticPr fontId="2"/>
  </si>
  <si>
    <t>台数</t>
    <rPh sb="0" eb="2">
      <t>ダイスウ</t>
    </rPh>
    <phoneticPr fontId="2"/>
  </si>
  <si>
    <t>消費電力(W/台)</t>
    <rPh sb="0" eb="4">
      <t>ショウヒデンリョク</t>
    </rPh>
    <rPh sb="7" eb="8">
      <t>ダイ</t>
    </rPh>
    <phoneticPr fontId="2"/>
  </si>
  <si>
    <t>仕様</t>
    <rPh sb="0" eb="2">
      <t>シヨウ</t>
    </rPh>
    <phoneticPr fontId="2"/>
  </si>
  <si>
    <t>更新/非更新</t>
    <rPh sb="0" eb="2">
      <t>コウシン</t>
    </rPh>
    <rPh sb="3" eb="6">
      <t>ヒコウシン</t>
    </rPh>
    <phoneticPr fontId="2"/>
  </si>
  <si>
    <t>年間点灯時間</t>
    <rPh sb="0" eb="6">
      <t>ネンカンテントウジカン</t>
    </rPh>
    <phoneticPr fontId="2"/>
  </si>
  <si>
    <t>更新</t>
    <rPh sb="0" eb="2">
      <t>コウシン</t>
    </rPh>
    <phoneticPr fontId="2"/>
  </si>
  <si>
    <t>備考</t>
    <rPh sb="0" eb="2">
      <t>ビコウ</t>
    </rPh>
    <phoneticPr fontId="2"/>
  </si>
  <si>
    <t>廊下</t>
    <rPh sb="0" eb="2">
      <t>ロウカ</t>
    </rPh>
    <phoneticPr fontId="2"/>
  </si>
  <si>
    <t>ブラケット</t>
    <phoneticPr fontId="2"/>
  </si>
  <si>
    <t>部屋名</t>
    <rPh sb="0" eb="3">
      <t>ヘヤメイ</t>
    </rPh>
    <phoneticPr fontId="2"/>
  </si>
  <si>
    <t>図面記号</t>
    <rPh sb="0" eb="2">
      <t>ズメン</t>
    </rPh>
    <rPh sb="2" eb="4">
      <t>キゴウ</t>
    </rPh>
    <phoneticPr fontId="2"/>
  </si>
  <si>
    <t>本庁舎</t>
    <rPh sb="0" eb="3">
      <t>ホンチョウシャ</t>
    </rPh>
    <phoneticPr fontId="2"/>
  </si>
  <si>
    <t>5F</t>
  </si>
  <si>
    <t>5F</t>
    <phoneticPr fontId="2"/>
  </si>
  <si>
    <t>Ｄコア更衣室</t>
    <rPh sb="3" eb="6">
      <t>コウイシツ</t>
    </rPh>
    <phoneticPr fontId="2"/>
  </si>
  <si>
    <t>FHF16W</t>
    <phoneticPr fontId="2"/>
  </si>
  <si>
    <t>V321</t>
    <phoneticPr fontId="2"/>
  </si>
  <si>
    <t>FHF32W</t>
    <phoneticPr fontId="2"/>
  </si>
  <si>
    <t>Ｄコア湯沸室</t>
    <rPh sb="3" eb="5">
      <t>ユワ</t>
    </rPh>
    <rPh sb="5" eb="6">
      <t>シツ</t>
    </rPh>
    <phoneticPr fontId="2"/>
  </si>
  <si>
    <t>Dコア廊下</t>
    <rPh sb="3" eb="5">
      <t>ロウカ</t>
    </rPh>
    <phoneticPr fontId="2"/>
  </si>
  <si>
    <t>ＤコアＥＰＳ</t>
    <phoneticPr fontId="2"/>
  </si>
  <si>
    <t>Ｄコア階段</t>
    <rPh sb="3" eb="5">
      <t>カイダン</t>
    </rPh>
    <phoneticPr fontId="2"/>
  </si>
  <si>
    <t>Ｄコア女子便所</t>
    <rPh sb="3" eb="7">
      <t>ジョシベンジョ</t>
    </rPh>
    <phoneticPr fontId="2"/>
  </si>
  <si>
    <t>Ｄコア男子便所</t>
    <rPh sb="3" eb="5">
      <t>ダンシ</t>
    </rPh>
    <rPh sb="5" eb="7">
      <t>ベンジョ</t>
    </rPh>
    <phoneticPr fontId="2"/>
  </si>
  <si>
    <t>A321PJ</t>
    <phoneticPr fontId="2"/>
  </si>
  <si>
    <t>埋込W190</t>
    <rPh sb="0" eb="1">
      <t>ウ</t>
    </rPh>
    <rPh sb="1" eb="2">
      <t>コ</t>
    </rPh>
    <phoneticPr fontId="2"/>
  </si>
  <si>
    <t>片反射笠付(高出力)</t>
    <rPh sb="0" eb="1">
      <t>カタ</t>
    </rPh>
    <rPh sb="1" eb="3">
      <t>ハンシャ</t>
    </rPh>
    <rPh sb="3" eb="4">
      <t>カサ</t>
    </rPh>
    <rPh sb="4" eb="5">
      <t>フ</t>
    </rPh>
    <rPh sb="6" eb="9">
      <t>コウシュツリョク</t>
    </rPh>
    <phoneticPr fontId="2"/>
  </si>
  <si>
    <t>LED電球</t>
    <rPh sb="3" eb="5">
      <t>デンキュウ</t>
    </rPh>
    <phoneticPr fontId="2"/>
  </si>
  <si>
    <t>うち1台間引き済み</t>
    <rPh sb="3" eb="4">
      <t>ダイ</t>
    </rPh>
    <rPh sb="4" eb="6">
      <t>マビ</t>
    </rPh>
    <rPh sb="7" eb="8">
      <t>ズ</t>
    </rPh>
    <phoneticPr fontId="2"/>
  </si>
  <si>
    <t>生涯学習部</t>
    <rPh sb="0" eb="5">
      <t>ショウガイガクシュウブ</t>
    </rPh>
    <phoneticPr fontId="2"/>
  </si>
  <si>
    <t>書庫</t>
    <rPh sb="0" eb="2">
      <t>ショコ</t>
    </rPh>
    <phoneticPr fontId="2"/>
  </si>
  <si>
    <t>エレベーターホール</t>
    <phoneticPr fontId="2"/>
  </si>
  <si>
    <t>Aコア階段</t>
    <rPh sb="3" eb="5">
      <t>カイダン</t>
    </rPh>
    <phoneticPr fontId="2"/>
  </si>
  <si>
    <t>Aコア更衣室</t>
    <rPh sb="3" eb="6">
      <t>コウイシツ</t>
    </rPh>
    <phoneticPr fontId="2"/>
  </si>
  <si>
    <t>AコアEPS</t>
    <phoneticPr fontId="2"/>
  </si>
  <si>
    <t>Aコア廊下</t>
    <rPh sb="3" eb="5">
      <t>ロウカ</t>
    </rPh>
    <phoneticPr fontId="2"/>
  </si>
  <si>
    <t>財務部入札控室</t>
    <rPh sb="0" eb="3">
      <t>ザイムブ</t>
    </rPh>
    <rPh sb="3" eb="7">
      <t>ニュウサツヒカエシツ</t>
    </rPh>
    <phoneticPr fontId="2"/>
  </si>
  <si>
    <t>財務部入札控室</t>
    <rPh sb="0" eb="7">
      <t>ザイムブニュウサツヒカエシツ</t>
    </rPh>
    <phoneticPr fontId="2"/>
  </si>
  <si>
    <t>財務部調度課</t>
    <rPh sb="0" eb="6">
      <t>ザイムブチョウドカ</t>
    </rPh>
    <phoneticPr fontId="2"/>
  </si>
  <si>
    <t>財務部財政課</t>
    <rPh sb="0" eb="2">
      <t>ザイム</t>
    </rPh>
    <rPh sb="2" eb="3">
      <t>ブ</t>
    </rPh>
    <rPh sb="3" eb="5">
      <t>ザイセイ</t>
    </rPh>
    <rPh sb="5" eb="6">
      <t>カ</t>
    </rPh>
    <phoneticPr fontId="2"/>
  </si>
  <si>
    <t>更衣室</t>
    <rPh sb="0" eb="3">
      <t>コウイシツ</t>
    </rPh>
    <phoneticPr fontId="2"/>
  </si>
  <si>
    <t>Bコア廊下</t>
    <rPh sb="3" eb="5">
      <t>ロウカ</t>
    </rPh>
    <phoneticPr fontId="2"/>
  </si>
  <si>
    <t>Bコア階段</t>
    <rPh sb="3" eb="5">
      <t>カイダン</t>
    </rPh>
    <phoneticPr fontId="2"/>
  </si>
  <si>
    <t>Bコア更衣室</t>
    <rPh sb="3" eb="6">
      <t>コウイシツ</t>
    </rPh>
    <phoneticPr fontId="2"/>
  </si>
  <si>
    <t>教育委員室</t>
    <rPh sb="0" eb="5">
      <t>キョウイクイインシツ</t>
    </rPh>
    <phoneticPr fontId="2"/>
  </si>
  <si>
    <t>Cコア廊下</t>
    <rPh sb="3" eb="5">
      <t>ロウカ</t>
    </rPh>
    <phoneticPr fontId="2"/>
  </si>
  <si>
    <t>Cコア階段</t>
    <rPh sb="3" eb="5">
      <t>カイダン</t>
    </rPh>
    <phoneticPr fontId="2"/>
  </si>
  <si>
    <t>教育相談室</t>
    <rPh sb="0" eb="5">
      <t>キョウイクソウダンシツ</t>
    </rPh>
    <phoneticPr fontId="2"/>
  </si>
  <si>
    <t>部長室</t>
    <rPh sb="0" eb="3">
      <t>ブチョウシツ</t>
    </rPh>
    <phoneticPr fontId="2"/>
  </si>
  <si>
    <t>教育委員会学校教育部</t>
    <rPh sb="0" eb="5">
      <t>キョウイクイインカイ</t>
    </rPh>
    <rPh sb="5" eb="10">
      <t>ガッコウキョウイクブ</t>
    </rPh>
    <phoneticPr fontId="2"/>
  </si>
  <si>
    <t>相談室</t>
    <rPh sb="0" eb="3">
      <t>ソウダンシツ</t>
    </rPh>
    <phoneticPr fontId="2"/>
  </si>
  <si>
    <t>教育長室</t>
    <rPh sb="0" eb="3">
      <t>キョウイクチョウ</t>
    </rPh>
    <rPh sb="3" eb="4">
      <t>シツ</t>
    </rPh>
    <phoneticPr fontId="2"/>
  </si>
  <si>
    <t>システム天井</t>
    <rPh sb="4" eb="6">
      <t>テンジョウ</t>
    </rPh>
    <phoneticPr fontId="2"/>
  </si>
  <si>
    <t>Aコアエレベーターホール</t>
    <phoneticPr fontId="2"/>
  </si>
  <si>
    <t>Bコア女子便所</t>
    <rPh sb="3" eb="7">
      <t>ジョシベンジョ</t>
    </rPh>
    <phoneticPr fontId="2"/>
  </si>
  <si>
    <t>Bコア男子便所</t>
    <rPh sb="3" eb="7">
      <t>ダンシベンジョ</t>
    </rPh>
    <phoneticPr fontId="2"/>
  </si>
  <si>
    <t>Bコア湯沸室</t>
    <rPh sb="3" eb="5">
      <t>ユワ</t>
    </rPh>
    <rPh sb="5" eb="6">
      <t>シツ</t>
    </rPh>
    <phoneticPr fontId="2"/>
  </si>
  <si>
    <t>BコアEPS</t>
    <phoneticPr fontId="2"/>
  </si>
  <si>
    <t>監査事務局他</t>
    <rPh sb="0" eb="2">
      <t>カンサ</t>
    </rPh>
    <rPh sb="2" eb="5">
      <t>ジムキョク</t>
    </rPh>
    <rPh sb="5" eb="6">
      <t>ホカ</t>
    </rPh>
    <phoneticPr fontId="2"/>
  </si>
  <si>
    <t>Cコア物品庫</t>
    <rPh sb="3" eb="5">
      <t>ブッピン</t>
    </rPh>
    <rPh sb="5" eb="6">
      <t>コ</t>
    </rPh>
    <phoneticPr fontId="2"/>
  </si>
  <si>
    <t>CコアEPS</t>
    <phoneticPr fontId="2"/>
  </si>
  <si>
    <t>Cコアエレベーターホール</t>
    <phoneticPr fontId="2"/>
  </si>
  <si>
    <t>誘導灯C級</t>
    <rPh sb="0" eb="3">
      <t>ユウドウトウ</t>
    </rPh>
    <rPh sb="4" eb="5">
      <t>キュウ</t>
    </rPh>
    <phoneticPr fontId="2"/>
  </si>
  <si>
    <t>XC</t>
    <phoneticPr fontId="2"/>
  </si>
  <si>
    <t>YC</t>
    <phoneticPr fontId="2"/>
  </si>
  <si>
    <t>XrC</t>
    <phoneticPr fontId="2"/>
  </si>
  <si>
    <t>非常照明</t>
    <rPh sb="0" eb="4">
      <t>ヒジョウショウメイ</t>
    </rPh>
    <phoneticPr fontId="2"/>
  </si>
  <si>
    <t>フロア全体</t>
    <rPh sb="3" eb="5">
      <t>ゼンタイ</t>
    </rPh>
    <phoneticPr fontId="2"/>
  </si>
  <si>
    <t>IL60W</t>
    <phoneticPr fontId="2"/>
  </si>
  <si>
    <t>ダウンライト</t>
    <phoneticPr fontId="2"/>
  </si>
  <si>
    <t>黒板灯</t>
    <rPh sb="0" eb="3">
      <t>コクバントウ</t>
    </rPh>
    <phoneticPr fontId="2"/>
  </si>
  <si>
    <t>LED</t>
    <phoneticPr fontId="2"/>
  </si>
  <si>
    <t>ユニバーサルダウンライト</t>
    <phoneticPr fontId="2"/>
  </si>
  <si>
    <t>誘導灯</t>
    <rPh sb="0" eb="3">
      <t>ユウドウトウ</t>
    </rPh>
    <phoneticPr fontId="2"/>
  </si>
  <si>
    <t>L161</t>
    <phoneticPr fontId="2"/>
  </si>
  <si>
    <t>Ma321E</t>
    <phoneticPr fontId="2"/>
  </si>
  <si>
    <t>Mb321E</t>
    <phoneticPr fontId="2"/>
  </si>
  <si>
    <t>S322</t>
    <phoneticPr fontId="2"/>
  </si>
  <si>
    <t>K321</t>
    <phoneticPr fontId="2"/>
  </si>
  <si>
    <t>T321PX</t>
    <phoneticPr fontId="2"/>
  </si>
  <si>
    <t>T321PJ</t>
    <phoneticPr fontId="2"/>
  </si>
  <si>
    <t>L321</t>
    <phoneticPr fontId="2"/>
  </si>
  <si>
    <t>A161</t>
    <phoneticPr fontId="2"/>
  </si>
  <si>
    <t>A322PJ</t>
    <phoneticPr fontId="2"/>
  </si>
  <si>
    <t>笠付</t>
    <rPh sb="0" eb="2">
      <t>カサツキ</t>
    </rPh>
    <phoneticPr fontId="2"/>
  </si>
  <si>
    <t>トラフ</t>
    <phoneticPr fontId="2"/>
  </si>
  <si>
    <t>埋込　W190</t>
    <rPh sb="0" eb="1">
      <t>ウ</t>
    </rPh>
    <rPh sb="1" eb="2">
      <t>コ</t>
    </rPh>
    <phoneticPr fontId="2"/>
  </si>
  <si>
    <t>逆富士</t>
    <rPh sb="0" eb="3">
      <t>ギャクフジ</t>
    </rPh>
    <phoneticPr fontId="2"/>
  </si>
  <si>
    <t>片反射笠付</t>
    <rPh sb="0" eb="1">
      <t>カタ</t>
    </rPh>
    <rPh sb="1" eb="3">
      <t>ハンシャ</t>
    </rPh>
    <rPh sb="3" eb="4">
      <t>カサ</t>
    </rPh>
    <rPh sb="4" eb="5">
      <t>フ</t>
    </rPh>
    <phoneticPr fontId="2"/>
  </si>
  <si>
    <t>埋込　高出力</t>
    <rPh sb="0" eb="1">
      <t>ウ</t>
    </rPh>
    <rPh sb="1" eb="2">
      <t>コ</t>
    </rPh>
    <rPh sb="3" eb="6">
      <t>コウシュツリョク</t>
    </rPh>
    <phoneticPr fontId="2"/>
  </si>
  <si>
    <t>埋込　W300</t>
    <rPh sb="0" eb="1">
      <t>ウ</t>
    </rPh>
    <rPh sb="1" eb="2">
      <t>コ</t>
    </rPh>
    <phoneticPr fontId="2"/>
  </si>
  <si>
    <t>片反射笠付(高出力)</t>
    <rPh sb="0" eb="1">
      <t>カタ</t>
    </rPh>
    <rPh sb="1" eb="3">
      <t>ハンシャ</t>
    </rPh>
    <rPh sb="3" eb="5">
      <t>カサツキ</t>
    </rPh>
    <rPh sb="6" eb="7">
      <t>コウ</t>
    </rPh>
    <rPh sb="7" eb="9">
      <t>シュツリョク</t>
    </rPh>
    <phoneticPr fontId="2"/>
  </si>
  <si>
    <t>片反射笠付</t>
    <rPh sb="0" eb="1">
      <t>カタ</t>
    </rPh>
    <rPh sb="1" eb="3">
      <t>ハンシャ</t>
    </rPh>
    <rPh sb="3" eb="5">
      <t>カサツキ</t>
    </rPh>
    <phoneticPr fontId="2"/>
  </si>
  <si>
    <t>CF2.2W</t>
    <phoneticPr fontId="2"/>
  </si>
  <si>
    <t>CF2W</t>
    <phoneticPr fontId="2"/>
  </si>
  <si>
    <t>6F</t>
  </si>
  <si>
    <t>市長室</t>
    <rPh sb="0" eb="3">
      <t>シチョウシツ</t>
    </rPh>
    <phoneticPr fontId="2"/>
  </si>
  <si>
    <t>図書室</t>
    <rPh sb="0" eb="3">
      <t>トショシツ</t>
    </rPh>
    <phoneticPr fontId="2"/>
  </si>
  <si>
    <t>待合ロビー</t>
    <rPh sb="0" eb="2">
      <t>マチアイ</t>
    </rPh>
    <phoneticPr fontId="2"/>
  </si>
  <si>
    <t>応接室１</t>
    <rPh sb="0" eb="3">
      <t>オウセツシツ</t>
    </rPh>
    <phoneticPr fontId="2"/>
  </si>
  <si>
    <t>応接室２</t>
    <rPh sb="0" eb="3">
      <t>オウセツシツ</t>
    </rPh>
    <phoneticPr fontId="2"/>
  </si>
  <si>
    <t>特別職会議室</t>
    <rPh sb="0" eb="6">
      <t>トクベツショクカイギシツ</t>
    </rPh>
    <phoneticPr fontId="2"/>
  </si>
  <si>
    <t>秘書課湯沸室</t>
    <rPh sb="0" eb="3">
      <t>ヒショカ</t>
    </rPh>
    <rPh sb="3" eb="5">
      <t>ユワ</t>
    </rPh>
    <rPh sb="5" eb="6">
      <t>シツ</t>
    </rPh>
    <phoneticPr fontId="2"/>
  </si>
  <si>
    <t>秘書課</t>
    <rPh sb="0" eb="3">
      <t>ヒショカ</t>
    </rPh>
    <phoneticPr fontId="2"/>
  </si>
  <si>
    <t>助役室</t>
    <rPh sb="0" eb="3">
      <t>ジョヤクシツ</t>
    </rPh>
    <phoneticPr fontId="2"/>
  </si>
  <si>
    <t>電気室</t>
    <rPh sb="0" eb="3">
      <t>デンキシツ</t>
    </rPh>
    <phoneticPr fontId="2"/>
  </si>
  <si>
    <t>広報課</t>
    <rPh sb="0" eb="3">
      <t>コウホウカ</t>
    </rPh>
    <phoneticPr fontId="2"/>
  </si>
  <si>
    <t>暗室</t>
    <rPh sb="0" eb="2">
      <t>アンシツ</t>
    </rPh>
    <phoneticPr fontId="2"/>
  </si>
  <si>
    <t>市政記者室湯沸室</t>
    <rPh sb="0" eb="5">
      <t>シセイキシャシツ</t>
    </rPh>
    <rPh sb="5" eb="7">
      <t>ユワ</t>
    </rPh>
    <rPh sb="7" eb="8">
      <t>シツ</t>
    </rPh>
    <phoneticPr fontId="2"/>
  </si>
  <si>
    <t>市政記者室</t>
    <rPh sb="0" eb="5">
      <t>シセイキシャシツ</t>
    </rPh>
    <phoneticPr fontId="2"/>
  </si>
  <si>
    <t>湯沸室</t>
    <rPh sb="0" eb="2">
      <t>ユワ</t>
    </rPh>
    <rPh sb="2" eb="3">
      <t>シツ</t>
    </rPh>
    <phoneticPr fontId="2"/>
  </si>
  <si>
    <t>企画部</t>
    <rPh sb="0" eb="3">
      <t>キカクブ</t>
    </rPh>
    <phoneticPr fontId="2"/>
  </si>
  <si>
    <t>熱源室</t>
    <rPh sb="0" eb="3">
      <t>ネツゲンシツ</t>
    </rPh>
    <phoneticPr fontId="2"/>
  </si>
  <si>
    <t>ボンベ室</t>
    <rPh sb="3" eb="4">
      <t>シツ</t>
    </rPh>
    <phoneticPr fontId="2"/>
  </si>
  <si>
    <t>ロッカー室</t>
    <rPh sb="4" eb="5">
      <t>シツ</t>
    </rPh>
    <phoneticPr fontId="2"/>
  </si>
  <si>
    <t>バッテリー室</t>
    <rPh sb="5" eb="6">
      <t>シツ</t>
    </rPh>
    <phoneticPr fontId="2"/>
  </si>
  <si>
    <t>監視室</t>
    <rPh sb="0" eb="3">
      <t>カンシシツ</t>
    </rPh>
    <phoneticPr fontId="2"/>
  </si>
  <si>
    <t>印刷室</t>
    <rPh sb="0" eb="3">
      <t>インサツシツ</t>
    </rPh>
    <phoneticPr fontId="2"/>
  </si>
  <si>
    <t>防災無線統制台</t>
    <rPh sb="0" eb="4">
      <t>ボウサイムセン</t>
    </rPh>
    <rPh sb="4" eb="6">
      <t>トウセイ</t>
    </rPh>
    <rPh sb="6" eb="7">
      <t>ダイ</t>
    </rPh>
    <phoneticPr fontId="2"/>
  </si>
  <si>
    <t>FL15W</t>
    <phoneticPr fontId="2"/>
  </si>
  <si>
    <t>棚下灯</t>
    <rPh sb="0" eb="2">
      <t>タナシタ</t>
    </rPh>
    <rPh sb="2" eb="3">
      <t>トウ</t>
    </rPh>
    <phoneticPr fontId="2"/>
  </si>
  <si>
    <t>MF100W</t>
    <phoneticPr fontId="2"/>
  </si>
  <si>
    <t>150角</t>
    <rPh sb="3" eb="4">
      <t>カク</t>
    </rPh>
    <phoneticPr fontId="2"/>
  </si>
  <si>
    <t>Aコア物品庫</t>
    <rPh sb="3" eb="6">
      <t>ブッピンコ</t>
    </rPh>
    <phoneticPr fontId="2"/>
  </si>
  <si>
    <t>秘書課前廊下</t>
    <rPh sb="0" eb="3">
      <t>ヒショカ</t>
    </rPh>
    <rPh sb="3" eb="4">
      <t>マエ</t>
    </rPh>
    <rPh sb="4" eb="6">
      <t>ロウカ</t>
    </rPh>
    <phoneticPr fontId="2"/>
  </si>
  <si>
    <t>Cコア更衣室</t>
    <rPh sb="3" eb="6">
      <t>コウイシツ</t>
    </rPh>
    <phoneticPr fontId="2"/>
  </si>
  <si>
    <t>総務部</t>
    <rPh sb="0" eb="3">
      <t>ソウムブ</t>
    </rPh>
    <phoneticPr fontId="2"/>
  </si>
  <si>
    <t>総務部人事課</t>
    <rPh sb="0" eb="6">
      <t>ソウムブジンジカ</t>
    </rPh>
    <phoneticPr fontId="2"/>
  </si>
  <si>
    <t>コップ</t>
    <phoneticPr fontId="2"/>
  </si>
  <si>
    <t>7F</t>
  </si>
  <si>
    <t>ZC</t>
    <phoneticPr fontId="2"/>
  </si>
  <si>
    <t>Ｄコア倉庫</t>
    <rPh sb="3" eb="5">
      <t>ソウコ</t>
    </rPh>
    <phoneticPr fontId="2"/>
  </si>
  <si>
    <t>副議長室</t>
    <rPh sb="0" eb="4">
      <t>フクギチョウシツ</t>
    </rPh>
    <phoneticPr fontId="2"/>
  </si>
  <si>
    <t>第２応接室</t>
    <rPh sb="0" eb="1">
      <t>ダイ</t>
    </rPh>
    <rPh sb="2" eb="5">
      <t>オウセツシツ</t>
    </rPh>
    <phoneticPr fontId="2"/>
  </si>
  <si>
    <t>第１応接室</t>
    <rPh sb="0" eb="1">
      <t>ダイ</t>
    </rPh>
    <rPh sb="2" eb="5">
      <t>オウセツシツ</t>
    </rPh>
    <phoneticPr fontId="2"/>
  </si>
  <si>
    <t>第３応接室</t>
    <rPh sb="0" eb="1">
      <t>ダイ</t>
    </rPh>
    <rPh sb="2" eb="5">
      <t>オウセツシツ</t>
    </rPh>
    <phoneticPr fontId="2"/>
  </si>
  <si>
    <t>議長室</t>
    <rPh sb="0" eb="3">
      <t>ギチョウシツ</t>
    </rPh>
    <phoneticPr fontId="2"/>
  </si>
  <si>
    <t>第４応接室</t>
    <rPh sb="0" eb="1">
      <t>ダイ</t>
    </rPh>
    <rPh sb="2" eb="5">
      <t>オウセツシツ</t>
    </rPh>
    <phoneticPr fontId="2"/>
  </si>
  <si>
    <t>事務局長室</t>
    <rPh sb="0" eb="5">
      <t>ジムキョクチョウシツ</t>
    </rPh>
    <phoneticPr fontId="2"/>
  </si>
  <si>
    <t>談話室</t>
    <rPh sb="0" eb="3">
      <t>ダンワシツ</t>
    </rPh>
    <phoneticPr fontId="2"/>
  </si>
  <si>
    <t>議会事務局</t>
    <rPh sb="0" eb="4">
      <t>ギカイジム</t>
    </rPh>
    <rPh sb="4" eb="5">
      <t>キョク</t>
    </rPh>
    <phoneticPr fontId="2"/>
  </si>
  <si>
    <t>議会事務局資料室</t>
    <rPh sb="0" eb="5">
      <t>ギカイジムキョク</t>
    </rPh>
    <rPh sb="5" eb="8">
      <t>シリョウシツ</t>
    </rPh>
    <phoneticPr fontId="2"/>
  </si>
  <si>
    <t>議会図書室</t>
    <rPh sb="0" eb="2">
      <t>ギカイ</t>
    </rPh>
    <rPh sb="2" eb="5">
      <t>トショシツ</t>
    </rPh>
    <phoneticPr fontId="2"/>
  </si>
  <si>
    <t>第５応接室</t>
    <rPh sb="0" eb="1">
      <t>ダイ</t>
    </rPh>
    <rPh sb="2" eb="5">
      <t>オウセツシツ</t>
    </rPh>
    <phoneticPr fontId="2"/>
  </si>
  <si>
    <t>ロビー</t>
    <phoneticPr fontId="2"/>
  </si>
  <si>
    <t>倉庫</t>
    <rPh sb="0" eb="2">
      <t>ソウコ</t>
    </rPh>
    <phoneticPr fontId="2"/>
  </si>
  <si>
    <t>空調機室</t>
    <rPh sb="0" eb="2">
      <t>クウチョウ</t>
    </rPh>
    <rPh sb="2" eb="3">
      <t>キ</t>
    </rPh>
    <rPh sb="3" eb="4">
      <t>シツ</t>
    </rPh>
    <phoneticPr fontId="2"/>
  </si>
  <si>
    <t>議場通路</t>
    <rPh sb="0" eb="4">
      <t>ギジョウツウロ</t>
    </rPh>
    <phoneticPr fontId="2"/>
  </si>
  <si>
    <t>議場裏</t>
    <rPh sb="0" eb="3">
      <t>ギジョウウラ</t>
    </rPh>
    <phoneticPr fontId="2"/>
  </si>
  <si>
    <t>市政記者席後部通路</t>
    <rPh sb="0" eb="2">
      <t>シセイ</t>
    </rPh>
    <rPh sb="2" eb="5">
      <t>キシャセキ</t>
    </rPh>
    <rPh sb="5" eb="7">
      <t>コウブ</t>
    </rPh>
    <rPh sb="7" eb="9">
      <t>ツウロ</t>
    </rPh>
    <phoneticPr fontId="2"/>
  </si>
  <si>
    <t>説明員控室</t>
    <rPh sb="0" eb="3">
      <t>セツメイイン</t>
    </rPh>
    <rPh sb="3" eb="5">
      <t>ヒカエシツ</t>
    </rPh>
    <phoneticPr fontId="2"/>
  </si>
  <si>
    <t>議員控室８</t>
    <rPh sb="0" eb="4">
      <t>ギインヒカエシツ</t>
    </rPh>
    <phoneticPr fontId="2"/>
  </si>
  <si>
    <t>第５委員会</t>
    <rPh sb="0" eb="1">
      <t>ダイ</t>
    </rPh>
    <rPh sb="2" eb="5">
      <t>イインカイ</t>
    </rPh>
    <phoneticPr fontId="2"/>
  </si>
  <si>
    <t>議員控室１～７</t>
    <rPh sb="0" eb="4">
      <t>ギインヒカエシツ</t>
    </rPh>
    <phoneticPr fontId="2"/>
  </si>
  <si>
    <t>Bコア物品庫</t>
    <rPh sb="3" eb="6">
      <t>ブッピンコ</t>
    </rPh>
    <phoneticPr fontId="2"/>
  </si>
  <si>
    <t>Cコア書庫</t>
    <rPh sb="3" eb="5">
      <t>ショコ</t>
    </rPh>
    <phoneticPr fontId="2"/>
  </si>
  <si>
    <t>議場</t>
    <rPh sb="0" eb="2">
      <t>ギジョウ</t>
    </rPh>
    <phoneticPr fontId="2"/>
  </si>
  <si>
    <t>市政記者席</t>
    <rPh sb="0" eb="2">
      <t>シセイ</t>
    </rPh>
    <rPh sb="2" eb="5">
      <t>キシャセキ</t>
    </rPh>
    <phoneticPr fontId="2"/>
  </si>
  <si>
    <t>ZdC</t>
    <phoneticPr fontId="2"/>
  </si>
  <si>
    <t>FHT24W</t>
    <phoneticPr fontId="2"/>
  </si>
  <si>
    <t>FL20W</t>
    <phoneticPr fontId="2"/>
  </si>
  <si>
    <t>表示灯</t>
    <rPh sb="0" eb="3">
      <t>ヒョウジトウ</t>
    </rPh>
    <phoneticPr fontId="2"/>
  </si>
  <si>
    <t>第１委員会室</t>
    <rPh sb="0" eb="1">
      <t>ダイ</t>
    </rPh>
    <rPh sb="2" eb="5">
      <t>イインカイ</t>
    </rPh>
    <rPh sb="5" eb="6">
      <t>シツ</t>
    </rPh>
    <phoneticPr fontId="2"/>
  </si>
  <si>
    <t>第２委員会室</t>
    <rPh sb="0" eb="1">
      <t>ダイ</t>
    </rPh>
    <rPh sb="2" eb="5">
      <t>イインカイ</t>
    </rPh>
    <rPh sb="5" eb="6">
      <t>シツ</t>
    </rPh>
    <phoneticPr fontId="2"/>
  </si>
  <si>
    <t>第３委員会室</t>
    <rPh sb="0" eb="1">
      <t>ダイ</t>
    </rPh>
    <rPh sb="2" eb="5">
      <t>イインカイ</t>
    </rPh>
    <rPh sb="5" eb="6">
      <t>シツ</t>
    </rPh>
    <phoneticPr fontId="2"/>
  </si>
  <si>
    <t>第４委員会室</t>
    <rPh sb="0" eb="1">
      <t>ダイ</t>
    </rPh>
    <rPh sb="2" eb="5">
      <t>イインカイ</t>
    </rPh>
    <rPh sb="5" eb="6">
      <t>シツ</t>
    </rPh>
    <phoneticPr fontId="2"/>
  </si>
  <si>
    <t>議員ロビー</t>
    <rPh sb="0" eb="2">
      <t>ギイン</t>
    </rPh>
    <phoneticPr fontId="2"/>
  </si>
  <si>
    <t>8F</t>
  </si>
  <si>
    <t>Dコア更衣室</t>
    <rPh sb="3" eb="6">
      <t>コウイシツ</t>
    </rPh>
    <phoneticPr fontId="2"/>
  </si>
  <si>
    <t>Dコア湯沸室</t>
    <rPh sb="3" eb="5">
      <t>ユワ</t>
    </rPh>
    <rPh sb="5" eb="6">
      <t>シツ</t>
    </rPh>
    <phoneticPr fontId="2"/>
  </si>
  <si>
    <t>DコアEPS</t>
    <phoneticPr fontId="2"/>
  </si>
  <si>
    <t>Dコア階段</t>
    <rPh sb="3" eb="5">
      <t>カイダン</t>
    </rPh>
    <phoneticPr fontId="2"/>
  </si>
  <si>
    <t>Dコア女子便所</t>
    <rPh sb="3" eb="7">
      <t>ジョシベンジョ</t>
    </rPh>
    <phoneticPr fontId="2"/>
  </si>
  <si>
    <t>Dコア男子便所</t>
    <rPh sb="3" eb="7">
      <t>ダンシベンジョ</t>
    </rPh>
    <phoneticPr fontId="2"/>
  </si>
  <si>
    <t>第２会議室</t>
    <rPh sb="0" eb="1">
      <t>ダイ</t>
    </rPh>
    <rPh sb="2" eb="5">
      <t>カイギシツ</t>
    </rPh>
    <phoneticPr fontId="2"/>
  </si>
  <si>
    <t>第１会議室</t>
    <rPh sb="0" eb="1">
      <t>ダイ</t>
    </rPh>
    <rPh sb="2" eb="5">
      <t>カイギシツ</t>
    </rPh>
    <phoneticPr fontId="2"/>
  </si>
  <si>
    <t>倉庫１</t>
    <rPh sb="0" eb="2">
      <t>ソウコ</t>
    </rPh>
    <phoneticPr fontId="2"/>
  </si>
  <si>
    <t>倉庫２</t>
    <rPh sb="0" eb="2">
      <t>ソウコ</t>
    </rPh>
    <phoneticPr fontId="2"/>
  </si>
  <si>
    <t>総務部市史編さん室</t>
    <rPh sb="0" eb="3">
      <t>ソウムブ</t>
    </rPh>
    <rPh sb="3" eb="4">
      <t>シ</t>
    </rPh>
    <rPh sb="4" eb="5">
      <t>シ</t>
    </rPh>
    <rPh sb="5" eb="6">
      <t>ヘン</t>
    </rPh>
    <rPh sb="8" eb="9">
      <t>シツ</t>
    </rPh>
    <phoneticPr fontId="2"/>
  </si>
  <si>
    <t>市史編さん室</t>
    <rPh sb="0" eb="1">
      <t>シ</t>
    </rPh>
    <rPh sb="1" eb="2">
      <t>シ</t>
    </rPh>
    <rPh sb="2" eb="3">
      <t>ヘン</t>
    </rPh>
    <rPh sb="5" eb="6">
      <t>シツ</t>
    </rPh>
    <phoneticPr fontId="2"/>
  </si>
  <si>
    <t>福祉協会・年金者連盟</t>
    <rPh sb="0" eb="4">
      <t>フクシキョウカイ</t>
    </rPh>
    <rPh sb="5" eb="10">
      <t>ネンキンシャレンメイ</t>
    </rPh>
    <phoneticPr fontId="2"/>
  </si>
  <si>
    <t>総務部OAルーム</t>
    <rPh sb="0" eb="3">
      <t>ソウムブ</t>
    </rPh>
    <phoneticPr fontId="2"/>
  </si>
  <si>
    <t>総務部情報システム課</t>
    <rPh sb="0" eb="3">
      <t>ソウムブ</t>
    </rPh>
    <rPh sb="3" eb="5">
      <t>ジョウホウ</t>
    </rPh>
    <rPh sb="9" eb="10">
      <t>カ</t>
    </rPh>
    <phoneticPr fontId="2"/>
  </si>
  <si>
    <t>選挙管理委員会事務局選挙課</t>
    <rPh sb="0" eb="4">
      <t>センキョカンリ</t>
    </rPh>
    <rPh sb="4" eb="7">
      <t>イインカイ</t>
    </rPh>
    <rPh sb="7" eb="10">
      <t>ジムキョク</t>
    </rPh>
    <rPh sb="10" eb="13">
      <t>センキョカ</t>
    </rPh>
    <phoneticPr fontId="2"/>
  </si>
  <si>
    <t>第３会議室</t>
    <rPh sb="0" eb="1">
      <t>ダイ</t>
    </rPh>
    <rPh sb="2" eb="5">
      <t>カイギシツ</t>
    </rPh>
    <phoneticPr fontId="2"/>
  </si>
  <si>
    <t>ハロンボンベ室</t>
    <rPh sb="6" eb="7">
      <t>シツ</t>
    </rPh>
    <phoneticPr fontId="2"/>
  </si>
  <si>
    <t>マシン室</t>
    <rPh sb="3" eb="4">
      <t>シツ</t>
    </rPh>
    <phoneticPr fontId="2"/>
  </si>
  <si>
    <t>物品庫</t>
    <rPh sb="0" eb="3">
      <t>ブッピンコ</t>
    </rPh>
    <phoneticPr fontId="2"/>
  </si>
  <si>
    <t>作業室</t>
    <rPh sb="0" eb="3">
      <t>サギョウシツ</t>
    </rPh>
    <phoneticPr fontId="2"/>
  </si>
  <si>
    <t>パンチ室１</t>
    <rPh sb="3" eb="4">
      <t>シツ</t>
    </rPh>
    <phoneticPr fontId="2"/>
  </si>
  <si>
    <t>パンチ室２</t>
    <rPh sb="3" eb="4">
      <t>シツ</t>
    </rPh>
    <phoneticPr fontId="2"/>
  </si>
  <si>
    <t>Bコア多目的WC</t>
    <rPh sb="3" eb="6">
      <t>タモクテキ</t>
    </rPh>
    <phoneticPr fontId="2"/>
  </si>
  <si>
    <t>物品庫１</t>
    <rPh sb="0" eb="3">
      <t>ブッピンコ</t>
    </rPh>
    <phoneticPr fontId="2"/>
  </si>
  <si>
    <t>物品庫２</t>
    <rPh sb="0" eb="3">
      <t>ブッピンコ</t>
    </rPh>
    <phoneticPr fontId="2"/>
  </si>
  <si>
    <t>物品庫３</t>
    <rPh sb="0" eb="3">
      <t>ブッピンコ</t>
    </rPh>
    <phoneticPr fontId="2"/>
  </si>
  <si>
    <t>議場上部</t>
    <rPh sb="0" eb="4">
      <t>ギジョウジョウブ</t>
    </rPh>
    <phoneticPr fontId="2"/>
  </si>
  <si>
    <t>前室</t>
    <rPh sb="0" eb="2">
      <t>マエシツ</t>
    </rPh>
    <phoneticPr fontId="2"/>
  </si>
  <si>
    <t>録音調整室</t>
    <rPh sb="0" eb="5">
      <t>ロクオンチョウセイシツ</t>
    </rPh>
    <phoneticPr fontId="2"/>
  </si>
  <si>
    <t>CコアPBX機械室</t>
    <rPh sb="6" eb="9">
      <t>キカイシツ</t>
    </rPh>
    <phoneticPr fontId="2"/>
  </si>
  <si>
    <t>休憩室</t>
    <rPh sb="0" eb="3">
      <t>キュウケイシツ</t>
    </rPh>
    <phoneticPr fontId="2"/>
  </si>
  <si>
    <t>電話交換室</t>
    <rPh sb="0" eb="5">
      <t>デンワコウカンシツ</t>
    </rPh>
    <phoneticPr fontId="2"/>
  </si>
  <si>
    <t>市職労書記局</t>
    <rPh sb="0" eb="3">
      <t>シショクロウ</t>
    </rPh>
    <rPh sb="3" eb="6">
      <t>ショキキョク</t>
    </rPh>
    <phoneticPr fontId="2"/>
  </si>
  <si>
    <t>市労連事務局</t>
    <rPh sb="0" eb="3">
      <t>シロウレン</t>
    </rPh>
    <rPh sb="3" eb="6">
      <t>ジムキョク</t>
    </rPh>
    <phoneticPr fontId="2"/>
  </si>
  <si>
    <t>嘱臨労書記室</t>
    <rPh sb="0" eb="1">
      <t>ショク</t>
    </rPh>
    <rPh sb="1" eb="2">
      <t>リン</t>
    </rPh>
    <rPh sb="2" eb="3">
      <t>ロウ</t>
    </rPh>
    <rPh sb="3" eb="5">
      <t>ショキ</t>
    </rPh>
    <rPh sb="5" eb="6">
      <t>シツ</t>
    </rPh>
    <phoneticPr fontId="2"/>
  </si>
  <si>
    <t>休憩室(女子)</t>
    <rPh sb="0" eb="3">
      <t>キュウケイシツ</t>
    </rPh>
    <rPh sb="4" eb="6">
      <t>ジョシ</t>
    </rPh>
    <phoneticPr fontId="2"/>
  </si>
  <si>
    <t>休憩室(男子)</t>
    <rPh sb="0" eb="3">
      <t>キュウケイシツ</t>
    </rPh>
    <rPh sb="4" eb="6">
      <t>ダンシ</t>
    </rPh>
    <phoneticPr fontId="2"/>
  </si>
  <si>
    <t>診療所５</t>
    <rPh sb="0" eb="3">
      <t>シンリョウジョ</t>
    </rPh>
    <phoneticPr fontId="2"/>
  </si>
  <si>
    <t>診療所４</t>
    <rPh sb="0" eb="3">
      <t>シンリョウジョ</t>
    </rPh>
    <phoneticPr fontId="2"/>
  </si>
  <si>
    <t>診療所３</t>
    <rPh sb="0" eb="3">
      <t>シンリョウジョ</t>
    </rPh>
    <phoneticPr fontId="2"/>
  </si>
  <si>
    <t>診療所２</t>
    <rPh sb="0" eb="3">
      <t>シンリョウジョ</t>
    </rPh>
    <phoneticPr fontId="2"/>
  </si>
  <si>
    <t>診療所１</t>
    <rPh sb="0" eb="3">
      <t>シンリョウジョ</t>
    </rPh>
    <phoneticPr fontId="2"/>
  </si>
  <si>
    <t>調理室</t>
    <rPh sb="0" eb="3">
      <t>チョウリシツ</t>
    </rPh>
    <phoneticPr fontId="2"/>
  </si>
  <si>
    <t>喫茶室</t>
    <rPh sb="0" eb="3">
      <t>キッサシツ</t>
    </rPh>
    <phoneticPr fontId="2"/>
  </si>
  <si>
    <t>FHT42W</t>
    <phoneticPr fontId="2"/>
  </si>
  <si>
    <t>IL40W</t>
    <phoneticPr fontId="2"/>
  </si>
  <si>
    <t>和風ブラケット</t>
    <rPh sb="0" eb="2">
      <t>ワフウ</t>
    </rPh>
    <phoneticPr fontId="2"/>
  </si>
  <si>
    <t>8F</t>
    <phoneticPr fontId="2"/>
  </si>
  <si>
    <t>XBL</t>
    <phoneticPr fontId="2"/>
  </si>
  <si>
    <t>市議会傍聴受付</t>
    <rPh sb="0" eb="3">
      <t>シギカイ</t>
    </rPh>
    <rPh sb="3" eb="5">
      <t>ボウチョウ</t>
    </rPh>
    <rPh sb="5" eb="7">
      <t>ウケツケ</t>
    </rPh>
    <phoneticPr fontId="2"/>
  </si>
  <si>
    <t>議場上部</t>
    <rPh sb="0" eb="2">
      <t>ギジョウ</t>
    </rPh>
    <rPh sb="2" eb="4">
      <t>ジョウブ</t>
    </rPh>
    <phoneticPr fontId="2"/>
  </si>
  <si>
    <t>CF3W</t>
    <phoneticPr fontId="2"/>
  </si>
  <si>
    <t>RF</t>
  </si>
  <si>
    <t>RF</t>
    <phoneticPr fontId="2"/>
  </si>
  <si>
    <t>ファン室(6)</t>
  </si>
  <si>
    <t>D階段</t>
  </si>
  <si>
    <t>D階段外部</t>
  </si>
  <si>
    <t>ファン室(7)</t>
  </si>
  <si>
    <t>ファン室(7)外部</t>
  </si>
  <si>
    <t>ファン室(8)</t>
  </si>
  <si>
    <t>エレベーター機械室(1)</t>
  </si>
  <si>
    <t>ファン室(1)</t>
  </si>
  <si>
    <t>A階段</t>
  </si>
  <si>
    <t>A階段外部</t>
  </si>
  <si>
    <t>ファン室(2)</t>
  </si>
  <si>
    <t>B階段</t>
  </si>
  <si>
    <t>B階段外部</t>
  </si>
  <si>
    <t>ファン室(3)</t>
  </si>
  <si>
    <t>ファン室(5)</t>
  </si>
  <si>
    <t>C階段</t>
  </si>
  <si>
    <t>C階段外部</t>
  </si>
  <si>
    <t>ファン室(4)</t>
  </si>
  <si>
    <t>エレベーター機械室(2)</t>
  </si>
  <si>
    <t>F階段外部</t>
  </si>
  <si>
    <t>F階段</t>
  </si>
  <si>
    <t>エレベーター機械室</t>
  </si>
  <si>
    <t>高置水槽室</t>
  </si>
  <si>
    <t>ブラケット器具</t>
  </si>
  <si>
    <t>笠付</t>
    <phoneticPr fontId="2"/>
  </si>
  <si>
    <t>ブラケット器具</t>
    <phoneticPr fontId="2"/>
  </si>
  <si>
    <t>片反射笠付</t>
    <phoneticPr fontId="2"/>
  </si>
  <si>
    <t>逆富士（高出力）</t>
    <phoneticPr fontId="2"/>
  </si>
  <si>
    <t>第２会議室上部</t>
    <rPh sb="0" eb="1">
      <t>ダイ</t>
    </rPh>
    <rPh sb="2" eb="5">
      <t>カイギシツ</t>
    </rPh>
    <rPh sb="5" eb="7">
      <t>ジョウブ</t>
    </rPh>
    <phoneticPr fontId="2"/>
  </si>
  <si>
    <t>大会議室上部</t>
    <rPh sb="0" eb="1">
      <t>ダイ</t>
    </rPh>
    <rPh sb="1" eb="4">
      <t>カイギシツ</t>
    </rPh>
    <rPh sb="4" eb="6">
      <t>ジョウブ</t>
    </rPh>
    <phoneticPr fontId="2"/>
  </si>
  <si>
    <t>第１会議室上部</t>
    <rPh sb="0" eb="1">
      <t>ダイ</t>
    </rPh>
    <rPh sb="2" eb="5">
      <t>カイギシツ</t>
    </rPh>
    <rPh sb="5" eb="7">
      <t>ジョウブ</t>
    </rPh>
    <phoneticPr fontId="2"/>
  </si>
  <si>
    <t>R2F</t>
    <phoneticPr fontId="2"/>
  </si>
  <si>
    <t>R3F</t>
    <phoneticPr fontId="2"/>
  </si>
  <si>
    <t>4F</t>
  </si>
  <si>
    <t>Dコア廊下</t>
  </si>
  <si>
    <t>Dコア階段</t>
  </si>
  <si>
    <t>市民活動･会議室</t>
  </si>
  <si>
    <t>港湾空港部</t>
  </si>
  <si>
    <t>エレベーターホール</t>
  </si>
  <si>
    <t>廊下</t>
  </si>
  <si>
    <t>Aコア階段</t>
  </si>
  <si>
    <t>Aコア廊下</t>
  </si>
  <si>
    <t>都市整備課</t>
  </si>
  <si>
    <t>都市建設部</t>
  </si>
  <si>
    <t>企画</t>
  </si>
  <si>
    <t>書庫</t>
  </si>
  <si>
    <t>Bコア廊下</t>
  </si>
  <si>
    <t>Bコア階段</t>
  </si>
  <si>
    <t>土木部</t>
  </si>
  <si>
    <t>物品庫</t>
  </si>
  <si>
    <t>青写真室</t>
  </si>
  <si>
    <t>Cコア廊下</t>
  </si>
  <si>
    <t>Cコア階段</t>
  </si>
  <si>
    <t>吹抜</t>
  </si>
  <si>
    <t>システム天井</t>
  </si>
  <si>
    <t>V321</t>
  </si>
  <si>
    <t>A321PJ</t>
  </si>
  <si>
    <t>L161</t>
  </si>
  <si>
    <t>Ma321E</t>
  </si>
  <si>
    <t>Mb321E</t>
  </si>
  <si>
    <t>S322</t>
  </si>
  <si>
    <t>S162</t>
  </si>
  <si>
    <t>T321PX</t>
  </si>
  <si>
    <t>T321PJ</t>
  </si>
  <si>
    <t>L321</t>
  </si>
  <si>
    <t>A161</t>
  </si>
  <si>
    <t>V322PX</t>
  </si>
  <si>
    <t>K321</t>
  </si>
  <si>
    <t>A322PX</t>
  </si>
  <si>
    <t>q300</t>
  </si>
  <si>
    <t>Dコア更衣室</t>
    <phoneticPr fontId="2"/>
  </si>
  <si>
    <t>Dコア湯沸室</t>
    <phoneticPr fontId="2"/>
  </si>
  <si>
    <t>Dコア女子便所</t>
    <phoneticPr fontId="2"/>
  </si>
  <si>
    <t>Dコア男子便所</t>
    <phoneticPr fontId="2"/>
  </si>
  <si>
    <t>逆富士</t>
    <phoneticPr fontId="2"/>
  </si>
  <si>
    <t>埋込W190</t>
    <phoneticPr fontId="2"/>
  </si>
  <si>
    <t>片反射笠付（高出力）</t>
    <phoneticPr fontId="2"/>
  </si>
  <si>
    <t>LED電球</t>
    <rPh sb="3" eb="5">
      <t>デンキュウ</t>
    </rPh>
    <phoneticPr fontId="6"/>
  </si>
  <si>
    <t>システム天井</t>
    <phoneticPr fontId="2"/>
  </si>
  <si>
    <t>トラフ</t>
  </si>
  <si>
    <t>埋込W　高出力</t>
    <phoneticPr fontId="2"/>
  </si>
  <si>
    <t>埋込W300</t>
    <phoneticPr fontId="2"/>
  </si>
  <si>
    <t>Aコア更衣室</t>
    <phoneticPr fontId="2"/>
  </si>
  <si>
    <t>Bコア女子便所</t>
    <phoneticPr fontId="2"/>
  </si>
  <si>
    <t>Bコア男子便所</t>
    <phoneticPr fontId="2"/>
  </si>
  <si>
    <t>Bコア湯沸室</t>
    <phoneticPr fontId="2"/>
  </si>
  <si>
    <t>Bコア更衣室</t>
    <phoneticPr fontId="2"/>
  </si>
  <si>
    <t>Cコア物品庫</t>
    <phoneticPr fontId="2"/>
  </si>
  <si>
    <t>廊下</t>
    <phoneticPr fontId="2"/>
  </si>
  <si>
    <t>レセップ</t>
    <phoneticPr fontId="2"/>
  </si>
  <si>
    <t>MH300W</t>
    <phoneticPr fontId="2"/>
  </si>
  <si>
    <t>3F</t>
  </si>
  <si>
    <t>更衣室</t>
  </si>
  <si>
    <t>都市建設部都市整備課</t>
  </si>
  <si>
    <t>福祉部</t>
  </si>
  <si>
    <t>商工観光部</t>
  </si>
  <si>
    <t>A321</t>
  </si>
  <si>
    <t>Dコア湯沸室</t>
  </si>
  <si>
    <t>農林水産部</t>
    <rPh sb="0" eb="2">
      <t>ノウリン</t>
    </rPh>
    <rPh sb="2" eb="4">
      <t>スイサン</t>
    </rPh>
    <rPh sb="4" eb="5">
      <t>ブ</t>
    </rPh>
    <phoneticPr fontId="6"/>
  </si>
  <si>
    <t>都市建設部</t>
    <phoneticPr fontId="6"/>
  </si>
  <si>
    <t>更衣室</t>
    <phoneticPr fontId="2"/>
  </si>
  <si>
    <t>農業委員会事務局</t>
    <rPh sb="0" eb="8">
      <t>ノウギョウイインカイジムキョク</t>
    </rPh>
    <phoneticPr fontId="6"/>
  </si>
  <si>
    <t>青写真室</t>
    <rPh sb="0" eb="4">
      <t>アオシャシンシツ</t>
    </rPh>
    <phoneticPr fontId="2"/>
  </si>
  <si>
    <t>A322PX</t>
    <phoneticPr fontId="2"/>
  </si>
  <si>
    <t>埋込W300</t>
    <rPh sb="0" eb="1">
      <t>ウ</t>
    </rPh>
    <rPh sb="1" eb="2">
      <t>コ</t>
    </rPh>
    <phoneticPr fontId="2"/>
  </si>
  <si>
    <t>2F</t>
  </si>
  <si>
    <t>財務部</t>
  </si>
  <si>
    <t>吹き抜け</t>
    <rPh sb="0" eb="1">
      <t>フ</t>
    </rPh>
    <rPh sb="2" eb="3">
      <t>ヌ</t>
    </rPh>
    <phoneticPr fontId="6"/>
  </si>
  <si>
    <t>埋込　高出力</t>
    <phoneticPr fontId="2"/>
  </si>
  <si>
    <t>笠付（高出力）</t>
    <phoneticPr fontId="2"/>
  </si>
  <si>
    <t>K161</t>
  </si>
  <si>
    <t>Dコア男子便所</t>
    <phoneticPr fontId="6"/>
  </si>
  <si>
    <t>Dコア女子便所</t>
    <rPh sb="3" eb="5">
      <t>ジョシ</t>
    </rPh>
    <rPh sb="5" eb="7">
      <t>ベンジョ</t>
    </rPh>
    <phoneticPr fontId="6"/>
  </si>
  <si>
    <t>ダウンライト　□275</t>
    <phoneticPr fontId="2"/>
  </si>
  <si>
    <t>ZFC</t>
    <phoneticPr fontId="2"/>
  </si>
  <si>
    <t>台数集計</t>
    <rPh sb="0" eb="4">
      <t>ダイスウシュウケイ</t>
    </rPh>
    <phoneticPr fontId="2"/>
  </si>
  <si>
    <t>B1</t>
    <phoneticPr fontId="2"/>
  </si>
  <si>
    <t>1F</t>
  </si>
  <si>
    <t>1F</t>
    <phoneticPr fontId="2"/>
  </si>
  <si>
    <t>2F</t>
    <phoneticPr fontId="2"/>
  </si>
  <si>
    <t>照明</t>
    <rPh sb="0" eb="2">
      <t>ショウメイ</t>
    </rPh>
    <phoneticPr fontId="2"/>
  </si>
  <si>
    <t>計</t>
    <rPh sb="0" eb="1">
      <t>ケイ</t>
    </rPh>
    <phoneticPr fontId="2"/>
  </si>
  <si>
    <t>更新</t>
  </si>
  <si>
    <t>更新</t>
    <phoneticPr fontId="2"/>
  </si>
  <si>
    <t>庇下</t>
  </si>
  <si>
    <t>風除室</t>
  </si>
  <si>
    <t>市民相談待合室</t>
  </si>
  <si>
    <t>市民相談室</t>
  </si>
  <si>
    <t>市民部</t>
  </si>
  <si>
    <t>湯沸室</t>
  </si>
  <si>
    <t>耐火保管庫</t>
  </si>
  <si>
    <t>Cコア湯沸室</t>
  </si>
  <si>
    <t>レセプト点検室</t>
  </si>
  <si>
    <t>収入役室</t>
  </si>
  <si>
    <t>金庫室</t>
  </si>
  <si>
    <t>会計課</t>
  </si>
  <si>
    <t>会計課窓口</t>
  </si>
  <si>
    <t>1-2</t>
  </si>
  <si>
    <t>指定金融機関</t>
  </si>
  <si>
    <t>赤ちゃん休養所</t>
  </si>
  <si>
    <t>サービスコーナー</t>
  </si>
  <si>
    <t>1-1</t>
  </si>
  <si>
    <t>O321B</t>
  </si>
  <si>
    <t>O321A</t>
  </si>
  <si>
    <t>V322PJ</t>
  </si>
  <si>
    <t>Ca326PD</t>
  </si>
  <si>
    <t>IL60W</t>
    <phoneticPr fontId="6"/>
  </si>
  <si>
    <t>15W</t>
    <phoneticPr fontId="6"/>
  </si>
  <si>
    <t>ミラー灯</t>
    <phoneticPr fontId="2"/>
  </si>
  <si>
    <t>直付開放</t>
    <phoneticPr fontId="2"/>
  </si>
  <si>
    <t>埋込下面開放</t>
    <phoneticPr fontId="2"/>
  </si>
  <si>
    <t>直付下面開放</t>
    <phoneticPr fontId="2"/>
  </si>
  <si>
    <t>スクエア</t>
    <phoneticPr fontId="2"/>
  </si>
  <si>
    <t>風除室</t>
    <rPh sb="0" eb="3">
      <t>フウジョシツ</t>
    </rPh>
    <phoneticPr fontId="2"/>
  </si>
  <si>
    <t>市民ホール</t>
    <rPh sb="0" eb="2">
      <t>シミン</t>
    </rPh>
    <phoneticPr fontId="2"/>
  </si>
  <si>
    <t>XrBH</t>
    <phoneticPr fontId="2"/>
  </si>
  <si>
    <t>XrBL</t>
    <phoneticPr fontId="2"/>
  </si>
  <si>
    <t>FHF32W</t>
    <phoneticPr fontId="6"/>
  </si>
  <si>
    <t>直管LED</t>
    <rPh sb="0" eb="2">
      <t>チョッカン</t>
    </rPh>
    <phoneticPr fontId="2"/>
  </si>
  <si>
    <t>非更新</t>
    <rPh sb="0" eb="3">
      <t>ヒコウシン</t>
    </rPh>
    <phoneticPr fontId="2"/>
  </si>
  <si>
    <t>福祉部</t>
    <phoneticPr fontId="2"/>
  </si>
  <si>
    <t>財務部</t>
    <phoneticPr fontId="2"/>
  </si>
  <si>
    <t>B1</t>
  </si>
  <si>
    <t>廊下(D)</t>
  </si>
  <si>
    <t>ホール</t>
  </si>
  <si>
    <t>自動販売機コーナー</t>
  </si>
  <si>
    <t>車庫(1)</t>
  </si>
  <si>
    <t>空調機室(2)</t>
  </si>
  <si>
    <t>更衣室(1)</t>
  </si>
  <si>
    <t>受電室</t>
  </si>
  <si>
    <t>廊下(B)</t>
  </si>
  <si>
    <t>空調機室(3)</t>
  </si>
  <si>
    <t>物品庫4</t>
  </si>
  <si>
    <t>物品庫5</t>
  </si>
  <si>
    <t>売店</t>
  </si>
  <si>
    <t>事務室</t>
  </si>
  <si>
    <t>物品庫2</t>
  </si>
  <si>
    <t>食堂</t>
    <rPh sb="0" eb="2">
      <t>ショクドウ</t>
    </rPh>
    <phoneticPr fontId="6"/>
  </si>
  <si>
    <t>食堂</t>
  </si>
  <si>
    <t>休憩室</t>
  </si>
  <si>
    <t>廊下(C)</t>
  </si>
  <si>
    <t>警備防災センター</t>
  </si>
  <si>
    <t>警備員室</t>
  </si>
  <si>
    <t>物品庫6</t>
  </si>
  <si>
    <t>空調機室(5)</t>
  </si>
  <si>
    <t>風除室(2)</t>
  </si>
  <si>
    <t>空調機室(4)</t>
  </si>
  <si>
    <t>物品庫3</t>
  </si>
  <si>
    <t>受水槽室</t>
  </si>
  <si>
    <t>MDF室</t>
  </si>
  <si>
    <t>プラットホーム</t>
    <phoneticPr fontId="6"/>
  </si>
  <si>
    <t>風除室(3)</t>
  </si>
  <si>
    <t>宿日直室</t>
  </si>
  <si>
    <t>手さげ金庫保管室</t>
  </si>
  <si>
    <t>用務員室</t>
  </si>
  <si>
    <t>委託業者控室</t>
  </si>
  <si>
    <t>塵芥集積所(生)</t>
  </si>
  <si>
    <t>塵芥集積所</t>
  </si>
  <si>
    <t>物品庫7</t>
  </si>
  <si>
    <t>オイルポンプ室</t>
  </si>
  <si>
    <t>自家発電機室</t>
  </si>
  <si>
    <t>車庫(2)</t>
  </si>
  <si>
    <t>受水槽室</t>
    <phoneticPr fontId="6"/>
  </si>
  <si>
    <t>風除室(1)</t>
    <rPh sb="0" eb="3">
      <t>フウジョシツ</t>
    </rPh>
    <phoneticPr fontId="6"/>
  </si>
  <si>
    <t>A321PX</t>
  </si>
  <si>
    <t>K322</t>
  </si>
  <si>
    <t>V162</t>
  </si>
  <si>
    <t>Ba323</t>
  </si>
  <si>
    <t>N322</t>
  </si>
  <si>
    <t>A322PJ</t>
  </si>
  <si>
    <t>W321</t>
  </si>
  <si>
    <t>A162</t>
  </si>
  <si>
    <t>片反射笠付（高出力）</t>
  </si>
  <si>
    <t>笠付</t>
  </si>
  <si>
    <t>コップ型</t>
    <phoneticPr fontId="2"/>
  </si>
  <si>
    <t>埋込Φ800　乳白カバー</t>
    <phoneticPr fontId="2"/>
  </si>
  <si>
    <t>IL40W</t>
    <phoneticPr fontId="6"/>
  </si>
  <si>
    <t>IL100W</t>
    <phoneticPr fontId="6"/>
  </si>
  <si>
    <t>JD85W　</t>
    <phoneticPr fontId="6"/>
  </si>
  <si>
    <t>スポット</t>
    <phoneticPr fontId="2"/>
  </si>
  <si>
    <t>直付器具</t>
    <phoneticPr fontId="2"/>
  </si>
  <si>
    <t>FL20W</t>
    <phoneticPr fontId="6"/>
  </si>
  <si>
    <t>FPL18W</t>
    <phoneticPr fontId="6"/>
  </si>
  <si>
    <t>埋込</t>
    <phoneticPr fontId="2"/>
  </si>
  <si>
    <t>喫茶</t>
  </si>
  <si>
    <t>車路</t>
    <rPh sb="0" eb="2">
      <t>シャロ</t>
    </rPh>
    <phoneticPr fontId="2"/>
  </si>
  <si>
    <t>廊下(D)</t>
    <phoneticPr fontId="2"/>
  </si>
  <si>
    <t>秘書課運転者控室</t>
    <phoneticPr fontId="2"/>
  </si>
  <si>
    <t>公用車運転者控室</t>
    <phoneticPr fontId="2"/>
  </si>
  <si>
    <t>Dコア便所</t>
    <phoneticPr fontId="2"/>
  </si>
  <si>
    <t>Dコア便所</t>
    <phoneticPr fontId="6"/>
  </si>
  <si>
    <t>Aコア物品庫</t>
    <phoneticPr fontId="2"/>
  </si>
  <si>
    <t>笠付　チェーン吊</t>
    <rPh sb="7" eb="8">
      <t>ツ</t>
    </rPh>
    <phoneticPr fontId="2"/>
  </si>
  <si>
    <t>外構</t>
    <rPh sb="0" eb="2">
      <t>ガイコウ</t>
    </rPh>
    <phoneticPr fontId="2"/>
  </si>
  <si>
    <t>NH360投光器</t>
    <rPh sb="5" eb="8">
      <t>トウコウキ</t>
    </rPh>
    <phoneticPr fontId="6"/>
  </si>
  <si>
    <t>HF40ｶﾞｰﾃﾞﾝライト</t>
    <phoneticPr fontId="6"/>
  </si>
  <si>
    <t>足元灯</t>
    <rPh sb="0" eb="3">
      <t>アシモトトウ</t>
    </rPh>
    <phoneticPr fontId="6"/>
  </si>
  <si>
    <t>HF250外灯　丸</t>
    <rPh sb="5" eb="7">
      <t>ガイトウ</t>
    </rPh>
    <rPh sb="8" eb="9">
      <t>マル</t>
    </rPh>
    <phoneticPr fontId="6"/>
  </si>
  <si>
    <t>2灯式駐車場灯</t>
    <rPh sb="1" eb="3">
      <t>トウシキ</t>
    </rPh>
    <rPh sb="3" eb="7">
      <t>チュウシャジョウトウ</t>
    </rPh>
    <phoneticPr fontId="6"/>
  </si>
  <si>
    <t>NH360W</t>
    <phoneticPr fontId="6"/>
  </si>
  <si>
    <t>HF40W</t>
    <phoneticPr fontId="6"/>
  </si>
  <si>
    <t>HF250W</t>
    <phoneticPr fontId="6"/>
  </si>
  <si>
    <t>屋外</t>
    <rPh sb="0" eb="2">
      <t>オクガイ</t>
    </rPh>
    <phoneticPr fontId="2"/>
  </si>
  <si>
    <t>投光器</t>
    <rPh sb="0" eb="3">
      <t>トウコウキ</t>
    </rPh>
    <phoneticPr fontId="2"/>
  </si>
  <si>
    <t>Cコア通用口外通路</t>
    <rPh sb="3" eb="6">
      <t>ツウヨウグチ</t>
    </rPh>
    <rPh sb="6" eb="7">
      <t>ソト</t>
    </rPh>
    <rPh sb="7" eb="9">
      <t>ツウロ</t>
    </rPh>
    <phoneticPr fontId="2"/>
  </si>
  <si>
    <t>ベースライト　直付</t>
    <rPh sb="7" eb="9">
      <t>ジカヅ</t>
    </rPh>
    <phoneticPr fontId="2"/>
  </si>
  <si>
    <t>Aコア階段下(ポンプ室A)</t>
    <rPh sb="5" eb="6">
      <t>シタ</t>
    </rPh>
    <rPh sb="10" eb="11">
      <t>シツ</t>
    </rPh>
    <phoneticPr fontId="2"/>
  </si>
  <si>
    <t>理髪室</t>
    <rPh sb="0" eb="3">
      <t>リハツシツ</t>
    </rPh>
    <phoneticPr fontId="6"/>
  </si>
  <si>
    <t>物品庫1</t>
    <rPh sb="0" eb="3">
      <t>ブッピンコ</t>
    </rPh>
    <phoneticPr fontId="6"/>
  </si>
  <si>
    <t>K321p</t>
    <phoneticPr fontId="2"/>
  </si>
  <si>
    <t>休憩室</t>
    <phoneticPr fontId="6"/>
  </si>
  <si>
    <t>準備室</t>
    <rPh sb="0" eb="3">
      <t>ジュンビシツ</t>
    </rPh>
    <phoneticPr fontId="6"/>
  </si>
  <si>
    <t>待合室</t>
    <rPh sb="0" eb="3">
      <t>マチアイシツ</t>
    </rPh>
    <phoneticPr fontId="6"/>
  </si>
  <si>
    <t>FL20W×4，FL10W×2</t>
    <phoneticPr fontId="6"/>
  </si>
  <si>
    <t>売店</t>
    <rPh sb="0" eb="2">
      <t>バイテン</t>
    </rPh>
    <phoneticPr fontId="2"/>
  </si>
  <si>
    <t>Bコア男子便所</t>
    <phoneticPr fontId="6"/>
  </si>
  <si>
    <t>Bコア女子便所</t>
    <phoneticPr fontId="6"/>
  </si>
  <si>
    <t>厨房</t>
    <rPh sb="0" eb="2">
      <t>チュウボウ</t>
    </rPh>
    <phoneticPr fontId="2"/>
  </si>
  <si>
    <t>厨房(小)</t>
    <rPh sb="0" eb="2">
      <t>チュウボウ</t>
    </rPh>
    <rPh sb="3" eb="4">
      <t>ショウ</t>
    </rPh>
    <phoneticPr fontId="2"/>
  </si>
  <si>
    <t>食品庫</t>
    <rPh sb="0" eb="3">
      <t>ショクヒンコ</t>
    </rPh>
    <phoneticPr fontId="2"/>
  </si>
  <si>
    <t>K161</t>
    <phoneticPr fontId="2"/>
  </si>
  <si>
    <t>Cコア便所</t>
    <phoneticPr fontId="2"/>
  </si>
  <si>
    <t>室名なし(物品庫5下)</t>
    <rPh sb="0" eb="2">
      <t>シツメイ</t>
    </rPh>
    <rPh sb="5" eb="8">
      <t>ブッピンコ</t>
    </rPh>
    <rPh sb="9" eb="10">
      <t>シタ</t>
    </rPh>
    <phoneticPr fontId="2"/>
  </si>
  <si>
    <t>Cコア脱衣室</t>
    <rPh sb="3" eb="6">
      <t>ダツイシツ</t>
    </rPh>
    <phoneticPr fontId="2"/>
  </si>
  <si>
    <t>Cコア浴室</t>
    <rPh sb="3" eb="5">
      <t>ヨクシツ</t>
    </rPh>
    <phoneticPr fontId="2"/>
  </si>
  <si>
    <t>ファン室(11)</t>
    <rPh sb="3" eb="4">
      <t>シツ</t>
    </rPh>
    <phoneticPr fontId="2"/>
  </si>
  <si>
    <t>Cコア階段下(ポンプ室C)</t>
    <rPh sb="3" eb="6">
      <t>カイダンシタ</t>
    </rPh>
    <rPh sb="10" eb="11">
      <t>シツ</t>
    </rPh>
    <phoneticPr fontId="2"/>
  </si>
  <si>
    <t>Bコア階段下(ポンプ室B)</t>
    <rPh sb="3" eb="6">
      <t>カイダンシタ</t>
    </rPh>
    <rPh sb="10" eb="11">
      <t>シツ</t>
    </rPh>
    <phoneticPr fontId="6"/>
  </si>
  <si>
    <t>風除室(1)</t>
    <rPh sb="0" eb="3">
      <t>フウジョシツ</t>
    </rPh>
    <phoneticPr fontId="2"/>
  </si>
  <si>
    <t>時間外出入口</t>
    <rPh sb="0" eb="6">
      <t>ジカンガイデイリグチ</t>
    </rPh>
    <phoneticPr fontId="2"/>
  </si>
  <si>
    <t>時間外出入口通路</t>
    <rPh sb="0" eb="6">
      <t>ジカンガイデイリグチ</t>
    </rPh>
    <rPh sb="6" eb="8">
      <t>ツウロ</t>
    </rPh>
    <phoneticPr fontId="2"/>
  </si>
  <si>
    <t>照明のみ更新</t>
    <rPh sb="0" eb="2">
      <t>ショウメイ</t>
    </rPh>
    <rPh sb="4" eb="6">
      <t>コウシン</t>
    </rPh>
    <phoneticPr fontId="2"/>
  </si>
  <si>
    <t>Cコア更衣室</t>
    <phoneticPr fontId="2"/>
  </si>
  <si>
    <t>LED</t>
    <phoneticPr fontId="6"/>
  </si>
  <si>
    <t>Dコア車椅子用（男）</t>
    <phoneticPr fontId="2"/>
  </si>
  <si>
    <t>Dコア車椅子用（女）</t>
    <phoneticPr fontId="2"/>
  </si>
  <si>
    <t>FLR110W</t>
    <phoneticPr fontId="2"/>
  </si>
  <si>
    <t>Ca326PX</t>
    <phoneticPr fontId="2"/>
  </si>
  <si>
    <t>スクエア　埋込ルーバ</t>
    <rPh sb="5" eb="6">
      <t>ウ</t>
    </rPh>
    <rPh sb="6" eb="7">
      <t>コ</t>
    </rPh>
    <phoneticPr fontId="2"/>
  </si>
  <si>
    <t>片反射笠付(高出力)</t>
    <rPh sb="0" eb="5">
      <t>カタハンシャカサツキ</t>
    </rPh>
    <rPh sb="6" eb="9">
      <t>コウシュツリョク</t>
    </rPh>
    <phoneticPr fontId="2"/>
  </si>
  <si>
    <t>Ca326PD</t>
    <phoneticPr fontId="2"/>
  </si>
  <si>
    <t>T161PH</t>
    <phoneticPr fontId="2"/>
  </si>
  <si>
    <t>埋込W300</t>
    <rPh sb="0" eb="2">
      <t>ウメコミ</t>
    </rPh>
    <phoneticPr fontId="2"/>
  </si>
  <si>
    <t>Cb3236</t>
    <phoneticPr fontId="2"/>
  </si>
  <si>
    <t>埋込W190</t>
    <rPh sb="0" eb="2">
      <t>ウメコミ</t>
    </rPh>
    <phoneticPr fontId="2"/>
  </si>
  <si>
    <t>V321PJ</t>
    <phoneticPr fontId="2"/>
  </si>
  <si>
    <t>片反射笠付</t>
    <rPh sb="0" eb="4">
      <t>カタハンシャカサ</t>
    </rPh>
    <rPh sb="4" eb="5">
      <t>ツキ</t>
    </rPh>
    <phoneticPr fontId="2"/>
  </si>
  <si>
    <t>T161</t>
    <phoneticPr fontId="2"/>
  </si>
  <si>
    <t>K322</t>
    <phoneticPr fontId="2"/>
  </si>
  <si>
    <t>Cb3218</t>
    <phoneticPr fontId="2"/>
  </si>
  <si>
    <t>スクエア 埋込ルーバ3連結</t>
    <rPh sb="5" eb="6">
      <t>ウ</t>
    </rPh>
    <rPh sb="6" eb="7">
      <t>コ</t>
    </rPh>
    <rPh sb="11" eb="13">
      <t>レンケツ</t>
    </rPh>
    <phoneticPr fontId="2"/>
  </si>
  <si>
    <t>スクエア 埋込ルーバ 6連結</t>
    <rPh sb="5" eb="7">
      <t>ウメコミ</t>
    </rPh>
    <rPh sb="12" eb="14">
      <t>レンケツ</t>
    </rPh>
    <phoneticPr fontId="2"/>
  </si>
  <si>
    <t>V322</t>
    <phoneticPr fontId="2"/>
  </si>
  <si>
    <t>S162</t>
    <phoneticPr fontId="2"/>
  </si>
  <si>
    <t>壁付机用ブラケット</t>
    <rPh sb="0" eb="4">
      <t>カベフツクエヨウ</t>
    </rPh>
    <phoneticPr fontId="2"/>
  </si>
  <si>
    <t>片反射笠付(高出力)</t>
    <rPh sb="0" eb="3">
      <t>カタハンシャ</t>
    </rPh>
    <rPh sb="3" eb="5">
      <t>カサツキ</t>
    </rPh>
    <rPh sb="6" eb="9">
      <t>コウシュツリョク</t>
    </rPh>
    <phoneticPr fontId="2"/>
  </si>
  <si>
    <t>V321-S</t>
    <phoneticPr fontId="2"/>
  </si>
  <si>
    <t>片反射笠付</t>
    <rPh sb="0" eb="5">
      <t>カタハンシャカサツキ</t>
    </rPh>
    <phoneticPr fontId="2"/>
  </si>
  <si>
    <t>埋込W150　高出力</t>
    <rPh sb="0" eb="1">
      <t>ウ</t>
    </rPh>
    <rPh sb="1" eb="2">
      <t>コ</t>
    </rPh>
    <rPh sb="7" eb="10">
      <t>コウシュツリョク</t>
    </rPh>
    <phoneticPr fontId="2"/>
  </si>
  <si>
    <t>T161PH</t>
  </si>
  <si>
    <t>Cb3230</t>
  </si>
  <si>
    <t>トラフ　高出力</t>
    <rPh sb="4" eb="7">
      <t>コウシュツリョク</t>
    </rPh>
    <phoneticPr fontId="2"/>
  </si>
  <si>
    <t>スクエア　埋込ルーバ</t>
    <rPh sb="5" eb="7">
      <t>ウメコミ</t>
    </rPh>
    <phoneticPr fontId="2"/>
  </si>
  <si>
    <t>ダウンライト　角型</t>
    <rPh sb="7" eb="9">
      <t>カクガタ</t>
    </rPh>
    <phoneticPr fontId="2"/>
  </si>
  <si>
    <t>トラフ(高出力)</t>
    <rPh sb="4" eb="7">
      <t>コウシュツリョク</t>
    </rPh>
    <phoneticPr fontId="2"/>
  </si>
  <si>
    <t>Cd326</t>
    <phoneticPr fontId="2"/>
  </si>
  <si>
    <t>C322PX</t>
    <phoneticPr fontId="2"/>
  </si>
  <si>
    <t>K321PJ</t>
    <phoneticPr fontId="2"/>
  </si>
  <si>
    <t>A321PX</t>
    <phoneticPr fontId="2"/>
  </si>
  <si>
    <t>風除室</t>
    <phoneticPr fontId="2"/>
  </si>
  <si>
    <t>FL110R</t>
    <phoneticPr fontId="2"/>
  </si>
  <si>
    <t>庇下</t>
    <phoneticPr fontId="2"/>
  </si>
  <si>
    <t>総合案内</t>
    <rPh sb="0" eb="4">
      <t>ソウゴウアンナイ</t>
    </rPh>
    <phoneticPr fontId="2"/>
  </si>
  <si>
    <t>エントランスホール</t>
    <phoneticPr fontId="2"/>
  </si>
  <si>
    <t>Aコアロビー</t>
    <phoneticPr fontId="2"/>
  </si>
  <si>
    <t>表示灯　「使用中」</t>
    <rPh sb="0" eb="3">
      <t>ヒョウジトウ</t>
    </rPh>
    <rPh sb="5" eb="8">
      <t>シヨウチュウ</t>
    </rPh>
    <phoneticPr fontId="2"/>
  </si>
  <si>
    <t>ブラケット 「夜間・休日受付」</t>
    <rPh sb="7" eb="9">
      <t>ヤカン</t>
    </rPh>
    <rPh sb="10" eb="12">
      <t>キュウジツ</t>
    </rPh>
    <rPh sb="12" eb="14">
      <t>ウケツケ</t>
    </rPh>
    <phoneticPr fontId="2"/>
  </si>
  <si>
    <t>会計課窓口</t>
    <phoneticPr fontId="2"/>
  </si>
  <si>
    <t>Cコア通用口外通路</t>
    <rPh sb="3" eb="9">
      <t>ツウヨウグチソトツウロ</t>
    </rPh>
    <phoneticPr fontId="2"/>
  </si>
  <si>
    <t>Bコア通用口外通路</t>
    <rPh sb="3" eb="6">
      <t>ツウヨウグチ</t>
    </rPh>
    <rPh sb="6" eb="7">
      <t>ソト</t>
    </rPh>
    <rPh sb="7" eb="9">
      <t>ツウロ</t>
    </rPh>
    <phoneticPr fontId="2"/>
  </si>
  <si>
    <t>FL40W</t>
    <phoneticPr fontId="2"/>
  </si>
  <si>
    <t>市民ホール(エスカレーター下)</t>
    <rPh sb="0" eb="2">
      <t>シミン</t>
    </rPh>
    <rPh sb="13" eb="14">
      <t>シタ</t>
    </rPh>
    <phoneticPr fontId="2"/>
  </si>
  <si>
    <t>市民ホール(記載台)</t>
    <rPh sb="0" eb="2">
      <t>シミン</t>
    </rPh>
    <rPh sb="6" eb="9">
      <t>キサイダイ</t>
    </rPh>
    <phoneticPr fontId="2"/>
  </si>
  <si>
    <t>廊下(記載台)</t>
    <rPh sb="3" eb="6">
      <t>キサイダイ</t>
    </rPh>
    <phoneticPr fontId="2"/>
  </si>
  <si>
    <t>階段灯　非常灯付</t>
    <rPh sb="4" eb="8">
      <t>ヒジョウトウツ</t>
    </rPh>
    <phoneticPr fontId="2"/>
  </si>
  <si>
    <t>階段灯　非常灯付</t>
    <rPh sb="4" eb="8">
      <t>ヒジョ</t>
    </rPh>
    <phoneticPr fontId="2"/>
  </si>
  <si>
    <t>階段灯　非常灯付</t>
    <rPh sb="0" eb="3">
      <t>カイダントウ</t>
    </rPh>
    <rPh sb="4" eb="7">
      <t>ヒジョウトウ</t>
    </rPh>
    <rPh sb="7" eb="8">
      <t>ツ</t>
    </rPh>
    <phoneticPr fontId="2"/>
  </si>
  <si>
    <t>階段灯　非常灯付</t>
    <rPh sb="0" eb="3">
      <t>カイダントウ</t>
    </rPh>
    <rPh sb="4" eb="8">
      <t>ヒジョ</t>
    </rPh>
    <phoneticPr fontId="2"/>
  </si>
  <si>
    <t>スクエア　埋込ｱｸﾘﾙｶﾊﾞｰ</t>
    <rPh sb="5" eb="7">
      <t>ウメコミ</t>
    </rPh>
    <phoneticPr fontId="2"/>
  </si>
  <si>
    <t>埋込</t>
    <rPh sb="0" eb="2">
      <t>ウメコミ</t>
    </rPh>
    <phoneticPr fontId="2"/>
  </si>
  <si>
    <t>7F</t>
    <phoneticPr fontId="2"/>
  </si>
  <si>
    <t>FL10W</t>
    <phoneticPr fontId="2"/>
  </si>
  <si>
    <t>表示灯　「開会中」</t>
    <rPh sb="0" eb="3">
      <t>ヒョウジトウ</t>
    </rPh>
    <rPh sb="5" eb="8">
      <t>カイカイチュウ</t>
    </rPh>
    <phoneticPr fontId="2"/>
  </si>
  <si>
    <t>C322PJ</t>
  </si>
  <si>
    <t>V321PJ</t>
  </si>
  <si>
    <t>C323PX-S</t>
  </si>
  <si>
    <t>C323PX-P</t>
  </si>
  <si>
    <t>V321CPD</t>
  </si>
  <si>
    <t>WQ201</t>
  </si>
  <si>
    <t>A322</t>
    <phoneticPr fontId="2"/>
  </si>
  <si>
    <t>A321</t>
    <phoneticPr fontId="2"/>
  </si>
  <si>
    <t>D322PX</t>
  </si>
  <si>
    <t>埋込</t>
    <rPh sb="0" eb="1">
      <t>ウ</t>
    </rPh>
    <rPh sb="1" eb="2">
      <t>コ</t>
    </rPh>
    <phoneticPr fontId="2"/>
  </si>
  <si>
    <t>埋込　高出力</t>
    <rPh sb="0" eb="2">
      <t>ウメコミ</t>
    </rPh>
    <rPh sb="3" eb="6">
      <t>コウシュツリョク</t>
    </rPh>
    <phoneticPr fontId="2"/>
  </si>
  <si>
    <t>キッチン灯</t>
    <rPh sb="4" eb="5">
      <t>トウ</t>
    </rPh>
    <phoneticPr fontId="2"/>
  </si>
  <si>
    <t>直付下面開放</t>
    <rPh sb="0" eb="6">
      <t>チョクフカメンカイホウ</t>
    </rPh>
    <phoneticPr fontId="2"/>
  </si>
  <si>
    <t>廊下(EVホール前)</t>
    <rPh sb="0" eb="2">
      <t>ロウカ</t>
    </rPh>
    <rPh sb="8" eb="9">
      <t>マエ</t>
    </rPh>
    <phoneticPr fontId="2"/>
  </si>
  <si>
    <t>廊下(第1応接室前)</t>
    <rPh sb="0" eb="2">
      <t>ロウカ</t>
    </rPh>
    <rPh sb="3" eb="4">
      <t>ダイ</t>
    </rPh>
    <rPh sb="5" eb="8">
      <t>オウセツシツ</t>
    </rPh>
    <rPh sb="8" eb="9">
      <t>マエ</t>
    </rPh>
    <phoneticPr fontId="2"/>
  </si>
  <si>
    <t>WT201</t>
    <phoneticPr fontId="2"/>
  </si>
  <si>
    <t>WK201</t>
    <phoneticPr fontId="2"/>
  </si>
  <si>
    <t>V161</t>
    <phoneticPr fontId="2"/>
  </si>
  <si>
    <t>廊下(B,Cコア付近)</t>
    <rPh sb="0" eb="2">
      <t>ロウカ</t>
    </rPh>
    <rPh sb="8" eb="10">
      <t>フキン</t>
    </rPh>
    <phoneticPr fontId="2"/>
  </si>
  <si>
    <t>稼働台数:36台</t>
    <rPh sb="0" eb="2">
      <t>カドウ</t>
    </rPh>
    <rPh sb="2" eb="4">
      <t>ダイスウ</t>
    </rPh>
    <rPh sb="7" eb="8">
      <t>ダイ</t>
    </rPh>
    <phoneticPr fontId="2"/>
  </si>
  <si>
    <t>市民ホール(展示ケース)</t>
    <rPh sb="0" eb="2">
      <t>シミン</t>
    </rPh>
    <rPh sb="6" eb="8">
      <t>テンジ</t>
    </rPh>
    <phoneticPr fontId="2"/>
  </si>
  <si>
    <t>ea41</t>
    <phoneticPr fontId="2"/>
  </si>
  <si>
    <t>eb41</t>
    <phoneticPr fontId="2"/>
  </si>
  <si>
    <t>ec131mp</t>
    <phoneticPr fontId="2"/>
  </si>
  <si>
    <t>非常照明　電池内蔵</t>
    <rPh sb="0" eb="4">
      <t>ヒジョウショウメイ</t>
    </rPh>
    <rPh sb="5" eb="9">
      <t>デンチナイゾウ</t>
    </rPh>
    <phoneticPr fontId="2"/>
  </si>
  <si>
    <t>非常照明　電源別置型</t>
    <rPh sb="0" eb="4">
      <t>ヒジョウショウメイ</t>
    </rPh>
    <rPh sb="5" eb="9">
      <t>デンゲンベッチ</t>
    </rPh>
    <rPh sb="9" eb="10">
      <t>ガタ</t>
    </rPh>
    <phoneticPr fontId="2"/>
  </si>
  <si>
    <t>うち非更新</t>
    <rPh sb="2" eb="5">
      <t>ヒコウシン</t>
    </rPh>
    <phoneticPr fontId="2"/>
  </si>
  <si>
    <t>K322mp</t>
    <phoneticPr fontId="2"/>
  </si>
  <si>
    <t>K321mp</t>
    <phoneticPr fontId="2"/>
  </si>
  <si>
    <t>L321mp</t>
    <phoneticPr fontId="2"/>
  </si>
  <si>
    <t>T321PJmp</t>
    <phoneticPr fontId="2"/>
  </si>
  <si>
    <t>反射笠付　防湿型</t>
    <rPh sb="0" eb="4">
      <t>ハンシャカサツキ</t>
    </rPh>
    <rPh sb="5" eb="7">
      <t>ボウシツ</t>
    </rPh>
    <rPh sb="7" eb="8">
      <t>ガタ</t>
    </rPh>
    <phoneticPr fontId="2"/>
  </si>
  <si>
    <t>片反射傘　防湿型</t>
    <rPh sb="0" eb="4">
      <t>カタハンシャガサ</t>
    </rPh>
    <rPh sb="5" eb="8">
      <t>ボウシツガタ</t>
    </rPh>
    <phoneticPr fontId="2"/>
  </si>
  <si>
    <t>トラフ　防湿型</t>
    <rPh sb="4" eb="7">
      <t>ボウシツガタ</t>
    </rPh>
    <phoneticPr fontId="2"/>
  </si>
  <si>
    <t>誘導灯C級片面</t>
    <rPh sb="0" eb="3">
      <t>ユウドウトウ</t>
    </rPh>
    <rPh sb="4" eb="5">
      <t>キュウ</t>
    </rPh>
    <rPh sb="5" eb="7">
      <t>カタメン</t>
    </rPh>
    <phoneticPr fontId="2"/>
  </si>
  <si>
    <t>誘導灯C級両面</t>
    <rPh sb="0" eb="3">
      <t>ユウドウトウ</t>
    </rPh>
    <rPh sb="4" eb="5">
      <t>キュウ</t>
    </rPh>
    <rPh sb="5" eb="7">
      <t>リョウメン</t>
    </rPh>
    <phoneticPr fontId="2"/>
  </si>
  <si>
    <t>誘導灯B級BL片面</t>
    <rPh sb="0" eb="3">
      <t>ユウドウトウ</t>
    </rPh>
    <rPh sb="4" eb="5">
      <t>キュウ</t>
    </rPh>
    <rPh sb="7" eb="9">
      <t>カタメン</t>
    </rPh>
    <phoneticPr fontId="2"/>
  </si>
  <si>
    <t>誘導灯B級BH片面</t>
    <rPh sb="0" eb="3">
      <t>ユウドウトウ</t>
    </rPh>
    <rPh sb="4" eb="5">
      <t>キュウ</t>
    </rPh>
    <rPh sb="7" eb="9">
      <t>カタメン</t>
    </rPh>
    <phoneticPr fontId="2"/>
  </si>
  <si>
    <t>29台は消灯で運用</t>
    <rPh sb="2" eb="3">
      <t>ダイ</t>
    </rPh>
    <rPh sb="4" eb="6">
      <t>ショウトウ</t>
    </rPh>
    <rPh sb="7" eb="9">
      <t>ウンヨウ</t>
    </rPh>
    <phoneticPr fontId="2"/>
  </si>
  <si>
    <t>稼働時間帯</t>
    <rPh sb="0" eb="5">
      <t>カドウジカンタイ</t>
    </rPh>
    <phoneticPr fontId="2"/>
  </si>
  <si>
    <t>執務室</t>
    <rPh sb="0" eb="3">
      <t>シツムシツ</t>
    </rPh>
    <phoneticPr fontId="2"/>
  </si>
  <si>
    <t>00：00～24：00</t>
    <phoneticPr fontId="2"/>
  </si>
  <si>
    <t>■</t>
  </si>
  <si>
    <t>室種別名称</t>
    <rPh sb="0" eb="1">
      <t>シツ</t>
    </rPh>
    <rPh sb="1" eb="3">
      <t>シュベツ</t>
    </rPh>
    <rPh sb="3" eb="5">
      <t>メイショウ</t>
    </rPh>
    <phoneticPr fontId="2"/>
  </si>
  <si>
    <t>08：30～18：00</t>
    <phoneticPr fontId="2"/>
  </si>
  <si>
    <t>検索用</t>
    <rPh sb="0" eb="3">
      <t>ケンサクヨウ</t>
    </rPh>
    <phoneticPr fontId="2"/>
  </si>
  <si>
    <t>年間
点灯時間</t>
    <rPh sb="0" eb="2">
      <t>ネンカン</t>
    </rPh>
    <rPh sb="3" eb="5">
      <t>テントウ</t>
    </rPh>
    <rPh sb="5" eb="7">
      <t>ジカン</t>
    </rPh>
    <phoneticPr fontId="2"/>
  </si>
  <si>
    <t>消費電力
(W/台)</t>
    <rPh sb="0" eb="4">
      <t>ショウヒデンリョク</t>
    </rPh>
    <rPh sb="8" eb="9">
      <t>ダイ</t>
    </rPh>
    <phoneticPr fontId="2"/>
  </si>
  <si>
    <t>更新
対象</t>
    <rPh sb="0" eb="2">
      <t>コウシン</t>
    </rPh>
    <rPh sb="3" eb="5">
      <t>タイショウ</t>
    </rPh>
    <phoneticPr fontId="2"/>
  </si>
  <si>
    <t>稼働時間
ｈ/ｄ</t>
    <rPh sb="0" eb="4">
      <t>カドウジカン</t>
    </rPh>
    <phoneticPr fontId="2"/>
  </si>
  <si>
    <t>稼働日数
ｄ/ｙ</t>
    <rPh sb="0" eb="2">
      <t>カドウ</t>
    </rPh>
    <rPh sb="2" eb="4">
      <t>ニッスウ</t>
    </rPh>
    <phoneticPr fontId="2"/>
  </si>
  <si>
    <t>年間稼働時間
ｈ/ｙ</t>
    <rPh sb="0" eb="2">
      <t>ネンカン</t>
    </rPh>
    <rPh sb="2" eb="6">
      <t>カドウジカン</t>
    </rPh>
    <phoneticPr fontId="2"/>
  </si>
  <si>
    <t>R6年度</t>
    <rPh sb="2" eb="4">
      <t>ネンド</t>
    </rPh>
    <phoneticPr fontId="2"/>
  </si>
  <si>
    <t>平均</t>
    <rPh sb="0" eb="2">
      <t>ヘイキン</t>
    </rPh>
    <phoneticPr fontId="2"/>
  </si>
  <si>
    <t>使用電力量(kWh)</t>
    <rPh sb="0" eb="5">
      <t>シヨウデンリョクリョウ</t>
    </rPh>
    <phoneticPr fontId="2"/>
  </si>
  <si>
    <t>電力量料金</t>
    <rPh sb="0" eb="3">
      <t>デンリョクリョウ</t>
    </rPh>
    <rPh sb="3" eb="5">
      <t>リョウキン</t>
    </rPh>
    <phoneticPr fontId="2"/>
  </si>
  <si>
    <t>燃料費調整額</t>
    <rPh sb="0" eb="3">
      <t>ネンリョウヒ</t>
    </rPh>
    <rPh sb="3" eb="6">
      <t>チョウセイガク</t>
    </rPh>
    <phoneticPr fontId="2"/>
  </si>
  <si>
    <t>再エネ発電賦課金</t>
    <rPh sb="0" eb="1">
      <t>サイ</t>
    </rPh>
    <rPh sb="3" eb="5">
      <t>ハツデン</t>
    </rPh>
    <rPh sb="5" eb="8">
      <t>フカキン</t>
    </rPh>
    <phoneticPr fontId="2"/>
  </si>
  <si>
    <t>電力量単価</t>
    <rPh sb="0" eb="5">
      <t>デンリョクリョウタンカ</t>
    </rPh>
    <phoneticPr fontId="2"/>
  </si>
  <si>
    <t>R5年度</t>
    <rPh sb="2" eb="4">
      <t>ネンド</t>
    </rPh>
    <phoneticPr fontId="2"/>
  </si>
  <si>
    <t>R4年度</t>
    <rPh sb="2" eb="4">
      <t>ネンド</t>
    </rPh>
    <phoneticPr fontId="2"/>
  </si>
  <si>
    <t>R3年度</t>
    <rPh sb="2" eb="4">
      <t>ネンド</t>
    </rPh>
    <phoneticPr fontId="2"/>
  </si>
  <si>
    <t>R2年度</t>
    <rPh sb="2" eb="4">
      <t>ネンド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</si>
  <si>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</si>
  <si>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</si>
  <si>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</si>
  <si>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</si>
  <si>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</si>
  <si>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</si>
  <si>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</si>
  <si>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</si>
  <si>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</si>
  <si>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</si>
  <si>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</si>
  <si>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</si>
  <si>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月平均</t>
    <rPh sb="0" eb="1">
      <t>ツキ</t>
    </rPh>
    <rPh sb="1" eb="3">
      <t>ヘイキン</t>
    </rPh>
    <phoneticPr fontId="2"/>
  </si>
  <si>
    <t>合計</t>
    <rPh sb="0" eb="2">
      <t>ゴウケイ</t>
    </rPh>
    <phoneticPr fontId="2"/>
  </si>
  <si>
    <t>函館市本庁舎使用電力量</t>
    <rPh sb="0" eb="6">
      <t>ハコダテシホンチョウシャ</t>
    </rPh>
    <rPh sb="6" eb="8">
      <t>シヨウ</t>
    </rPh>
    <rPh sb="8" eb="10">
      <t>デンリョク</t>
    </rPh>
    <rPh sb="10" eb="11">
      <t>リョウ</t>
    </rPh>
    <phoneticPr fontId="2"/>
  </si>
  <si>
    <t>設定ベースライン</t>
    <rPh sb="0" eb="2">
      <t>セッテイ</t>
    </rPh>
    <phoneticPr fontId="2"/>
  </si>
  <si>
    <t>直近36ヶ月中12か月当り平均</t>
    <rPh sb="0" eb="2">
      <t>チョッキン</t>
    </rPh>
    <rPh sb="5" eb="6">
      <t>ゲツ</t>
    </rPh>
    <rPh sb="6" eb="7">
      <t>チュウ</t>
    </rPh>
    <rPh sb="10" eb="11">
      <t>ゲツ</t>
    </rPh>
    <rPh sb="11" eb="12">
      <t>アタ</t>
    </rPh>
    <rPh sb="13" eb="15">
      <t>ヘイキン</t>
    </rPh>
    <phoneticPr fontId="2"/>
  </si>
  <si>
    <t>kWh</t>
    <phoneticPr fontId="2"/>
  </si>
  <si>
    <t>使用電力量（kWh）</t>
    <rPh sb="0" eb="5">
      <t>シヨウデンリョクリョウ</t>
    </rPh>
    <phoneticPr fontId="2"/>
  </si>
  <si>
    <t>年間消費電力
（kWh）</t>
    <rPh sb="0" eb="6">
      <t>ネンカンショウヒデンリョク</t>
    </rPh>
    <phoneticPr fontId="2"/>
  </si>
  <si>
    <t>BF1</t>
    <phoneticPr fontId="2"/>
  </si>
  <si>
    <t>照明器具
（更新対象）</t>
    <rPh sb="0" eb="2">
      <t>ショウメイ</t>
    </rPh>
    <rPh sb="2" eb="4">
      <t>キグ</t>
    </rPh>
    <rPh sb="6" eb="10">
      <t>コウシンタイショウ</t>
    </rPh>
    <phoneticPr fontId="2"/>
  </si>
  <si>
    <t>照明器具
（更新対象外）</t>
    <rPh sb="0" eb="2">
      <t>ショウメイ</t>
    </rPh>
    <rPh sb="2" eb="4">
      <t>キグ</t>
    </rPh>
    <rPh sb="6" eb="8">
      <t>コウシン</t>
    </rPh>
    <rPh sb="8" eb="11">
      <t>タイショウガイ</t>
    </rPh>
    <phoneticPr fontId="2"/>
  </si>
  <si>
    <t>誘導灯
（更新対象）</t>
    <rPh sb="0" eb="3">
      <t>ユウドウトウ</t>
    </rPh>
    <rPh sb="5" eb="9">
      <t>コウシンタイショウ</t>
    </rPh>
    <phoneticPr fontId="2"/>
  </si>
  <si>
    <t>非常照明
（更新対象）</t>
    <rPh sb="0" eb="2">
      <t>ヒジョウ</t>
    </rPh>
    <rPh sb="2" eb="4">
      <t>ショウメイ</t>
    </rPh>
    <rPh sb="6" eb="10">
      <t>コウシンタイショウ</t>
    </rPh>
    <phoneticPr fontId="2"/>
  </si>
  <si>
    <t>誘導灯
（更新対象外）</t>
    <rPh sb="0" eb="3">
      <t>ユウドウトウ</t>
    </rPh>
    <rPh sb="5" eb="9">
      <t>コウシンタイショウ</t>
    </rPh>
    <rPh sb="9" eb="10">
      <t>ガイ</t>
    </rPh>
    <phoneticPr fontId="2"/>
  </si>
  <si>
    <t>非常照明
（更新対象外）</t>
    <rPh sb="0" eb="2">
      <t>ヒジョウ</t>
    </rPh>
    <rPh sb="2" eb="4">
      <t>ショウメイ</t>
    </rPh>
    <rPh sb="6" eb="10">
      <t>コウシンタイショウ</t>
    </rPh>
    <rPh sb="10" eb="11">
      <t>ガイ</t>
    </rPh>
    <phoneticPr fontId="2"/>
  </si>
  <si>
    <t>表に記載の数量は企画提案書作成時の参考とし，最終的な数量は受託候補者決定後の現地調査，詳細協議および仕様作成を経て確定することとする。</t>
    <rPh sb="0" eb="1">
      <t>ヒョウ</t>
    </rPh>
    <rPh sb="2" eb="4">
      <t>キサイ</t>
    </rPh>
    <rPh sb="5" eb="7">
      <t>スウリョウ</t>
    </rPh>
    <rPh sb="8" eb="13">
      <t>キカクテイアンショ</t>
    </rPh>
    <rPh sb="13" eb="16">
      <t>サクセイジ</t>
    </rPh>
    <rPh sb="17" eb="19">
      <t>サンコウ</t>
    </rPh>
    <rPh sb="22" eb="25">
      <t>サイシュウテキ</t>
    </rPh>
    <rPh sb="26" eb="28">
      <t>スウリョウ</t>
    </rPh>
    <rPh sb="29" eb="37">
      <t>ジュタクコウホシャケッテイゴ</t>
    </rPh>
    <rPh sb="38" eb="42">
      <t>ゲンチチョウサ</t>
    </rPh>
    <rPh sb="43" eb="47">
      <t>ショウサイキョウギ</t>
    </rPh>
    <rPh sb="50" eb="52">
      <t>シヨウ</t>
    </rPh>
    <rPh sb="52" eb="54">
      <t>サクセイ</t>
    </rPh>
    <rPh sb="55" eb="56">
      <t>ヘ</t>
    </rPh>
    <rPh sb="57" eb="59">
      <t>カクテイ</t>
    </rPh>
    <phoneticPr fontId="2"/>
  </si>
  <si>
    <t>A322</t>
    <phoneticPr fontId="6"/>
  </si>
  <si>
    <t>地階</t>
  </si>
  <si>
    <t>風除室</t>
    <rPh sb="0" eb="3">
      <t>フウジョシツ</t>
    </rPh>
    <phoneticPr fontId="6"/>
  </si>
  <si>
    <t>Ｖ４０２</t>
    <phoneticPr fontId="6"/>
  </si>
  <si>
    <t>FHF32EXNH</t>
  </si>
  <si>
    <t>d</t>
    <phoneticPr fontId="6"/>
  </si>
  <si>
    <t>非常灯　埋込</t>
    <rPh sb="4" eb="6">
      <t>ウメコミ</t>
    </rPh>
    <phoneticPr fontId="6"/>
  </si>
  <si>
    <t>JB13W</t>
    <phoneticPr fontId="6"/>
  </si>
  <si>
    <t>D321</t>
    <phoneticPr fontId="6"/>
  </si>
  <si>
    <t>物品庫</t>
    <rPh sb="0" eb="3">
      <t>ブッピンコ</t>
    </rPh>
    <phoneticPr fontId="6"/>
  </si>
  <si>
    <t>片反射笠</t>
    <phoneticPr fontId="6"/>
  </si>
  <si>
    <t>FHF32EXNH</t>
    <phoneticPr fontId="6"/>
  </si>
  <si>
    <t>緊急時備品倉庫（１）</t>
    <rPh sb="0" eb="2">
      <t>キンキュウ</t>
    </rPh>
    <rPh sb="2" eb="3">
      <t>ジ</t>
    </rPh>
    <rPh sb="3" eb="5">
      <t>ビヒン</t>
    </rPh>
    <rPh sb="5" eb="7">
      <t>ソウコ</t>
    </rPh>
    <phoneticPr fontId="6"/>
  </si>
  <si>
    <t>B322</t>
    <phoneticPr fontId="6"/>
  </si>
  <si>
    <t>反射笠付</t>
    <phoneticPr fontId="6"/>
  </si>
  <si>
    <t>メーター保管庫</t>
    <rPh sb="4" eb="7">
      <t>ホカンコ</t>
    </rPh>
    <phoneticPr fontId="6"/>
  </si>
  <si>
    <t>A321</t>
    <phoneticPr fontId="6"/>
  </si>
  <si>
    <t>Ｖ４０１</t>
    <phoneticPr fontId="6"/>
  </si>
  <si>
    <t>B321</t>
    <phoneticPr fontId="6"/>
  </si>
  <si>
    <t>緊急時備品倉庫（２）</t>
    <rPh sb="0" eb="2">
      <t>キンキュウ</t>
    </rPh>
    <rPh sb="2" eb="3">
      <t>ジ</t>
    </rPh>
    <rPh sb="3" eb="5">
      <t>ビヒン</t>
    </rPh>
    <rPh sb="5" eb="7">
      <t>ソウコ</t>
    </rPh>
    <phoneticPr fontId="6"/>
  </si>
  <si>
    <t>車両用備品庫</t>
    <rPh sb="0" eb="3">
      <t>シャリョウヨウ</t>
    </rPh>
    <rPh sb="3" eb="5">
      <t>ビヒン</t>
    </rPh>
    <rPh sb="5" eb="6">
      <t>コ</t>
    </rPh>
    <phoneticPr fontId="6"/>
  </si>
  <si>
    <t>ファンルーム</t>
    <phoneticPr fontId="6"/>
  </si>
  <si>
    <t>B321W</t>
    <phoneticPr fontId="6"/>
  </si>
  <si>
    <t>駐車場入り口</t>
    <rPh sb="0" eb="3">
      <t>チュウシャジョウ</t>
    </rPh>
    <rPh sb="3" eb="4">
      <t>イ</t>
    </rPh>
    <rPh sb="5" eb="6">
      <t>グチ</t>
    </rPh>
    <phoneticPr fontId="6"/>
  </si>
  <si>
    <t>反射笠付　ＷＰ</t>
    <phoneticPr fontId="6"/>
  </si>
  <si>
    <t>スロープ</t>
    <phoneticPr fontId="6"/>
  </si>
  <si>
    <t>e</t>
    <phoneticPr fontId="6"/>
  </si>
  <si>
    <t>駐車場</t>
    <rPh sb="0" eb="3">
      <t>チュウシャジョウ</t>
    </rPh>
    <phoneticPr fontId="6"/>
  </si>
  <si>
    <t>非常灯　直付</t>
    <rPh sb="4" eb="6">
      <t>ジカヅ</t>
    </rPh>
    <phoneticPr fontId="6"/>
  </si>
  <si>
    <t>B321B</t>
    <phoneticPr fontId="6"/>
  </si>
  <si>
    <t>反射笠付　ＢＴ内蔵</t>
    <rPh sb="7" eb="9">
      <t>ナイゾウ</t>
    </rPh>
    <phoneticPr fontId="6"/>
  </si>
  <si>
    <t>a-1</t>
    <phoneticPr fontId="6"/>
  </si>
  <si>
    <t>Ａ級誘導灯　壁付　片面</t>
    <rPh sb="1" eb="2">
      <t>キュウ</t>
    </rPh>
    <rPh sb="2" eb="5">
      <t>ユウドウトウ</t>
    </rPh>
    <rPh sb="6" eb="7">
      <t>カベ</t>
    </rPh>
    <rPh sb="7" eb="8">
      <t>ヅケ</t>
    </rPh>
    <rPh sb="9" eb="11">
      <t>カタメン</t>
    </rPh>
    <phoneticPr fontId="6"/>
  </si>
  <si>
    <t>FLR40</t>
    <phoneticPr fontId="6"/>
  </si>
  <si>
    <t>c-2</t>
    <phoneticPr fontId="6"/>
  </si>
  <si>
    <t>Ｂ級誘導灯　天付　両面</t>
    <rPh sb="1" eb="2">
      <t>キュウ</t>
    </rPh>
    <rPh sb="2" eb="5">
      <t>ユウドウトウ</t>
    </rPh>
    <rPh sb="6" eb="8">
      <t>テンツ</t>
    </rPh>
    <rPh sb="9" eb="11">
      <t>リョウメン</t>
    </rPh>
    <phoneticPr fontId="6"/>
  </si>
  <si>
    <t>A202</t>
    <phoneticPr fontId="6"/>
  </si>
  <si>
    <t>地下廊下</t>
    <rPh sb="0" eb="4">
      <t>チカロウカ</t>
    </rPh>
    <phoneticPr fontId="6"/>
  </si>
  <si>
    <t>Ｖ２０２</t>
    <phoneticPr fontId="6"/>
  </si>
  <si>
    <t>FL20SSW/18</t>
  </si>
  <si>
    <t>a-2</t>
    <phoneticPr fontId="6"/>
  </si>
  <si>
    <t>Ｂ級誘導灯　壁付　片面</t>
    <rPh sb="1" eb="2">
      <t>キュウ</t>
    </rPh>
    <rPh sb="2" eb="5">
      <t>ユウドウトウ</t>
    </rPh>
    <rPh sb="6" eb="7">
      <t>カベ</t>
    </rPh>
    <rPh sb="7" eb="8">
      <t>ヅケ</t>
    </rPh>
    <rPh sb="9" eb="11">
      <t>カタメン</t>
    </rPh>
    <phoneticPr fontId="6"/>
  </si>
  <si>
    <t>男子更衣室</t>
    <rPh sb="0" eb="2">
      <t>ダンシ</t>
    </rPh>
    <rPh sb="2" eb="5">
      <t>コウイシツ</t>
    </rPh>
    <phoneticPr fontId="6"/>
  </si>
  <si>
    <t>M131</t>
    <phoneticPr fontId="6"/>
  </si>
  <si>
    <t>女子トイレ</t>
    <rPh sb="0" eb="2">
      <t>ジョシ</t>
    </rPh>
    <phoneticPr fontId="6"/>
  </si>
  <si>
    <t>ﾀﾞｳﾝﾗｲﾄ</t>
  </si>
  <si>
    <t>FDL13W</t>
    <phoneticPr fontId="6"/>
  </si>
  <si>
    <t>M181</t>
    <phoneticPr fontId="6"/>
  </si>
  <si>
    <t>FDL18W</t>
    <phoneticPr fontId="6"/>
  </si>
  <si>
    <t>人感センサー</t>
    <rPh sb="0" eb="2">
      <t>ジンカン</t>
    </rPh>
    <phoneticPr fontId="6"/>
  </si>
  <si>
    <t>男子トイレ</t>
    <rPh sb="0" eb="2">
      <t>ダンシ</t>
    </rPh>
    <phoneticPr fontId="6"/>
  </si>
  <si>
    <t>清掃員控室</t>
    <rPh sb="0" eb="3">
      <t>セイソウイン</t>
    </rPh>
    <rPh sb="3" eb="5">
      <t>ヒカエシツ</t>
    </rPh>
    <phoneticPr fontId="6"/>
  </si>
  <si>
    <t>A321W</t>
    <phoneticPr fontId="6"/>
  </si>
  <si>
    <t>洗濯室</t>
    <rPh sb="0" eb="3">
      <t>センタクシツ</t>
    </rPh>
    <phoneticPr fontId="6"/>
  </si>
  <si>
    <t>Ｖ４０１　ＷＰ</t>
    <phoneticPr fontId="6"/>
  </si>
  <si>
    <t>乾燥室</t>
    <rPh sb="0" eb="3">
      <t>カンソウシツ</t>
    </rPh>
    <phoneticPr fontId="6"/>
  </si>
  <si>
    <t>FHF32EXN</t>
  </si>
  <si>
    <t>脱衣室</t>
    <rPh sb="0" eb="3">
      <t>ダツイシツ</t>
    </rPh>
    <phoneticPr fontId="6"/>
  </si>
  <si>
    <t>L181</t>
    <phoneticPr fontId="6"/>
  </si>
  <si>
    <t>浴室</t>
    <rPh sb="0" eb="2">
      <t>ヨクシツ</t>
    </rPh>
    <phoneticPr fontId="6"/>
  </si>
  <si>
    <t>ブラケット</t>
    <phoneticPr fontId="6"/>
  </si>
  <si>
    <t>FML18W</t>
    <phoneticPr fontId="6"/>
  </si>
  <si>
    <t>e-2</t>
    <phoneticPr fontId="6"/>
  </si>
  <si>
    <t>非常灯　直付　ＷＰ</t>
    <rPh sb="0" eb="3">
      <t>ヒジョウトウ</t>
    </rPh>
    <rPh sb="4" eb="6">
      <t>ジカヅ</t>
    </rPh>
    <phoneticPr fontId="6"/>
  </si>
  <si>
    <t>当直室</t>
    <rPh sb="0" eb="3">
      <t>トウチョクシツ</t>
    </rPh>
    <phoneticPr fontId="6"/>
  </si>
  <si>
    <t>A201</t>
    <phoneticPr fontId="6"/>
  </si>
  <si>
    <t>Ｖ２０１</t>
    <phoneticPr fontId="6"/>
  </si>
  <si>
    <t>R272</t>
    <phoneticPr fontId="6"/>
  </si>
  <si>
    <t>１Ｆ</t>
  </si>
  <si>
    <t>スクエア　埋込　バッフル</t>
    <phoneticPr fontId="6"/>
  </si>
  <si>
    <t>FPL27W</t>
    <phoneticPr fontId="6"/>
  </si>
  <si>
    <t>E202</t>
    <phoneticPr fontId="6"/>
  </si>
  <si>
    <t>給湯室</t>
    <rPh sb="0" eb="3">
      <t>キュウトウシツ</t>
    </rPh>
    <phoneticPr fontId="6"/>
  </si>
  <si>
    <t>埋込　下面開放</t>
    <phoneticPr fontId="6"/>
  </si>
  <si>
    <t>ゴミ置き場</t>
    <rPh sb="2" eb="3">
      <t>オ</t>
    </rPh>
    <rPh sb="4" eb="5">
      <t>バ</t>
    </rPh>
    <phoneticPr fontId="6"/>
  </si>
  <si>
    <t>廊下</t>
    <rPh sb="0" eb="2">
      <t>ロウカ</t>
    </rPh>
    <phoneticPr fontId="6"/>
  </si>
  <si>
    <t>埋込　下面開放</t>
  </si>
  <si>
    <t>Ｂ級誘導灯　天付　片面</t>
    <rPh sb="1" eb="2">
      <t>キュウ</t>
    </rPh>
    <rPh sb="2" eb="5">
      <t>ユウドウトウ</t>
    </rPh>
    <rPh sb="6" eb="8">
      <t>テンツ</t>
    </rPh>
    <rPh sb="9" eb="11">
      <t>カタメン</t>
    </rPh>
    <phoneticPr fontId="6"/>
  </si>
  <si>
    <t>G322</t>
    <phoneticPr fontId="6"/>
  </si>
  <si>
    <t>塞ぎプレート</t>
    <rPh sb="0" eb="1">
      <t>フサ</t>
    </rPh>
    <phoneticPr fontId="6"/>
  </si>
  <si>
    <t>会議室</t>
    <rPh sb="0" eb="3">
      <t>カイギシツ</t>
    </rPh>
    <phoneticPr fontId="6"/>
  </si>
  <si>
    <t>２Ｆ</t>
    <phoneticPr fontId="6"/>
  </si>
  <si>
    <t>女子更衣室</t>
    <rPh sb="0" eb="2">
      <t>ジョシ</t>
    </rPh>
    <rPh sb="2" eb="5">
      <t>コウイシツ</t>
    </rPh>
    <phoneticPr fontId="6"/>
  </si>
  <si>
    <t>E322</t>
    <phoneticPr fontId="6"/>
  </si>
  <si>
    <t>医務室</t>
    <rPh sb="0" eb="3">
      <t>イムシツ</t>
    </rPh>
    <phoneticPr fontId="6"/>
  </si>
  <si>
    <t>E321</t>
    <phoneticPr fontId="6"/>
  </si>
  <si>
    <t>書庫</t>
    <rPh sb="0" eb="2">
      <t>ショコ</t>
    </rPh>
    <phoneticPr fontId="6"/>
  </si>
  <si>
    <t>男子更衣室</t>
    <rPh sb="0" eb="5">
      <t>ダンシコウイシツ</t>
    </rPh>
    <phoneticPr fontId="6"/>
  </si>
  <si>
    <t>ﾀﾞｳﾝﾗｲﾄ</t>
    <phoneticPr fontId="6"/>
  </si>
  <si>
    <t>前室</t>
    <rPh sb="0" eb="2">
      <t>マエシツ</t>
    </rPh>
    <phoneticPr fontId="6"/>
  </si>
  <si>
    <t>N363</t>
    <phoneticPr fontId="6"/>
  </si>
  <si>
    <t>スクエア　埋込　下面開放</t>
    <phoneticPr fontId="6"/>
  </si>
  <si>
    <t>FHP32W</t>
    <phoneticPr fontId="6"/>
  </si>
  <si>
    <t>D201</t>
    <phoneticPr fontId="6"/>
  </si>
  <si>
    <t>ＤＳ</t>
    <phoneticPr fontId="6"/>
  </si>
  <si>
    <t>C322</t>
    <phoneticPr fontId="6"/>
  </si>
  <si>
    <t>２Ｆ</t>
  </si>
  <si>
    <t>ＯＣＲ室</t>
    <rPh sb="3" eb="4">
      <t>シツ</t>
    </rPh>
    <phoneticPr fontId="6"/>
  </si>
  <si>
    <t>埋込　ﾊﾞｯﾌﾙ</t>
    <phoneticPr fontId="6"/>
  </si>
  <si>
    <t>ＥＶホール</t>
    <phoneticPr fontId="6"/>
  </si>
  <si>
    <t>３Ｆ</t>
    <phoneticPr fontId="6"/>
  </si>
  <si>
    <t>女子更衣室</t>
    <rPh sb="0" eb="5">
      <t>ジョシコウイシツ</t>
    </rPh>
    <phoneticPr fontId="6"/>
  </si>
  <si>
    <t>３Ｆ</t>
  </si>
  <si>
    <t>入札控室</t>
    <rPh sb="0" eb="4">
      <t>ニュウサツヒカエシツ</t>
    </rPh>
    <phoneticPr fontId="6"/>
  </si>
  <si>
    <t>入札室</t>
    <rPh sb="0" eb="3">
      <t>ニュウサツシツ</t>
    </rPh>
    <phoneticPr fontId="6"/>
  </si>
  <si>
    <t>設計図書閲覧室</t>
    <rPh sb="0" eb="4">
      <t>セッケイトショ</t>
    </rPh>
    <rPh sb="4" eb="7">
      <t>エツランシツ</t>
    </rPh>
    <phoneticPr fontId="6"/>
  </si>
  <si>
    <t>F553</t>
    <phoneticPr fontId="6"/>
  </si>
  <si>
    <t>局長室</t>
    <rPh sb="0" eb="3">
      <t>キョクチョウシツ</t>
    </rPh>
    <phoneticPr fontId="6"/>
  </si>
  <si>
    <t>スクエア　埋込　乳白パネル</t>
    <rPh sb="8" eb="10">
      <t>ニュウハク</t>
    </rPh>
    <phoneticPr fontId="6"/>
  </si>
  <si>
    <t>FPL6W</t>
    <phoneticPr fontId="6"/>
  </si>
  <si>
    <t>D321C</t>
    <phoneticPr fontId="6"/>
  </si>
  <si>
    <t>コーナー灯</t>
    <rPh sb="4" eb="5">
      <t>トウ</t>
    </rPh>
    <phoneticPr fontId="6"/>
  </si>
  <si>
    <t>４Ｆ</t>
    <phoneticPr fontId="6"/>
  </si>
  <si>
    <t>４Ｆ</t>
  </si>
  <si>
    <t>I364</t>
    <phoneticPr fontId="6"/>
  </si>
  <si>
    <t>大会議室</t>
    <rPh sb="0" eb="4">
      <t>ダイカイギシツ</t>
    </rPh>
    <phoneticPr fontId="6"/>
  </si>
  <si>
    <t>FPL36W</t>
    <phoneticPr fontId="6"/>
  </si>
  <si>
    <t>W554</t>
    <phoneticPr fontId="6"/>
  </si>
  <si>
    <t>女子休憩室</t>
    <rPh sb="0" eb="2">
      <t>ジョシ</t>
    </rPh>
    <rPh sb="2" eb="5">
      <t>キュウケイシツ</t>
    </rPh>
    <phoneticPr fontId="6"/>
  </si>
  <si>
    <t>FPL55W</t>
    <phoneticPr fontId="6"/>
  </si>
  <si>
    <t>男子休憩室</t>
    <rPh sb="0" eb="2">
      <t>ダンシ</t>
    </rPh>
    <rPh sb="2" eb="5">
      <t>キュウケイシツ</t>
    </rPh>
    <phoneticPr fontId="6"/>
  </si>
  <si>
    <t>印刷室</t>
    <rPh sb="0" eb="3">
      <t>インサツシツ</t>
    </rPh>
    <phoneticPr fontId="6"/>
  </si>
  <si>
    <t>男子更衣室横廊下</t>
    <rPh sb="0" eb="2">
      <t>ダンシ</t>
    </rPh>
    <rPh sb="2" eb="5">
      <t>コウイシツ</t>
    </rPh>
    <rPh sb="5" eb="6">
      <t>ヨコ</t>
    </rPh>
    <rPh sb="6" eb="8">
      <t>ロウカ</t>
    </rPh>
    <phoneticPr fontId="6"/>
  </si>
  <si>
    <t>換気機械室</t>
    <rPh sb="0" eb="5">
      <t>カンキキカイシツ</t>
    </rPh>
    <phoneticPr fontId="6"/>
  </si>
  <si>
    <t>ＯＡ機械室</t>
    <rPh sb="2" eb="5">
      <t>キカイシツ</t>
    </rPh>
    <phoneticPr fontId="6"/>
  </si>
  <si>
    <t>K322</t>
    <phoneticPr fontId="6"/>
  </si>
  <si>
    <t>H362</t>
    <phoneticPr fontId="6"/>
  </si>
  <si>
    <t>FML36W</t>
    <phoneticPr fontId="6"/>
  </si>
  <si>
    <t>c-1</t>
    <phoneticPr fontId="6"/>
  </si>
  <si>
    <t>Ａ級誘導灯　天付　両面</t>
    <rPh sb="1" eb="2">
      <t>キュウ</t>
    </rPh>
    <rPh sb="2" eb="5">
      <t>ユウドウトウ</t>
    </rPh>
    <rPh sb="6" eb="7">
      <t>テン</t>
    </rPh>
    <rPh sb="7" eb="8">
      <t>ヅケ</t>
    </rPh>
    <rPh sb="9" eb="11">
      <t>リョウメン</t>
    </rPh>
    <phoneticPr fontId="6"/>
  </si>
  <si>
    <t>洗面室</t>
    <rPh sb="0" eb="3">
      <t>センメンシツ</t>
    </rPh>
    <phoneticPr fontId="6"/>
  </si>
  <si>
    <t>Ｂ級誘導灯　天付　片面</t>
    <rPh sb="1" eb="2">
      <t>キュウ</t>
    </rPh>
    <rPh sb="2" eb="5">
      <t>ユウドウトウ</t>
    </rPh>
    <rPh sb="6" eb="8">
      <t>テンツ</t>
    </rPh>
    <rPh sb="9" eb="10">
      <t>カタ</t>
    </rPh>
    <rPh sb="10" eb="11">
      <t>メン</t>
    </rPh>
    <phoneticPr fontId="6"/>
  </si>
  <si>
    <t>f-1</t>
    <phoneticPr fontId="6"/>
  </si>
  <si>
    <t>地階</t>
    <phoneticPr fontId="6"/>
  </si>
  <si>
    <t>Ｖ４０１　ＢＴ付</t>
    <rPh sb="7" eb="8">
      <t>ツキ</t>
    </rPh>
    <phoneticPr fontId="6"/>
  </si>
  <si>
    <t>１Ｆ</t>
    <phoneticPr fontId="6"/>
  </si>
  <si>
    <t>５Ｆ</t>
    <phoneticPr fontId="6"/>
  </si>
  <si>
    <t>Q</t>
    <phoneticPr fontId="6"/>
  </si>
  <si>
    <t>階段灯</t>
    <rPh sb="0" eb="3">
      <t>カイダントウ</t>
    </rPh>
    <phoneticPr fontId="6"/>
  </si>
  <si>
    <t>3Ｆ</t>
    <phoneticPr fontId="6"/>
  </si>
  <si>
    <t>合計</t>
    <rPh sb="0" eb="2">
      <t>ゴウケイ</t>
    </rPh>
    <phoneticPr fontId="6"/>
  </si>
  <si>
    <t>企業局庁舎照明設備稼働時間</t>
    <rPh sb="0" eb="2">
      <t>キギョウ</t>
    </rPh>
    <rPh sb="2" eb="3">
      <t>キョク</t>
    </rPh>
    <rPh sb="3" eb="5">
      <t>チョウシャ</t>
    </rPh>
    <rPh sb="5" eb="7">
      <t>ショウメイ</t>
    </rPh>
    <rPh sb="7" eb="9">
      <t>セツビ</t>
    </rPh>
    <rPh sb="9" eb="13">
      <t>カドウジカン</t>
    </rPh>
    <phoneticPr fontId="2"/>
  </si>
  <si>
    <t>ＤＳ</t>
    <phoneticPr fontId="2"/>
  </si>
  <si>
    <t>ＥＶホール</t>
    <phoneticPr fontId="2"/>
  </si>
  <si>
    <t>ＯＡ機械室</t>
    <rPh sb="2" eb="5">
      <t>キカイシツ</t>
    </rPh>
    <phoneticPr fontId="2"/>
  </si>
  <si>
    <t>ＯＣＲ室</t>
    <rPh sb="3" eb="4">
      <t>シツ</t>
    </rPh>
    <phoneticPr fontId="2"/>
  </si>
  <si>
    <t>医務室</t>
    <rPh sb="0" eb="3">
      <t>イムシツ</t>
    </rPh>
    <phoneticPr fontId="2"/>
  </si>
  <si>
    <t>会議室</t>
    <rPh sb="0" eb="3">
      <t>カイギシツ</t>
    </rPh>
    <phoneticPr fontId="2"/>
  </si>
  <si>
    <t>階段室</t>
    <rPh sb="0" eb="3">
      <t>カイダンシツ</t>
    </rPh>
    <phoneticPr fontId="2"/>
  </si>
  <si>
    <t>換気機械室</t>
    <rPh sb="0" eb="2">
      <t>カンキ</t>
    </rPh>
    <rPh sb="2" eb="5">
      <t>キカイシツ</t>
    </rPh>
    <phoneticPr fontId="2"/>
  </si>
  <si>
    <t>乾燥室</t>
    <rPh sb="0" eb="3">
      <t>カンソウシツ</t>
    </rPh>
    <phoneticPr fontId="2"/>
  </si>
  <si>
    <t>ゴミ置き場</t>
    <rPh sb="2" eb="3">
      <t>オ</t>
    </rPh>
    <rPh sb="4" eb="5">
      <t>バ</t>
    </rPh>
    <phoneticPr fontId="2"/>
  </si>
  <si>
    <t>車両用備品庫</t>
    <rPh sb="0" eb="3">
      <t>シャリョウヨウ</t>
    </rPh>
    <rPh sb="3" eb="5">
      <t>ビヒン</t>
    </rPh>
    <rPh sb="5" eb="6">
      <t>コ</t>
    </rPh>
    <phoneticPr fontId="2"/>
  </si>
  <si>
    <t>スロープ</t>
    <phoneticPr fontId="2"/>
  </si>
  <si>
    <t>清掃員控室</t>
    <rPh sb="0" eb="5">
      <t>セイソウインヒカエシツ</t>
    </rPh>
    <phoneticPr fontId="2"/>
  </si>
  <si>
    <t>設計図書閲覧室</t>
    <rPh sb="0" eb="7">
      <t>セッケイトショエツランシツ</t>
    </rPh>
    <phoneticPr fontId="2"/>
  </si>
  <si>
    <t>洗濯室</t>
    <rPh sb="0" eb="3">
      <t>センタクシツ</t>
    </rPh>
    <phoneticPr fontId="2"/>
  </si>
  <si>
    <t>洗面室</t>
    <rPh sb="0" eb="3">
      <t>センメンシツ</t>
    </rPh>
    <phoneticPr fontId="2"/>
  </si>
  <si>
    <t>大会議室</t>
    <rPh sb="0" eb="4">
      <t>ダイカイギシツ</t>
    </rPh>
    <phoneticPr fontId="2"/>
  </si>
  <si>
    <t>脱衣室</t>
    <rPh sb="0" eb="3">
      <t>ダツイシツ</t>
    </rPh>
    <phoneticPr fontId="2"/>
  </si>
  <si>
    <t>多目的室</t>
    <rPh sb="0" eb="4">
      <t>タモクテキシツ</t>
    </rPh>
    <phoneticPr fontId="2"/>
  </si>
  <si>
    <t>地下廊下</t>
    <rPh sb="0" eb="2">
      <t>チカ</t>
    </rPh>
    <rPh sb="2" eb="4">
      <t>ロウカ</t>
    </rPh>
    <phoneticPr fontId="2"/>
  </si>
  <si>
    <t>駐車場</t>
    <rPh sb="0" eb="3">
      <t>チュウシャジョウ</t>
    </rPh>
    <phoneticPr fontId="2"/>
  </si>
  <si>
    <t>当直室（平日夜間）</t>
    <rPh sb="0" eb="2">
      <t>トウチョク</t>
    </rPh>
    <rPh sb="2" eb="3">
      <t>シツ</t>
    </rPh>
    <rPh sb="4" eb="8">
      <t>ヘイジツヤカン</t>
    </rPh>
    <phoneticPr fontId="2"/>
  </si>
  <si>
    <t>当直室（休日）</t>
    <rPh sb="0" eb="3">
      <t>トウチョクシツ</t>
    </rPh>
    <rPh sb="4" eb="6">
      <t>キュウジツ</t>
    </rPh>
    <phoneticPr fontId="2"/>
  </si>
  <si>
    <t>入札室</t>
    <rPh sb="0" eb="3">
      <t>ニュウサツシツ</t>
    </rPh>
    <phoneticPr fontId="2"/>
  </si>
  <si>
    <t>入札控室</t>
    <rPh sb="0" eb="4">
      <t>ニュウサツヒカエシツ</t>
    </rPh>
    <phoneticPr fontId="2"/>
  </si>
  <si>
    <t>ファンルーム</t>
    <phoneticPr fontId="2"/>
  </si>
  <si>
    <t>メーター保管庫</t>
    <rPh sb="4" eb="7">
      <t>ホカンコ</t>
    </rPh>
    <phoneticPr fontId="2"/>
  </si>
  <si>
    <t>浴室</t>
    <rPh sb="0" eb="2">
      <t>ヨクシツ</t>
    </rPh>
    <phoneticPr fontId="2"/>
  </si>
  <si>
    <t>給湯室</t>
    <rPh sb="0" eb="3">
      <t>キュウトウシツ</t>
    </rPh>
    <phoneticPr fontId="2"/>
  </si>
  <si>
    <t>局長室</t>
    <rPh sb="0" eb="3">
      <t>キョクチョウシツ</t>
    </rPh>
    <phoneticPr fontId="2"/>
  </si>
  <si>
    <t>06：00～18：00</t>
    <phoneticPr fontId="2"/>
  </si>
  <si>
    <t>08：00～18：00</t>
    <phoneticPr fontId="2"/>
  </si>
  <si>
    <t>04：30～ 9：00</t>
    <phoneticPr fontId="2"/>
  </si>
  <si>
    <t xml:space="preserve"> 4：30～10：00</t>
    <phoneticPr fontId="2"/>
  </si>
  <si>
    <t>緊急時備品倉庫（１）</t>
    <rPh sb="0" eb="3">
      <t>キンキュウジ</t>
    </rPh>
    <rPh sb="3" eb="5">
      <t>ビヒン</t>
    </rPh>
    <rPh sb="5" eb="7">
      <t>ソウコ</t>
    </rPh>
    <phoneticPr fontId="2"/>
  </si>
  <si>
    <t>緊急時備品倉庫（２）</t>
    <rPh sb="0" eb="3">
      <t>キンキュウジ</t>
    </rPh>
    <rPh sb="3" eb="5">
      <t>ビヒン</t>
    </rPh>
    <rPh sb="5" eb="7">
      <t>ソウコ</t>
    </rPh>
    <phoneticPr fontId="2"/>
  </si>
  <si>
    <t>駐車場入り口</t>
    <rPh sb="0" eb="4">
      <t>チュウシャジョウイ</t>
    </rPh>
    <rPh sb="5" eb="6">
      <t>グチ</t>
    </rPh>
    <phoneticPr fontId="2"/>
  </si>
  <si>
    <t>男子更衣室</t>
    <rPh sb="0" eb="2">
      <t>ダンシ</t>
    </rPh>
    <rPh sb="2" eb="5">
      <t>コウイシツ</t>
    </rPh>
    <phoneticPr fontId="2"/>
  </si>
  <si>
    <t>女子更衣室</t>
    <rPh sb="0" eb="2">
      <t>ジョシ</t>
    </rPh>
    <rPh sb="2" eb="5">
      <t>コウイシツ</t>
    </rPh>
    <phoneticPr fontId="2"/>
  </si>
  <si>
    <t>男子トイレ</t>
    <rPh sb="0" eb="2">
      <t>ダンシ</t>
    </rPh>
    <phoneticPr fontId="2"/>
  </si>
  <si>
    <t>女子トイレ</t>
    <rPh sb="0" eb="2">
      <t>ジョシ</t>
    </rPh>
    <phoneticPr fontId="2"/>
  </si>
  <si>
    <t>DK更衣室</t>
    <rPh sb="2" eb="5">
      <t>コウイシツ</t>
    </rPh>
    <phoneticPr fontId="6"/>
  </si>
  <si>
    <t>洗面室</t>
    <rPh sb="0" eb="2">
      <t>センメン</t>
    </rPh>
    <rPh sb="2" eb="3">
      <t>シツ</t>
    </rPh>
    <phoneticPr fontId="6"/>
  </si>
  <si>
    <t>DK執務室</t>
    <rPh sb="2" eb="5">
      <t>シツムシツ</t>
    </rPh>
    <phoneticPr fontId="6"/>
  </si>
  <si>
    <t>執務室</t>
    <rPh sb="0" eb="3">
      <t>シツムシツ</t>
    </rPh>
    <phoneticPr fontId="6"/>
  </si>
  <si>
    <t>階段室</t>
    <rPh sb="0" eb="3">
      <t>カイダンシツ</t>
    </rPh>
    <phoneticPr fontId="6"/>
  </si>
  <si>
    <t>階段室前廊下</t>
    <rPh sb="0" eb="4">
      <t>カイダンシツマエ</t>
    </rPh>
    <rPh sb="4" eb="6">
      <t>ロウカ</t>
    </rPh>
    <phoneticPr fontId="2"/>
  </si>
  <si>
    <t>階段室前廊下</t>
    <rPh sb="0" eb="3">
      <t>カイダンシツ</t>
    </rPh>
    <rPh sb="3" eb="4">
      <t>マエ</t>
    </rPh>
    <rPh sb="4" eb="6">
      <t>ロウカ</t>
    </rPh>
    <phoneticPr fontId="6"/>
  </si>
  <si>
    <t>災害備蓄用物品庫</t>
    <rPh sb="0" eb="5">
      <t>サイガイビチクヨウ</t>
    </rPh>
    <rPh sb="5" eb="8">
      <t>ブッピンコ</t>
    </rPh>
    <phoneticPr fontId="6"/>
  </si>
  <si>
    <t>男子更衣室横廊下</t>
    <rPh sb="0" eb="6">
      <t>ダンシコウイシツヨコ</t>
    </rPh>
    <rPh sb="6" eb="8">
      <t>ロウカ</t>
    </rPh>
    <phoneticPr fontId="2"/>
  </si>
  <si>
    <t>災害備蓄用物品庫</t>
    <rPh sb="0" eb="8">
      <t>サイガイビチクヨウブッピンコ</t>
    </rPh>
    <phoneticPr fontId="2"/>
  </si>
  <si>
    <t>DK更衣室</t>
    <rPh sb="2" eb="5">
      <t>コウイシツ</t>
    </rPh>
    <phoneticPr fontId="2"/>
  </si>
  <si>
    <t>だれでもトイレ</t>
    <phoneticPr fontId="2"/>
  </si>
  <si>
    <t>だれでもトイレ</t>
    <phoneticPr fontId="6"/>
  </si>
  <si>
    <t>DK執務室</t>
    <rPh sb="2" eb="5">
      <t>シツムシツ</t>
    </rPh>
    <phoneticPr fontId="2"/>
  </si>
  <si>
    <t>男子休憩室</t>
    <rPh sb="0" eb="2">
      <t>ダンシ</t>
    </rPh>
    <rPh sb="2" eb="5">
      <t>キュウケイシツ</t>
    </rPh>
    <phoneticPr fontId="2"/>
  </si>
  <si>
    <t>女子休憩室</t>
    <rPh sb="0" eb="2">
      <t>ジョシ</t>
    </rPh>
    <rPh sb="2" eb="5">
      <t>キュウケイシツ</t>
    </rPh>
    <phoneticPr fontId="2"/>
  </si>
  <si>
    <t>職員通用口（執務室）</t>
    <rPh sb="0" eb="2">
      <t>ショクイン</t>
    </rPh>
    <rPh sb="2" eb="5">
      <t>ツウヨウグチ</t>
    </rPh>
    <rPh sb="6" eb="9">
      <t>シツムシツ</t>
    </rPh>
    <phoneticPr fontId="6"/>
  </si>
  <si>
    <t>職員通用口（執務室）</t>
    <rPh sb="0" eb="2">
      <t>ショクイン</t>
    </rPh>
    <rPh sb="2" eb="4">
      <t>ツウヨウ</t>
    </rPh>
    <rPh sb="4" eb="5">
      <t>クチ</t>
    </rPh>
    <rPh sb="6" eb="9">
      <t>シツムシツ</t>
    </rPh>
    <phoneticPr fontId="2"/>
  </si>
  <si>
    <t>多目的室</t>
    <rPh sb="0" eb="4">
      <t>タモクテキシツ</t>
    </rPh>
    <phoneticPr fontId="6"/>
  </si>
  <si>
    <t>月平均</t>
    <rPh sb="0" eb="3">
      <t>ツキヘイキン</t>
    </rPh>
    <phoneticPr fontId="6"/>
  </si>
  <si>
    <t>企業局庁舎直近３６ヶ月使用電力量</t>
    <rPh sb="0" eb="2">
      <t>キギョウ</t>
    </rPh>
    <rPh sb="2" eb="3">
      <t>キョク</t>
    </rPh>
    <rPh sb="3" eb="5">
      <t>チョウシャ</t>
    </rPh>
    <rPh sb="5" eb="7">
      <t>チョッキン</t>
    </rPh>
    <rPh sb="10" eb="11">
      <t>ゲツ</t>
    </rPh>
    <rPh sb="11" eb="16">
      <t>シヨウデンリョクリョウ</t>
    </rPh>
    <phoneticPr fontId="2"/>
  </si>
  <si>
    <t>企業局庁舎照明器具台数</t>
    <rPh sb="0" eb="2">
      <t>キギョウ</t>
    </rPh>
    <rPh sb="2" eb="3">
      <t>キョク</t>
    </rPh>
    <rPh sb="3" eb="5">
      <t>チョウシャ</t>
    </rPh>
    <rPh sb="5" eb="11">
      <t>ショウメイキグダイスウ</t>
    </rPh>
    <phoneticPr fontId="2"/>
  </si>
  <si>
    <t>BF-1</t>
    <phoneticPr fontId="2"/>
  </si>
  <si>
    <t>BF-2</t>
  </si>
  <si>
    <t>BF-3</t>
  </si>
  <si>
    <t>BF-4</t>
  </si>
  <si>
    <t>BF-5</t>
  </si>
  <si>
    <t>BF-6</t>
  </si>
  <si>
    <t>BF-7</t>
  </si>
  <si>
    <t>BF-8</t>
  </si>
  <si>
    <t>BF-9</t>
  </si>
  <si>
    <t>BF-10</t>
  </si>
  <si>
    <t>BF-11</t>
  </si>
  <si>
    <t>BF-12</t>
  </si>
  <si>
    <t>BF-13</t>
  </si>
  <si>
    <t>BF-14</t>
  </si>
  <si>
    <t>BF-15</t>
  </si>
  <si>
    <t>BF-16</t>
  </si>
  <si>
    <t>BF-17</t>
  </si>
  <si>
    <t>BF-18</t>
  </si>
  <si>
    <t>BF-19</t>
  </si>
  <si>
    <t>BF-20</t>
  </si>
  <si>
    <t>BF-21</t>
  </si>
  <si>
    <t>BF-22</t>
  </si>
  <si>
    <t>BF-23</t>
  </si>
  <si>
    <t>BF-24</t>
  </si>
  <si>
    <t>BF-25</t>
  </si>
  <si>
    <t>BF-26</t>
  </si>
  <si>
    <t>BF-27</t>
  </si>
  <si>
    <t>BF-28</t>
  </si>
  <si>
    <t>BF-30</t>
  </si>
  <si>
    <t>BF-31</t>
  </si>
  <si>
    <t>BF-33</t>
  </si>
  <si>
    <t>BF-34</t>
  </si>
  <si>
    <t>BF-35</t>
  </si>
  <si>
    <t>BF-36</t>
  </si>
  <si>
    <t>BF-37</t>
  </si>
  <si>
    <t>BF-38</t>
  </si>
  <si>
    <t>BF-39</t>
  </si>
  <si>
    <t>BF-40</t>
  </si>
  <si>
    <t>BF-41</t>
  </si>
  <si>
    <t>BF-42</t>
  </si>
  <si>
    <t>BF-43</t>
  </si>
  <si>
    <t>BF-44</t>
  </si>
  <si>
    <t>1F-1</t>
    <phoneticPr fontId="2"/>
  </si>
  <si>
    <t>1F-2</t>
  </si>
  <si>
    <t>1F-3</t>
  </si>
  <si>
    <t>1F-4</t>
  </si>
  <si>
    <t>1F-5</t>
  </si>
  <si>
    <t>1F-6</t>
  </si>
  <si>
    <t>1F-7</t>
  </si>
  <si>
    <t>1F-8</t>
  </si>
  <si>
    <t>1F-9</t>
  </si>
  <si>
    <t>1F-10</t>
  </si>
  <si>
    <t>1F-11</t>
  </si>
  <si>
    <t>1F-12</t>
  </si>
  <si>
    <t>1F-13</t>
  </si>
  <si>
    <t>1F-14</t>
  </si>
  <si>
    <t>1F-15</t>
  </si>
  <si>
    <t>1F-16</t>
  </si>
  <si>
    <t>1F-17</t>
  </si>
  <si>
    <t>1F-18</t>
  </si>
  <si>
    <t>2F-1</t>
    <phoneticPr fontId="2"/>
  </si>
  <si>
    <t>2F-2</t>
  </si>
  <si>
    <t>2F-3</t>
  </si>
  <si>
    <t>2F-4</t>
  </si>
  <si>
    <t>2F-6</t>
  </si>
  <si>
    <t>2F-7</t>
  </si>
  <si>
    <t>2F-8</t>
  </si>
  <si>
    <t>2F-9</t>
  </si>
  <si>
    <t>2F-10</t>
  </si>
  <si>
    <t>2F-12</t>
  </si>
  <si>
    <t>2F-13</t>
  </si>
  <si>
    <t>2F-14</t>
  </si>
  <si>
    <t>2F-15</t>
  </si>
  <si>
    <t>2F-16</t>
  </si>
  <si>
    <t>2F-17</t>
  </si>
  <si>
    <t>2F-18</t>
  </si>
  <si>
    <t>2F-19</t>
  </si>
  <si>
    <t>2F-20</t>
  </si>
  <si>
    <t>2F-21</t>
  </si>
  <si>
    <t>2F-22</t>
  </si>
  <si>
    <t>2F-23</t>
  </si>
  <si>
    <t>2F-24</t>
  </si>
  <si>
    <t>2F-25</t>
  </si>
  <si>
    <t>2F-26</t>
  </si>
  <si>
    <t>2F-27</t>
  </si>
  <si>
    <t>2F-28</t>
  </si>
  <si>
    <t>2F-29</t>
  </si>
  <si>
    <t>2F-30</t>
  </si>
  <si>
    <t>2F-31</t>
  </si>
  <si>
    <t>2F-32</t>
  </si>
  <si>
    <t>2F-33</t>
  </si>
  <si>
    <t>2F-34</t>
  </si>
  <si>
    <t>2F-35</t>
  </si>
  <si>
    <t>2F-36</t>
  </si>
  <si>
    <t>2F-37</t>
  </si>
  <si>
    <t>2F-38</t>
  </si>
  <si>
    <t>2F-39</t>
  </si>
  <si>
    <t>2F-40</t>
  </si>
  <si>
    <t>2F-41</t>
  </si>
  <si>
    <t>2F-42</t>
  </si>
  <si>
    <t>2F-43</t>
  </si>
  <si>
    <t>2F-44</t>
  </si>
  <si>
    <t>2F-45</t>
  </si>
  <si>
    <t>2F-46</t>
  </si>
  <si>
    <t>2F-47</t>
  </si>
  <si>
    <t>2F-48</t>
  </si>
  <si>
    <t>3F-1</t>
    <phoneticPr fontId="2"/>
  </si>
  <si>
    <t>3F-2</t>
  </si>
  <si>
    <t>3F-3</t>
  </si>
  <si>
    <t>3F-4</t>
  </si>
  <si>
    <t>3F-6</t>
  </si>
  <si>
    <t>3F-7</t>
  </si>
  <si>
    <t>3F-8</t>
  </si>
  <si>
    <t>3F-9</t>
  </si>
  <si>
    <t>3F-10</t>
  </si>
  <si>
    <t>3F-12</t>
  </si>
  <si>
    <t>3F-13</t>
  </si>
  <si>
    <t>3F-14</t>
  </si>
  <si>
    <t>3F-15</t>
  </si>
  <si>
    <t>3F-16</t>
  </si>
  <si>
    <t>3F-17</t>
  </si>
  <si>
    <t>3F-18</t>
  </si>
  <si>
    <t>3F-19</t>
  </si>
  <si>
    <t>3F-20</t>
  </si>
  <si>
    <t>3F-21</t>
  </si>
  <si>
    <t>3F-22</t>
  </si>
  <si>
    <t>3F-23</t>
  </si>
  <si>
    <t>3F-24</t>
  </si>
  <si>
    <t>3F-25</t>
  </si>
  <si>
    <t>3F-26</t>
  </si>
  <si>
    <t>3F-27</t>
  </si>
  <si>
    <t>3F-28</t>
  </si>
  <si>
    <t>3F-29</t>
  </si>
  <si>
    <t>3F-30</t>
  </si>
  <si>
    <t>3F-31</t>
  </si>
  <si>
    <t>3F-32</t>
  </si>
  <si>
    <t>3F-33</t>
  </si>
  <si>
    <t>3F-34</t>
  </si>
  <si>
    <t>3F-35</t>
  </si>
  <si>
    <t>3F-36</t>
  </si>
  <si>
    <t>3F-37</t>
  </si>
  <si>
    <t>3F-38</t>
  </si>
  <si>
    <t>3F-39</t>
  </si>
  <si>
    <t>3F-40</t>
  </si>
  <si>
    <t>3F-41</t>
  </si>
  <si>
    <t>3F-42</t>
  </si>
  <si>
    <t>3F-43</t>
  </si>
  <si>
    <t>3F-44</t>
  </si>
  <si>
    <t>3F-45</t>
  </si>
  <si>
    <t>3F-46</t>
  </si>
  <si>
    <t>3F-47</t>
  </si>
  <si>
    <t>3F-48</t>
  </si>
  <si>
    <t>3F-49</t>
  </si>
  <si>
    <t>3F-50</t>
  </si>
  <si>
    <t>3F-51</t>
  </si>
  <si>
    <t>3F-52</t>
  </si>
  <si>
    <t>3F-53</t>
  </si>
  <si>
    <t>4F-1</t>
    <phoneticPr fontId="2"/>
  </si>
  <si>
    <t>4F-2</t>
  </si>
  <si>
    <t>4F-4</t>
  </si>
  <si>
    <t>4F-5</t>
  </si>
  <si>
    <t>4F-6</t>
  </si>
  <si>
    <t>4F-7</t>
  </si>
  <si>
    <t>4F-8</t>
  </si>
  <si>
    <t>4F-10</t>
  </si>
  <si>
    <t>4F-11</t>
  </si>
  <si>
    <t>4F-12</t>
  </si>
  <si>
    <t>4F-13</t>
  </si>
  <si>
    <t>4F-14</t>
  </si>
  <si>
    <t>4F-15</t>
  </si>
  <si>
    <t>4F-16</t>
  </si>
  <si>
    <t>4F-17</t>
  </si>
  <si>
    <t>4F-18</t>
  </si>
  <si>
    <t>4F-19</t>
  </si>
  <si>
    <t>4F-20</t>
  </si>
  <si>
    <t>4F-21</t>
  </si>
  <si>
    <t>4F-22</t>
  </si>
  <si>
    <t>4F-23</t>
  </si>
  <si>
    <t>4F-24</t>
  </si>
  <si>
    <t>4F-25</t>
  </si>
  <si>
    <t>4F-26</t>
  </si>
  <si>
    <t>4F-27</t>
  </si>
  <si>
    <t>4F-28</t>
  </si>
  <si>
    <t>4F-29</t>
  </si>
  <si>
    <t>4F-30</t>
  </si>
  <si>
    <t>4F-31</t>
  </si>
  <si>
    <t>4F-32</t>
  </si>
  <si>
    <t>4F-33</t>
  </si>
  <si>
    <t>4F-34</t>
  </si>
  <si>
    <t>4F-35</t>
  </si>
  <si>
    <t>4F-36</t>
  </si>
  <si>
    <t>4F-37</t>
  </si>
  <si>
    <t>4F-38</t>
  </si>
  <si>
    <t>4F-39</t>
  </si>
  <si>
    <t>4F-40</t>
  </si>
  <si>
    <t>4F-41</t>
  </si>
  <si>
    <t>4F-42</t>
  </si>
  <si>
    <t>4F-43</t>
  </si>
  <si>
    <t>4F-44</t>
  </si>
  <si>
    <t>4F-45</t>
  </si>
  <si>
    <t>4F-46</t>
  </si>
  <si>
    <t>4F-47</t>
  </si>
  <si>
    <t>4F-48</t>
  </si>
  <si>
    <t>4F-49</t>
  </si>
  <si>
    <t>4F-50</t>
  </si>
  <si>
    <t>4F-51</t>
  </si>
  <si>
    <t>4F-52</t>
  </si>
  <si>
    <t>4F-53</t>
  </si>
  <si>
    <t>4F-54</t>
  </si>
  <si>
    <t>4F-55</t>
  </si>
  <si>
    <t>4F-56</t>
  </si>
  <si>
    <t>4F-57</t>
  </si>
  <si>
    <t>4F-58</t>
  </si>
  <si>
    <t>4F-59</t>
  </si>
  <si>
    <t>4F-60</t>
  </si>
  <si>
    <t>KⅠ-1</t>
    <phoneticPr fontId="2"/>
  </si>
  <si>
    <t>KⅠ-2</t>
  </si>
  <si>
    <t>KⅠ-3</t>
  </si>
  <si>
    <t>KⅠ-4</t>
  </si>
  <si>
    <t>KⅠ-5</t>
  </si>
  <si>
    <t>KⅠ-6</t>
  </si>
  <si>
    <t>KⅠ-7</t>
  </si>
  <si>
    <t>KⅠ-8</t>
  </si>
  <si>
    <t>KⅠ-9</t>
  </si>
  <si>
    <t>KⅠ-10</t>
  </si>
  <si>
    <t>KⅠ-11</t>
  </si>
  <si>
    <t>KⅠ-12</t>
  </si>
  <si>
    <t>KⅡｰ1</t>
    <phoneticPr fontId="2"/>
  </si>
  <si>
    <t>KⅡｰ2</t>
  </si>
  <si>
    <t>KⅡｰ3</t>
  </si>
  <si>
    <t>KⅡｰ4</t>
  </si>
  <si>
    <t>KⅡｰ5</t>
  </si>
  <si>
    <t>KⅡｰ6</t>
  </si>
  <si>
    <t>KⅡｰ7</t>
  </si>
  <si>
    <t>KⅡｰ8</t>
  </si>
  <si>
    <t>KⅡｰ9</t>
  </si>
  <si>
    <t>KⅡｰ10</t>
  </si>
  <si>
    <t>KⅡｰ11</t>
  </si>
  <si>
    <t>KⅡｰ12</t>
  </si>
  <si>
    <t>100Φ</t>
  </si>
  <si>
    <t>150Φ</t>
  </si>
  <si>
    <t>250□</t>
  </si>
  <si>
    <t>450□</t>
  </si>
  <si>
    <t>600□</t>
  </si>
  <si>
    <t>図面
記号</t>
    <rPh sb="0" eb="2">
      <t>ズメン</t>
    </rPh>
    <rPh sb="3" eb="5">
      <t>キゴウ</t>
    </rPh>
    <phoneticPr fontId="2"/>
  </si>
  <si>
    <t>K-Ⅰ･Ⅱ</t>
    <phoneticPr fontId="2"/>
  </si>
  <si>
    <t>合計
（更新対象）</t>
    <rPh sb="0" eb="2">
      <t>ゴウケイ</t>
    </rPh>
    <rPh sb="3" eb="7">
      <t>コウシンタイショウ</t>
    </rPh>
    <phoneticPr fontId="2"/>
  </si>
  <si>
    <t>合計
（更新対象外）</t>
    <rPh sb="0" eb="2">
      <t>ゴウケイ</t>
    </rPh>
    <rPh sb="4" eb="8">
      <t>コウシンタイショウ</t>
    </rPh>
    <rPh sb="8" eb="9">
      <t>ガイ</t>
    </rPh>
    <phoneticPr fontId="2"/>
  </si>
  <si>
    <t>合計
（器具）</t>
    <rPh sb="0" eb="2">
      <t>ゴウケイ</t>
    </rPh>
    <rPh sb="4" eb="6">
      <t>キグ</t>
    </rPh>
    <phoneticPr fontId="2"/>
  </si>
  <si>
    <t xml:space="preserve">  0.5h/W*48W</t>
  </si>
  <si>
    <t xml:space="preserve">  0.5h/W*48W</t>
    <phoneticPr fontId="2"/>
  </si>
  <si>
    <t xml:space="preserve">  1.0h*2W</t>
    <phoneticPr fontId="2"/>
  </si>
  <si>
    <t>駐車場（地下）</t>
    <rPh sb="0" eb="3">
      <t>チュウシャジョウ</t>
    </rPh>
    <rPh sb="4" eb="6">
      <t>チカ</t>
    </rPh>
    <phoneticPr fontId="2"/>
  </si>
  <si>
    <t xml:space="preserve">  2d/W*48W</t>
    <phoneticPr fontId="2"/>
  </si>
  <si>
    <t>非常灯　</t>
    <rPh sb="0" eb="3">
      <t>ヒジョウトウ</t>
    </rPh>
    <phoneticPr fontId="2"/>
  </si>
  <si>
    <t>駐車場（地下）</t>
    <rPh sb="0" eb="3">
      <t>チュウシャジョウ</t>
    </rPh>
    <rPh sb="4" eb="6">
      <t>チカ</t>
    </rPh>
    <phoneticPr fontId="6"/>
  </si>
  <si>
    <t>当直室（平日夜間）</t>
    <rPh sb="0" eb="3">
      <t>トウチョクシツ</t>
    </rPh>
    <rPh sb="4" eb="6">
      <t>ヘイジツ</t>
    </rPh>
    <rPh sb="6" eb="8">
      <t>ヤカン</t>
    </rPh>
    <phoneticPr fontId="6"/>
  </si>
  <si>
    <t>当直室（休日）</t>
    <rPh sb="0" eb="3">
      <t>トウチョクシツ</t>
    </rPh>
    <rPh sb="4" eb="6">
      <t>キュウジツ</t>
    </rPh>
    <phoneticPr fontId="6"/>
  </si>
  <si>
    <t>BF-45</t>
    <phoneticPr fontId="2"/>
  </si>
  <si>
    <t>BF-46</t>
    <phoneticPr fontId="2"/>
  </si>
  <si>
    <t>ﾀﾞｳﾝﾗｲﾄ　(内LED×1)</t>
    <rPh sb="9" eb="10">
      <t>ウチ</t>
    </rPh>
    <phoneticPr fontId="2"/>
  </si>
  <si>
    <t>スクエア  埋込  バッフル LED</t>
    <phoneticPr fontId="6"/>
  </si>
  <si>
    <t>スクエア 埋込　乳白パネル LED</t>
    <rPh sb="8" eb="10">
      <t>ニュウハク</t>
    </rPh>
    <phoneticPr fontId="6"/>
  </si>
  <si>
    <t>ﾀﾞｳﾝﾗｲﾄ LED</t>
    <phoneticPr fontId="2"/>
  </si>
  <si>
    <t>埋込　乳白パネル LED</t>
    <rPh sb="3" eb="5">
      <t>ニュウハク</t>
    </rPh>
    <phoneticPr fontId="6"/>
  </si>
  <si>
    <t>企業局庁舎既設照明器具リスト</t>
    <rPh sb="0" eb="3">
      <t>キギョウキョク</t>
    </rPh>
    <rPh sb="3" eb="5">
      <t>チョウシャ</t>
    </rPh>
    <rPh sb="5" eb="7">
      <t>キセツ</t>
    </rPh>
    <rPh sb="7" eb="9">
      <t>ショウメイ</t>
    </rPh>
    <rPh sb="9" eb="11">
      <t>キグ</t>
    </rPh>
    <phoneticPr fontId="2"/>
  </si>
  <si>
    <t>別紙</t>
    <rPh sb="0" eb="2">
      <t>ベッシ</t>
    </rPh>
    <phoneticPr fontId="2"/>
  </si>
  <si>
    <t>4F-61</t>
    <phoneticPr fontId="2"/>
  </si>
  <si>
    <t>空調設備分を除く使用電力</t>
    <rPh sb="0" eb="2">
      <t>クウチョウ</t>
    </rPh>
    <rPh sb="2" eb="4">
      <t>セツビ</t>
    </rPh>
    <rPh sb="4" eb="5">
      <t>ブン</t>
    </rPh>
    <rPh sb="6" eb="7">
      <t>ノゾ</t>
    </rPh>
    <rPh sb="8" eb="12">
      <t>シヨウデンリョク</t>
    </rPh>
    <phoneticPr fontId="2"/>
  </si>
  <si>
    <t>燃料費調整額</t>
    <rPh sb="0" eb="3">
      <t>ネンリョウヒ</t>
    </rPh>
    <rPh sb="3" eb="5">
      <t>チョウセイ</t>
    </rPh>
    <rPh sb="5" eb="6">
      <t>ガク</t>
    </rPh>
    <phoneticPr fontId="2"/>
  </si>
  <si>
    <t>電力単価</t>
    <rPh sb="0" eb="2">
      <t>デンリョク</t>
    </rPh>
    <rPh sb="2" eb="4">
      <t>タンカ</t>
    </rPh>
    <phoneticPr fontId="2"/>
  </si>
  <si>
    <t>電力料金</t>
    <rPh sb="0" eb="4">
      <t>デンリョクリョウキン</t>
    </rPh>
    <phoneticPr fontId="2"/>
  </si>
  <si>
    <t>燃料費調整額</t>
    <rPh sb="0" eb="6">
      <t>ネンリョウヒチョウセイガク</t>
    </rPh>
    <phoneticPr fontId="2"/>
  </si>
  <si>
    <t>電力単価</t>
    <rPh sb="0" eb="4">
      <t>デンリョクタンカ</t>
    </rPh>
    <phoneticPr fontId="2"/>
  </si>
  <si>
    <t>使用電力量(kwh)</t>
    <rPh sb="0" eb="5">
      <t>シヨウデンリョクリョウ</t>
    </rPh>
    <phoneticPr fontId="6"/>
  </si>
  <si>
    <t>使用電力量【一般電力】(kwh)</t>
    <rPh sb="0" eb="5">
      <t>シヨウデンリョクリョウ</t>
    </rPh>
    <rPh sb="6" eb="8">
      <t>イッパン</t>
    </rPh>
    <rPh sb="8" eb="10">
      <t>デンリョク</t>
    </rPh>
    <phoneticPr fontId="6"/>
  </si>
  <si>
    <t>使用電力量【空調システム】(kwh)</t>
    <rPh sb="0" eb="4">
      <t>シヨウデンリョク</t>
    </rPh>
    <rPh sb="4" eb="5">
      <t>リョウ</t>
    </rPh>
    <rPh sb="6" eb="8">
      <t>クウチョウ</t>
    </rPh>
    <phoneticPr fontId="6"/>
  </si>
  <si>
    <t>R7.1</t>
    <phoneticPr fontId="2"/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</si>
  <si>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</si>
  <si>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</si>
  <si>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</si>
  <si>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</si>
  <si>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</si>
  <si>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</si>
  <si>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</si>
  <si>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</si>
  <si>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</si>
  <si>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R6.11</t>
    <phoneticPr fontId="6"/>
  </si>
  <si>
    <t>R6.12</t>
  </si>
  <si>
    <t>R6.1</t>
    <phoneticPr fontId="2"/>
  </si>
  <si>
    <t>R6.2</t>
  </si>
  <si>
    <t>R6.3</t>
  </si>
  <si>
    <t>R6.4</t>
  </si>
  <si>
    <t>R6.5</t>
  </si>
  <si>
    <t>R6.6</t>
  </si>
  <si>
    <t>R6.7</t>
  </si>
  <si>
    <t>R6.8</t>
  </si>
  <si>
    <t>R6.9</t>
  </si>
  <si>
    <t>R6.10</t>
  </si>
  <si>
    <t>R5.11</t>
    <phoneticPr fontId="6"/>
  </si>
  <si>
    <t>R5.12</t>
  </si>
  <si>
    <t>R5.1</t>
    <phoneticPr fontId="2"/>
  </si>
  <si>
    <t>R5.2</t>
  </si>
  <si>
    <t>R5.3</t>
  </si>
  <si>
    <t>R5.4</t>
  </si>
  <si>
    <t>R5.5</t>
  </si>
  <si>
    <t>R5.6</t>
  </si>
  <si>
    <t>R5.7</t>
  </si>
  <si>
    <t>R5.8</t>
  </si>
  <si>
    <t>R5.9</t>
  </si>
  <si>
    <t>R5.10</t>
  </si>
  <si>
    <t>R4.11</t>
    <phoneticPr fontId="6"/>
  </si>
  <si>
    <t>R4.12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</si>
</sst>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×&quot;#,##0"/>
    <numFmt numFmtId="177" formatCode="0.00_ "/>
    <numFmt numFmtId="178" formatCode="#,##0_ ;[Red]\-#,##0\ "/>
  </numFmts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Yu Gothic"/>
      <family val="2"/>
      <scheme val="minor"/>
    </font>
    <font>
      <sz val="12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206">
    <xf numFmtId="0" fontId="0" fillId="0" borderId="0" xfId="0"/>
    <xf numFmtId="0" fontId="0" fillId="0" borderId="1" xfId="0" applyBorder="1"/>
    <xf numFmtId="0" fontId="3" fillId="0" borderId="0" xfId="0" applyFont="1"/>
    <xf numFmtId="176" fontId="0" fillId="0" borderId="1" xfId="0" applyNumberFormat="1" applyBorder="1"/>
    <xf numFmtId="176" fontId="0" fillId="0" borderId="0" xfId="0" applyNumberFormat="1"/>
    <xf numFmtId="0" fontId="5" fillId="0" borderId="0" xfId="0" applyFont="1"/>
    <xf numFmtId="0" fontId="5" fillId="0" borderId="1" xfId="0" applyFont="1" applyBorder="1"/>
    <xf numFmtId="49" fontId="5" fillId="0" borderId="1" xfId="2" applyNumberFormat="1" applyFont="1" applyBorder="1" applyAlignment="1">
      <alignment vertical="center" shrinkToFit="1"/>
    </xf>
    <xf numFmtId="0" fontId="5" fillId="0" borderId="1" xfId="3" applyFont="1" applyBorder="1" applyAlignment="1">
      <alignment horizontal="left" vertical="center" shrinkToFit="1"/>
    </xf>
    <xf numFmtId="38" fontId="5" fillId="0" borderId="1" xfId="1" applyFont="1" applyFill="1" applyBorder="1" applyAlignment="1" applyProtection="1">
      <alignment horizontal="right" vertical="center" shrinkToFit="1"/>
    </xf>
    <xf numFmtId="0" fontId="0" fillId="2" borderId="1" xfId="0" applyFill="1" applyBorder="1"/>
    <xf numFmtId="49" fontId="5" fillId="2" borderId="1" xfId="2" applyNumberFormat="1" applyFont="1" applyFill="1" applyBorder="1" applyAlignment="1">
      <alignment vertical="center" shrinkToFit="1"/>
    </xf>
    <xf numFmtId="0" fontId="5" fillId="2" borderId="1" xfId="3" applyFont="1" applyFill="1" applyBorder="1" applyAlignment="1">
      <alignment horizontal="left" vertical="center" shrinkToFit="1"/>
    </xf>
    <xf numFmtId="38" fontId="5" fillId="2" borderId="1" xfId="1" applyFont="1" applyFill="1" applyBorder="1" applyAlignment="1" applyProtection="1">
      <alignment horizontal="right" vertical="center" shrinkToFit="1"/>
    </xf>
    <xf numFmtId="38" fontId="5" fillId="0" borderId="1" xfId="1" applyFont="1" applyBorder="1" applyAlignment="1">
      <alignment vertical="center" shrinkToFit="1"/>
    </xf>
    <xf numFmtId="38" fontId="5" fillId="0" borderId="1" xfId="1" applyFont="1" applyFill="1" applyBorder="1" applyAlignment="1">
      <alignment vertical="center" shrinkToFit="1"/>
    </xf>
    <xf numFmtId="176" fontId="5" fillId="0" borderId="1" xfId="0" applyNumberFormat="1" applyFont="1" applyBorder="1"/>
    <xf numFmtId="176" fontId="5" fillId="0" borderId="0" xfId="0" applyNumberFormat="1" applyFont="1"/>
    <xf numFmtId="0" fontId="5" fillId="0" borderId="1" xfId="0" applyFont="1" applyBorder="1" applyAlignment="1">
      <alignment vertical="center" shrinkToFit="1"/>
    </xf>
    <xf numFmtId="0" fontId="0" fillId="0" borderId="2" xfId="0" applyBorder="1"/>
    <xf numFmtId="0" fontId="5" fillId="0" borderId="3" xfId="0" applyFont="1" applyBorder="1"/>
    <xf numFmtId="0" fontId="5" fillId="2" borderId="1" xfId="0" applyFont="1" applyFill="1" applyBorder="1" applyAlignment="1">
      <alignment vertical="center" shrinkToFit="1"/>
    </xf>
    <xf numFmtId="176" fontId="0" fillId="2" borderId="1" xfId="0" applyNumberFormat="1" applyFill="1" applyBorder="1"/>
    <xf numFmtId="38" fontId="5" fillId="2" borderId="1" xfId="1" applyFont="1" applyFill="1" applyBorder="1" applyAlignment="1">
      <alignment vertical="center" shrinkToFit="1"/>
    </xf>
    <xf numFmtId="38" fontId="7" fillId="0" borderId="1" xfId="1" applyFont="1" applyFill="1" applyBorder="1" applyAlignment="1" applyProtection="1">
      <alignment horizontal="right" vertical="center" shrinkToFit="1"/>
    </xf>
    <xf numFmtId="38" fontId="5" fillId="0" borderId="0" xfId="0" applyNumberFormat="1" applyFont="1"/>
    <xf numFmtId="0" fontId="5" fillId="2" borderId="1" xfId="0" applyFont="1" applyFill="1" applyBorder="1"/>
    <xf numFmtId="176" fontId="5" fillId="2" borderId="1" xfId="0" applyNumberFormat="1" applyFont="1" applyFill="1" applyBorder="1"/>
    <xf numFmtId="0" fontId="5" fillId="0" borderId="1" xfId="4" applyFont="1" applyBorder="1" applyAlignment="1">
      <alignment horizontal="left" vertical="center" shrinkToFit="1"/>
    </xf>
    <xf numFmtId="38" fontId="5" fillId="0" borderId="0" xfId="1" applyFont="1" applyFill="1" applyBorder="1" applyAlignment="1" applyProtection="1">
      <alignment horizontal="right" vertical="center" shrinkToFit="1"/>
    </xf>
    <xf numFmtId="0" fontId="0" fillId="3" borderId="1" xfId="0" applyFill="1" applyBorder="1"/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/>
    <xf numFmtId="49" fontId="5" fillId="3" borderId="1" xfId="2" applyNumberFormat="1" applyFont="1" applyFill="1" applyBorder="1" applyAlignment="1">
      <alignment vertical="center" shrinkToFit="1"/>
    </xf>
    <xf numFmtId="0" fontId="5" fillId="3" borderId="1" xfId="3" applyFont="1" applyFill="1" applyBorder="1" applyAlignment="1">
      <alignment horizontal="left" vertical="center" shrinkToFit="1"/>
    </xf>
    <xf numFmtId="176" fontId="5" fillId="3" borderId="1" xfId="0" applyNumberFormat="1" applyFont="1" applyFill="1" applyBorder="1"/>
    <xf numFmtId="38" fontId="5" fillId="3" borderId="1" xfId="1" applyFont="1" applyFill="1" applyBorder="1" applyAlignment="1" applyProtection="1">
      <alignment horizontal="right" vertical="center" shrinkToFit="1"/>
    </xf>
    <xf numFmtId="38" fontId="5" fillId="3" borderId="1" xfId="1" applyFont="1" applyFill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0" fillId="0" borderId="5" xfId="0" applyBorder="1"/>
    <xf numFmtId="0" fontId="0" fillId="0" borderId="6" xfId="0" applyBorder="1"/>
    <xf numFmtId="176" fontId="0" fillId="3" borderId="1" xfId="0" applyNumberFormat="1" applyFill="1" applyBorder="1"/>
    <xf numFmtId="0" fontId="0" fillId="4" borderId="1" xfId="0" applyFill="1" applyBorder="1"/>
    <xf numFmtId="0" fontId="5" fillId="4" borderId="1" xfId="0" applyFont="1" applyFill="1" applyBorder="1" applyAlignment="1">
      <alignment vertical="center" shrinkToFit="1"/>
    </xf>
    <xf numFmtId="0" fontId="5" fillId="4" borderId="1" xfId="0" applyFont="1" applyFill="1" applyBorder="1"/>
    <xf numFmtId="176" fontId="0" fillId="4" borderId="1" xfId="0" applyNumberFormat="1" applyFill="1" applyBorder="1"/>
    <xf numFmtId="0" fontId="0" fillId="4" borderId="0" xfId="0" applyFill="1"/>
    <xf numFmtId="0" fontId="9" fillId="0" borderId="0" xfId="0" applyFont="1"/>
    <xf numFmtId="0" fontId="9" fillId="0" borderId="1" xfId="0" applyFont="1" applyBorder="1"/>
    <xf numFmtId="0" fontId="12" fillId="0" borderId="0" xfId="0" applyFont="1"/>
    <xf numFmtId="0" fontId="11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5" borderId="0" xfId="0" applyFill="1"/>
    <xf numFmtId="0" fontId="14" fillId="0" borderId="0" xfId="0" applyFont="1"/>
    <xf numFmtId="38" fontId="9" fillId="0" borderId="1" xfId="1" applyFont="1" applyBorder="1" applyAlignment="1"/>
    <xf numFmtId="177" fontId="9" fillId="0" borderId="1" xfId="0" applyNumberFormat="1" applyFont="1" applyBorder="1"/>
    <xf numFmtId="0" fontId="9" fillId="5" borderId="1" xfId="0" applyFont="1" applyFill="1" applyBorder="1"/>
    <xf numFmtId="0" fontId="9" fillId="0" borderId="1" xfId="0" applyFont="1" applyBorder="1" applyAlignment="1">
      <alignment horizontal="right"/>
    </xf>
    <xf numFmtId="0" fontId="15" fillId="0" borderId="0" xfId="0" applyFont="1"/>
    <xf numFmtId="38" fontId="0" fillId="0" borderId="0" xfId="0" applyNumberFormat="1"/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8" xfId="0" applyFont="1" applyBorder="1"/>
    <xf numFmtId="0" fontId="18" fillId="5" borderId="1" xfId="0" applyFont="1" applyFill="1" applyBorder="1" applyAlignment="1">
      <alignment horizontal="center" vertical="center" shrinkToFit="1"/>
    </xf>
    <xf numFmtId="0" fontId="17" fillId="5" borderId="1" xfId="4" applyFont="1" applyFill="1" applyBorder="1" applyAlignment="1">
      <alignment horizontal="left" vertical="center" shrinkToFit="1"/>
    </xf>
    <xf numFmtId="38" fontId="16" fillId="5" borderId="1" xfId="1" applyFont="1" applyFill="1" applyBorder="1" applyAlignment="1" applyProtection="1">
      <alignment horizontal="right" vertical="center" shrinkToFit="1"/>
    </xf>
    <xf numFmtId="0" fontId="16" fillId="5" borderId="1" xfId="0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8" fontId="10" fillId="5" borderId="1" xfId="1" applyFont="1" applyFill="1" applyBorder="1">
      <alignment vertical="center"/>
    </xf>
    <xf numFmtId="0" fontId="9" fillId="0" borderId="0" xfId="0" applyFont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38" fontId="15" fillId="0" borderId="8" xfId="0" applyNumberFormat="1" applyFont="1" applyBorder="1"/>
    <xf numFmtId="0" fontId="17" fillId="5" borderId="1" xfId="4" applyFont="1" applyFill="1" applyBorder="1" applyAlignment="1">
      <alignment horizontal="center" vertical="center" shrinkToFit="1"/>
    </xf>
    <xf numFmtId="38" fontId="9" fillId="6" borderId="1" xfId="0" applyNumberFormat="1" applyFont="1" applyFill="1" applyBorder="1"/>
    <xf numFmtId="38" fontId="9" fillId="6" borderId="7" xfId="0" applyNumberFormat="1" applyFont="1" applyFill="1" applyBorder="1"/>
    <xf numFmtId="0" fontId="9" fillId="6" borderId="1" xfId="0" applyFont="1" applyFill="1" applyBorder="1"/>
    <xf numFmtId="0" fontId="9" fillId="6" borderId="1" xfId="0" applyFont="1" applyFill="1" applyBorder="1" applyAlignment="1">
      <alignment horizontal="center" vertical="center" wrapText="1"/>
    </xf>
    <xf numFmtId="38" fontId="9" fillId="5" borderId="1" xfId="0" applyNumberFormat="1" applyFont="1" applyFill="1" applyBorder="1"/>
    <xf numFmtId="38" fontId="9" fillId="5" borderId="7" xfId="0" applyNumberFormat="1" applyFont="1" applyFill="1" applyBorder="1"/>
    <xf numFmtId="38" fontId="9" fillId="5" borderId="10" xfId="0" applyNumberFormat="1" applyFont="1" applyFill="1" applyBorder="1"/>
    <xf numFmtId="38" fontId="9" fillId="5" borderId="12" xfId="0" applyNumberFormat="1" applyFont="1" applyFill="1" applyBorder="1"/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/>
    <xf numFmtId="0" fontId="9" fillId="6" borderId="9" xfId="0" applyFont="1" applyFill="1" applyBorder="1"/>
    <xf numFmtId="38" fontId="9" fillId="6" borderId="11" xfId="0" applyNumberFormat="1" applyFont="1" applyFill="1" applyBorder="1"/>
    <xf numFmtId="0" fontId="9" fillId="5" borderId="10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38" fontId="13" fillId="0" borderId="1" xfId="1" applyFont="1" applyBorder="1" applyAlignment="1"/>
    <xf numFmtId="38" fontId="10" fillId="5" borderId="6" xfId="1" applyFont="1" applyFill="1" applyBorder="1">
      <alignment vertical="center"/>
    </xf>
    <xf numFmtId="38" fontId="10" fillId="5" borderId="14" xfId="1" applyFont="1" applyFill="1" applyBorder="1">
      <alignment vertical="center"/>
    </xf>
    <xf numFmtId="0" fontId="12" fillId="5" borderId="0" xfId="0" applyFont="1" applyFill="1"/>
    <xf numFmtId="0" fontId="0" fillId="5" borderId="9" xfId="0" applyFill="1" applyBorder="1" applyAlignment="1">
      <alignment horizontal="center"/>
    </xf>
    <xf numFmtId="0" fontId="0" fillId="5" borderId="9" xfId="0" applyFill="1" applyBorder="1" applyAlignment="1">
      <alignment horizontal="center" wrapText="1"/>
    </xf>
    <xf numFmtId="0" fontId="5" fillId="5" borderId="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wrapText="1"/>
    </xf>
    <xf numFmtId="0" fontId="16" fillId="5" borderId="24" xfId="0" applyFont="1" applyFill="1" applyBorder="1" applyAlignment="1">
      <alignment vertical="center" shrinkToFit="1"/>
    </xf>
    <xf numFmtId="0" fontId="0" fillId="5" borderId="24" xfId="0" applyFill="1" applyBorder="1" applyAlignment="1">
      <alignment horizontal="center"/>
    </xf>
    <xf numFmtId="0" fontId="18" fillId="5" borderId="24" xfId="0" applyFont="1" applyFill="1" applyBorder="1" applyAlignment="1">
      <alignment horizontal="center" vertical="center" shrinkToFit="1"/>
    </xf>
    <xf numFmtId="49" fontId="17" fillId="5" borderId="24" xfId="2" applyNumberFormat="1" applyFont="1" applyFill="1" applyBorder="1" applyAlignment="1">
      <alignment vertical="center" shrinkToFit="1"/>
    </xf>
    <xf numFmtId="0" fontId="17" fillId="5" borderId="24" xfId="4" applyFont="1" applyFill="1" applyBorder="1" applyAlignment="1">
      <alignment horizontal="left" vertical="center" shrinkToFit="1"/>
    </xf>
    <xf numFmtId="0" fontId="17" fillId="5" borderId="24" xfId="4" applyFont="1" applyFill="1" applyBorder="1" applyAlignment="1">
      <alignment horizontal="center" vertical="center" shrinkToFit="1"/>
    </xf>
    <xf numFmtId="176" fontId="5" fillId="5" borderId="24" xfId="0" applyNumberFormat="1" applyFont="1" applyFill="1" applyBorder="1"/>
    <xf numFmtId="0" fontId="16" fillId="5" borderId="24" xfId="3" applyFont="1" applyFill="1" applyBorder="1" applyAlignment="1">
      <alignment horizontal="left" vertical="center" shrinkToFit="1"/>
    </xf>
    <xf numFmtId="38" fontId="16" fillId="5" borderId="24" xfId="1" applyFont="1" applyFill="1" applyBorder="1" applyAlignment="1" applyProtection="1">
      <alignment horizontal="right" vertical="center" shrinkToFit="1"/>
    </xf>
    <xf numFmtId="38" fontId="5" fillId="5" borderId="24" xfId="1" applyFont="1" applyFill="1" applyBorder="1" applyAlignment="1">
      <alignment vertical="center" shrinkToFit="1"/>
    </xf>
    <xf numFmtId="0" fontId="0" fillId="5" borderId="24" xfId="0" applyFill="1" applyBorder="1"/>
    <xf numFmtId="178" fontId="0" fillId="5" borderId="24" xfId="1" applyNumberFormat="1" applyFont="1" applyFill="1" applyBorder="1" applyAlignment="1"/>
    <xf numFmtId="0" fontId="0" fillId="5" borderId="1" xfId="0" applyFill="1" applyBorder="1" applyAlignment="1">
      <alignment horizontal="center"/>
    </xf>
    <xf numFmtId="49" fontId="17" fillId="5" borderId="1" xfId="2" applyNumberFormat="1" applyFont="1" applyFill="1" applyBorder="1" applyAlignment="1">
      <alignment vertical="center" shrinkToFit="1"/>
    </xf>
    <xf numFmtId="176" fontId="5" fillId="5" borderId="1" xfId="0" applyNumberFormat="1" applyFont="1" applyFill="1" applyBorder="1"/>
    <xf numFmtId="0" fontId="16" fillId="5" borderId="1" xfId="3" applyFont="1" applyFill="1" applyBorder="1" applyAlignment="1">
      <alignment horizontal="left" vertical="center" shrinkToFit="1"/>
    </xf>
    <xf numFmtId="38" fontId="5" fillId="5" borderId="1" xfId="1" applyFont="1" applyFill="1" applyBorder="1" applyAlignment="1">
      <alignment vertical="center" shrinkToFit="1"/>
    </xf>
    <xf numFmtId="0" fontId="0" fillId="5" borderId="1" xfId="0" applyFill="1" applyBorder="1"/>
    <xf numFmtId="178" fontId="0" fillId="5" borderId="1" xfId="1" applyNumberFormat="1" applyFont="1" applyFill="1" applyBorder="1" applyAlignment="1"/>
    <xf numFmtId="49" fontId="17" fillId="5" borderId="4" xfId="2" applyNumberFormat="1" applyFont="1" applyFill="1" applyBorder="1" applyAlignment="1">
      <alignment vertical="center" shrinkToFit="1"/>
    </xf>
    <xf numFmtId="0" fontId="17" fillId="5" borderId="4" xfId="4" applyFont="1" applyFill="1" applyBorder="1" applyAlignment="1">
      <alignment horizontal="center" vertical="center" shrinkToFit="1"/>
    </xf>
    <xf numFmtId="38" fontId="5" fillId="5" borderId="4" xfId="1" applyFont="1" applyFill="1" applyBorder="1" applyAlignment="1">
      <alignment vertical="center" shrinkToFit="1"/>
    </xf>
    <xf numFmtId="0" fontId="0" fillId="5" borderId="4" xfId="0" applyFill="1" applyBorder="1"/>
    <xf numFmtId="178" fontId="0" fillId="5" borderId="4" xfId="1" applyNumberFormat="1" applyFont="1" applyFill="1" applyBorder="1" applyAlignment="1"/>
    <xf numFmtId="49" fontId="17" fillId="5" borderId="9" xfId="2" applyNumberFormat="1" applyFont="1" applyFill="1" applyBorder="1" applyAlignment="1">
      <alignment vertical="center" shrinkToFit="1"/>
    </xf>
    <xf numFmtId="0" fontId="17" fillId="5" borderId="9" xfId="4" applyFont="1" applyFill="1" applyBorder="1" applyAlignment="1">
      <alignment horizontal="center" vertical="center" shrinkToFit="1"/>
    </xf>
    <xf numFmtId="38" fontId="5" fillId="5" borderId="9" xfId="1" applyFont="1" applyFill="1" applyBorder="1" applyAlignment="1">
      <alignment vertical="center" shrinkToFit="1"/>
    </xf>
    <xf numFmtId="0" fontId="0" fillId="5" borderId="9" xfId="0" applyFill="1" applyBorder="1"/>
    <xf numFmtId="178" fontId="0" fillId="5" borderId="9" xfId="1" applyNumberFormat="1" applyFont="1" applyFill="1" applyBorder="1" applyAlignment="1"/>
    <xf numFmtId="0" fontId="16" fillId="5" borderId="9" xfId="0" applyFont="1" applyFill="1" applyBorder="1" applyAlignment="1">
      <alignment vertical="center" shrinkToFit="1"/>
    </xf>
    <xf numFmtId="0" fontId="18" fillId="5" borderId="9" xfId="0" applyFont="1" applyFill="1" applyBorder="1" applyAlignment="1">
      <alignment horizontal="center" vertical="center" shrinkToFit="1"/>
    </xf>
    <xf numFmtId="0" fontId="17" fillId="5" borderId="9" xfId="4" applyFont="1" applyFill="1" applyBorder="1" applyAlignment="1">
      <alignment horizontal="left" vertical="center" shrinkToFit="1"/>
    </xf>
    <xf numFmtId="176" fontId="5" fillId="5" borderId="9" xfId="0" applyNumberFormat="1" applyFont="1" applyFill="1" applyBorder="1"/>
    <xf numFmtId="0" fontId="16" fillId="5" borderId="9" xfId="3" applyFont="1" applyFill="1" applyBorder="1" applyAlignment="1">
      <alignment horizontal="left" vertical="center" shrinkToFit="1"/>
    </xf>
    <xf numFmtId="38" fontId="16" fillId="5" borderId="9" xfId="1" applyFont="1" applyFill="1" applyBorder="1" applyAlignment="1" applyProtection="1">
      <alignment horizontal="right" vertical="center" shrinkToFit="1"/>
    </xf>
    <xf numFmtId="0" fontId="16" fillId="5" borderId="10" xfId="0" applyFont="1" applyFill="1" applyBorder="1" applyAlignment="1">
      <alignment vertical="center" shrinkToFit="1"/>
    </xf>
    <xf numFmtId="0" fontId="0" fillId="5" borderId="10" xfId="0" applyFill="1" applyBorder="1" applyAlignment="1">
      <alignment horizontal="center"/>
    </xf>
    <xf numFmtId="0" fontId="18" fillId="5" borderId="10" xfId="0" applyFont="1" applyFill="1" applyBorder="1" applyAlignment="1">
      <alignment horizontal="center" vertical="center" shrinkToFit="1"/>
    </xf>
    <xf numFmtId="49" fontId="17" fillId="5" borderId="10" xfId="2" applyNumberFormat="1" applyFont="1" applyFill="1" applyBorder="1" applyAlignment="1">
      <alignment vertical="center" shrinkToFit="1"/>
    </xf>
    <xf numFmtId="0" fontId="17" fillId="5" borderId="10" xfId="4" applyFont="1" applyFill="1" applyBorder="1" applyAlignment="1">
      <alignment horizontal="left" vertical="center" shrinkToFit="1"/>
    </xf>
    <xf numFmtId="0" fontId="17" fillId="5" borderId="10" xfId="4" applyFont="1" applyFill="1" applyBorder="1" applyAlignment="1">
      <alignment horizontal="center" vertical="center" shrinkToFit="1"/>
    </xf>
    <xf numFmtId="176" fontId="5" fillId="5" borderId="10" xfId="0" applyNumberFormat="1" applyFont="1" applyFill="1" applyBorder="1"/>
    <xf numFmtId="0" fontId="16" fillId="5" borderId="10" xfId="3" applyFont="1" applyFill="1" applyBorder="1" applyAlignment="1">
      <alignment horizontal="left" vertical="center" shrinkToFit="1"/>
    </xf>
    <xf numFmtId="38" fontId="16" fillId="5" borderId="10" xfId="1" applyFont="1" applyFill="1" applyBorder="1" applyAlignment="1" applyProtection="1">
      <alignment horizontal="right" vertical="center" shrinkToFit="1"/>
    </xf>
    <xf numFmtId="38" fontId="5" fillId="5" borderId="10" xfId="1" applyFont="1" applyFill="1" applyBorder="1" applyAlignment="1">
      <alignment vertical="center" shrinkToFit="1"/>
    </xf>
    <xf numFmtId="0" fontId="0" fillId="5" borderId="10" xfId="0" applyFill="1" applyBorder="1"/>
    <xf numFmtId="178" fontId="0" fillId="5" borderId="10" xfId="1" applyNumberFormat="1" applyFont="1" applyFill="1" applyBorder="1" applyAlignment="1"/>
    <xf numFmtId="176" fontId="0" fillId="5" borderId="1" xfId="0" applyNumberFormat="1" applyFill="1" applyBorder="1"/>
    <xf numFmtId="176" fontId="0" fillId="5" borderId="9" xfId="0" applyNumberFormat="1" applyFill="1" applyBorder="1"/>
    <xf numFmtId="176" fontId="0" fillId="5" borderId="24" xfId="0" applyNumberFormat="1" applyFill="1" applyBorder="1"/>
    <xf numFmtId="178" fontId="0" fillId="5" borderId="1" xfId="0" applyNumberFormat="1" applyFill="1" applyBorder="1"/>
    <xf numFmtId="0" fontId="20" fillId="5" borderId="0" xfId="0" applyFont="1" applyFill="1" applyAlignment="1">
      <alignment horizontal="center" vertical="center"/>
    </xf>
    <xf numFmtId="38" fontId="10" fillId="7" borderId="1" xfId="1" applyFont="1" applyFill="1" applyBorder="1">
      <alignment vertical="center"/>
    </xf>
    <xf numFmtId="38" fontId="10" fillId="7" borderId="6" xfId="1" applyFont="1" applyFill="1" applyBorder="1">
      <alignment vertical="center"/>
    </xf>
    <xf numFmtId="38" fontId="10" fillId="7" borderId="14" xfId="1" applyFont="1" applyFill="1" applyBorder="1">
      <alignment vertical="center"/>
    </xf>
    <xf numFmtId="0" fontId="10" fillId="7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40" fontId="9" fillId="0" borderId="1" xfId="1" applyNumberFormat="1" applyFont="1" applyBorder="1" applyAlignment="1"/>
    <xf numFmtId="0" fontId="10" fillId="5" borderId="29" xfId="0" applyFont="1" applyFill="1" applyBorder="1" applyAlignment="1">
      <alignment horizontal="left" vertical="center"/>
    </xf>
    <xf numFmtId="38" fontId="10" fillId="5" borderId="29" xfId="1" applyFont="1" applyFill="1" applyBorder="1">
      <alignment vertical="center"/>
    </xf>
    <xf numFmtId="0" fontId="10" fillId="5" borderId="0" xfId="0" applyFont="1" applyFill="1" applyAlignment="1">
      <alignment horizontal="left" vertical="center"/>
    </xf>
    <xf numFmtId="38" fontId="10" fillId="5" borderId="2" xfId="1" applyFont="1" applyFill="1" applyBorder="1">
      <alignment vertical="center"/>
    </xf>
    <xf numFmtId="0" fontId="10" fillId="5" borderId="4" xfId="0" applyFont="1" applyFill="1" applyBorder="1" applyAlignment="1">
      <alignment vertical="center"/>
    </xf>
    <xf numFmtId="38" fontId="10" fillId="5" borderId="4" xfId="1" applyFont="1" applyFill="1" applyBorder="1">
      <alignment vertical="center"/>
    </xf>
    <xf numFmtId="38" fontId="10" fillId="5" borderId="30" xfId="1" applyFont="1" applyFill="1" applyBorder="1">
      <alignment vertical="center"/>
    </xf>
    <xf numFmtId="38" fontId="10" fillId="5" borderId="31" xfId="1" applyFont="1" applyFill="1" applyBorder="1">
      <alignment vertical="center"/>
    </xf>
    <xf numFmtId="40" fontId="10" fillId="5" borderId="16" xfId="1" applyNumberFormat="1" applyFont="1" applyFill="1" applyBorder="1">
      <alignment vertical="center"/>
    </xf>
    <xf numFmtId="40" fontId="10" fillId="5" borderId="19" xfId="1" applyNumberFormat="1" applyFont="1" applyFill="1" applyBorder="1">
      <alignment vertical="center"/>
    </xf>
    <xf numFmtId="40" fontId="10" fillId="5" borderId="22" xfId="1" applyNumberFormat="1" applyFont="1" applyFill="1" applyBorder="1">
      <alignment vertical="center"/>
    </xf>
    <xf numFmtId="40" fontId="10" fillId="5" borderId="15" xfId="0" applyNumberFormat="1" applyFont="1" applyFill="1" applyBorder="1" applyAlignment="1">
      <alignment horizontal="left" vertical="center"/>
    </xf>
    <xf numFmtId="40" fontId="10" fillId="5" borderId="15" xfId="1" applyNumberFormat="1" applyFont="1" applyFill="1" applyBorder="1">
      <alignment vertical="center"/>
    </xf>
    <xf numFmtId="40" fontId="10" fillId="5" borderId="18" xfId="1" applyNumberFormat="1" applyFont="1" applyFill="1" applyBorder="1">
      <alignment vertical="center"/>
    </xf>
    <xf numFmtId="40" fontId="10" fillId="5" borderId="21" xfId="1" applyNumberFormat="1" applyFont="1" applyFill="1" applyBorder="1">
      <alignment vertical="center"/>
    </xf>
    <xf numFmtId="40" fontId="10" fillId="0" borderId="0" xfId="0" applyNumberFormat="1" applyFont="1" applyAlignment="1">
      <alignment vertical="center"/>
    </xf>
    <xf numFmtId="40" fontId="10" fillId="5" borderId="16" xfId="0" applyNumberFormat="1" applyFont="1" applyFill="1" applyBorder="1" applyAlignment="1">
      <alignment horizontal="left" vertical="center"/>
    </xf>
    <xf numFmtId="40" fontId="10" fillId="5" borderId="17" xfId="0" applyNumberFormat="1" applyFont="1" applyFill="1" applyBorder="1" applyAlignment="1">
      <alignment horizontal="left" vertical="center"/>
    </xf>
    <xf numFmtId="40" fontId="10" fillId="5" borderId="17" xfId="1" applyNumberFormat="1" applyFont="1" applyFill="1" applyBorder="1">
      <alignment vertical="center"/>
    </xf>
    <xf numFmtId="40" fontId="10" fillId="5" borderId="20" xfId="1" applyNumberFormat="1" applyFont="1" applyFill="1" applyBorder="1">
      <alignment vertical="center"/>
    </xf>
    <xf numFmtId="40" fontId="10" fillId="5" borderId="23" xfId="1" applyNumberFormat="1" applyFont="1" applyFill="1" applyBorder="1">
      <alignment vertical="center"/>
    </xf>
    <xf numFmtId="40" fontId="10" fillId="5" borderId="26" xfId="1" applyNumberFormat="1" applyFont="1" applyFill="1" applyBorder="1">
      <alignment vertical="center"/>
    </xf>
    <xf numFmtId="40" fontId="10" fillId="5" borderId="27" xfId="1" applyNumberFormat="1" applyFont="1" applyFill="1" applyBorder="1">
      <alignment vertical="center"/>
    </xf>
    <xf numFmtId="40" fontId="10" fillId="5" borderId="28" xfId="1" applyNumberFormat="1" applyFont="1" applyFill="1" applyBorder="1">
      <alignment vertical="center"/>
    </xf>
    <xf numFmtId="38" fontId="21" fillId="7" borderId="1" xfId="1" applyFont="1" applyFill="1" applyBorder="1">
      <alignment vertical="center"/>
    </xf>
    <xf numFmtId="38" fontId="21" fillId="5" borderId="1" xfId="1" applyFont="1" applyFill="1" applyBorder="1">
      <alignment vertical="center"/>
    </xf>
    <xf numFmtId="0" fontId="9" fillId="0" borderId="13" xfId="0" applyFont="1" applyBorder="1" applyAlignment="1">
      <alignment horizontal="left" vertical="top" wrapText="1"/>
    </xf>
    <xf numFmtId="38" fontId="16" fillId="5" borderId="4" xfId="1" applyFont="1" applyFill="1" applyBorder="1" applyAlignment="1" applyProtection="1">
      <alignment horizontal="right" vertical="center" shrinkToFit="1"/>
    </xf>
    <xf numFmtId="0" fontId="0" fillId="5" borderId="10" xfId="0" applyFill="1" applyBorder="1" applyAlignment="1">
      <alignment horizontal="right" vertical="center" shrinkToFit="1"/>
    </xf>
    <xf numFmtId="0" fontId="0" fillId="5" borderId="25" xfId="0" applyFill="1" applyBorder="1" applyAlignment="1">
      <alignment horizontal="right" vertical="center" shrinkToFit="1"/>
    </xf>
    <xf numFmtId="0" fontId="16" fillId="5" borderId="4" xfId="0" applyFont="1" applyFill="1" applyBorder="1" applyAlignment="1">
      <alignment vertical="center" shrinkToFit="1"/>
    </xf>
    <xf numFmtId="0" fontId="0" fillId="5" borderId="10" xfId="0" applyFill="1" applyBorder="1" applyAlignment="1">
      <alignment vertical="center" shrinkToFit="1"/>
    </xf>
    <xf numFmtId="0" fontId="0" fillId="5" borderId="25" xfId="0" applyFill="1" applyBorder="1" applyAlignment="1">
      <alignment vertical="center" shrinkToFit="1"/>
    </xf>
    <xf numFmtId="0" fontId="17" fillId="5" borderId="4" xfId="4" applyFont="1" applyFill="1" applyBorder="1" applyAlignment="1">
      <alignment horizontal="left" vertical="center" shrinkToFit="1"/>
    </xf>
    <xf numFmtId="0" fontId="0" fillId="5" borderId="10" xfId="0" applyFill="1" applyBorder="1" applyAlignment="1">
      <alignment horizontal="left" vertical="center" shrinkToFit="1"/>
    </xf>
    <xf numFmtId="0" fontId="0" fillId="5" borderId="25" xfId="0" applyFill="1" applyBorder="1" applyAlignment="1">
      <alignment horizontal="left" vertical="center" shrinkToFit="1"/>
    </xf>
    <xf numFmtId="176" fontId="5" fillId="5" borderId="4" xfId="0" applyNumberFormat="1" applyFont="1" applyFill="1" applyBorder="1" applyAlignment="1">
      <alignment vertical="center" shrinkToFit="1"/>
    </xf>
    <xf numFmtId="0" fontId="16" fillId="5" borderId="4" xfId="3" applyFont="1" applyFill="1" applyBorder="1" applyAlignment="1">
      <alignment horizontal="left" vertical="center" shrinkToFit="1"/>
    </xf>
    <xf numFmtId="0" fontId="0" fillId="5" borderId="4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shrinkToFit="1"/>
    </xf>
    <xf numFmtId="0" fontId="0" fillId="5" borderId="10" xfId="0" applyFill="1" applyBorder="1" applyAlignment="1">
      <alignment horizontal="center" vertical="center" shrinkToFit="1"/>
    </xf>
    <xf numFmtId="0" fontId="0" fillId="5" borderId="25" xfId="0" applyFill="1" applyBorder="1" applyAlignment="1">
      <alignment horizontal="center" vertical="center" shrinkToFit="1"/>
    </xf>
    <xf numFmtId="40" fontId="10" fillId="0" borderId="16" xfId="1" applyNumberFormat="1" applyFont="1" applyFill="1" applyBorder="1">
      <alignment vertical="center"/>
    </xf>
    <xf numFmtId="40" fontId="10" fillId="0" borderId="19" xfId="1" applyNumberFormat="1" applyFont="1" applyFill="1" applyBorder="1">
      <alignment vertical="center"/>
    </xf>
  </cellXfs>
  <cellStyles count="5">
    <cellStyle name="桁区切り" xfId="1" builtinId="6"/>
    <cellStyle name="標準" xfId="0" builtinId="0"/>
    <cellStyle name="標準 3 2" xfId="3" xr:uid="{D90C779C-2FE6-418F-8383-4ECB74D512E3}"/>
    <cellStyle name="標準 3 3 2" xfId="2" xr:uid="{4656688B-7941-448F-BB76-8FF1CD7F93AB}"/>
    <cellStyle name="標準_経済比較" xfId="4" xr:uid="{62984CD7-F883-4E2F-9E56-70072B36A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4AEA0-2126-40A0-B632-04781CE4EDF6}">
  <sheetPr>
    <tabColor theme="7"/>
  </sheetPr>
  <dimension ref="A3:C10"/>
  <sheetViews>
    <sheetView zoomScaleNormal="100" zoomScaleSheetLayoutView="93" workbookViewId="0">
      <selection activeCell="H19" sqref="H19"/>
    </sheetView>
  </sheetViews>
  <sheetFormatPr defaultRowHeight="13.5"/>
  <cols>
    <col min="1" max="1" width="25.625" style="47" customWidth="1"/>
    <col min="2" max="2" width="27.625" style="47" customWidth="1"/>
    <col min="3" max="3" width="25.625" style="47" customWidth="1"/>
    <col min="4" max="16384" width="9" style="47"/>
  </cols>
  <sheetData>
    <row r="3" spans="1:3" ht="25.15" customHeight="1" thickBot="1">
      <c r="A3" s="64" t="s">
        <v>638</v>
      </c>
      <c r="B3" s="76">
        <f>B6</f>
        <v>244177</v>
      </c>
      <c r="C3" s="64" t="s">
        <v>640</v>
      </c>
    </row>
    <row r="4" spans="1:3" ht="25.15" customHeight="1"/>
    <row r="5" spans="1:3" ht="25.15" customHeight="1">
      <c r="A5" s="62"/>
      <c r="B5" s="62" t="s">
        <v>639</v>
      </c>
      <c r="C5" s="62" t="s">
        <v>10</v>
      </c>
    </row>
    <row r="6" spans="1:3" ht="25.15" customHeight="1">
      <c r="A6" s="48" t="s">
        <v>641</v>
      </c>
      <c r="B6" s="56">
        <f>ROUND((直近36か月使用電力量!N5+直近36か月使用電力量!N14+直近36か月使用電力量!N23)/3,0)</f>
        <v>244177</v>
      </c>
      <c r="C6" s="48" t="s">
        <v>1124</v>
      </c>
    </row>
    <row r="7" spans="1:3" ht="24.75" customHeight="1">
      <c r="A7" s="48" t="s">
        <v>1127</v>
      </c>
      <c r="B7" s="159">
        <f>ROUND((直近36か月使用電力量!O7+直近36か月使用電力量!O16+直近36か月使用電力量!O25)/3,2)</f>
        <v>25.94</v>
      </c>
      <c r="C7" s="48"/>
    </row>
    <row r="8" spans="1:3" ht="24.75" customHeight="1">
      <c r="A8" s="48" t="s">
        <v>1128</v>
      </c>
      <c r="B8" s="159">
        <f>ROUND((直近36か月使用電力量!O8+直近36か月使用電力量!O17+直近36か月使用電力量!O26)/3,2)</f>
        <v>-3.65</v>
      </c>
      <c r="C8" s="48"/>
    </row>
    <row r="9" spans="1:3" ht="24.75" customHeight="1">
      <c r="A9" s="48" t="s">
        <v>617</v>
      </c>
      <c r="B9" s="159">
        <f>ROUND((直近36か月使用電力量!O9+直近36か月使用電力量!O18+直近36か月使用電力量!O27)/3,2)</f>
        <v>2.87</v>
      </c>
      <c r="C9" s="48"/>
    </row>
    <row r="10" spans="1:3" ht="24.75" customHeight="1">
      <c r="A10" s="48" t="s">
        <v>1129</v>
      </c>
      <c r="B10" s="159">
        <f>ROUND((直近36か月使用電力量!O10+直近36か月使用電力量!O19+直近36か月使用電力量!O28)/3,2)</f>
        <v>25.15</v>
      </c>
      <c r="C10" s="48"/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DAF53-8F92-41ED-A862-9565765B5D72}">
  <sheetPr>
    <pageSetUpPr fitToPage="1"/>
  </sheetPr>
  <dimension ref="A1:L116"/>
  <sheetViews>
    <sheetView topLeftCell="A103" workbookViewId="0">
      <selection activeCell="C13" sqref="C13"/>
    </sheetView>
  </sheetViews>
  <sheetFormatPr defaultRowHeight="18.75"/>
  <cols>
    <col min="1" max="1" width="4.5" customWidth="1"/>
    <col min="2" max="2" width="8.25" style="5" bestFit="1" customWidth="1"/>
    <col min="3" max="3" width="4.5" style="5" customWidth="1"/>
    <col min="4" max="4" width="23" style="5" bestFit="1" customWidth="1"/>
    <col min="5" max="5" width="21.375" style="5" bestFit="1" customWidth="1"/>
    <col min="6" max="6" width="4.875" bestFit="1" customWidth="1"/>
    <col min="7" max="7" width="24" customWidth="1"/>
    <col min="8" max="8" width="5.25" style="5" bestFit="1" customWidth="1"/>
    <col min="9" max="9" width="13" style="5" bestFit="1" customWidth="1"/>
    <col min="10" max="10" width="15.5" bestFit="1" customWidth="1"/>
    <col min="11" max="11" width="22.5" customWidth="1"/>
    <col min="12" max="12" width="11.875" bestFit="1" customWidth="1"/>
  </cols>
  <sheetData>
    <row r="1" spans="1:12" ht="24">
      <c r="A1" s="2" t="s">
        <v>15</v>
      </c>
    </row>
    <row r="2" spans="1:12">
      <c r="A2" s="1" t="s">
        <v>0</v>
      </c>
      <c r="B2" s="6" t="s">
        <v>14</v>
      </c>
      <c r="C2" s="6" t="s">
        <v>1</v>
      </c>
      <c r="D2" s="6" t="s">
        <v>13</v>
      </c>
      <c r="E2" s="6" t="s">
        <v>2</v>
      </c>
      <c r="F2" s="1" t="s">
        <v>3</v>
      </c>
      <c r="G2" s="1" t="s">
        <v>6</v>
      </c>
      <c r="H2" s="6" t="s">
        <v>4</v>
      </c>
      <c r="I2" s="6" t="s">
        <v>8</v>
      </c>
      <c r="J2" s="1" t="s">
        <v>5</v>
      </c>
      <c r="K2" s="1" t="s">
        <v>10</v>
      </c>
      <c r="L2" s="1" t="s">
        <v>7</v>
      </c>
    </row>
    <row r="3" spans="1:12">
      <c r="A3" s="1">
        <v>1</v>
      </c>
      <c r="B3" s="18" t="s">
        <v>282</v>
      </c>
      <c r="C3" s="6" t="s">
        <v>344</v>
      </c>
      <c r="D3" s="7" t="s">
        <v>300</v>
      </c>
      <c r="E3" s="8" t="s">
        <v>21</v>
      </c>
      <c r="F3" s="3">
        <v>1</v>
      </c>
      <c r="G3" s="1" t="s">
        <v>301</v>
      </c>
      <c r="H3" s="9">
        <v>2</v>
      </c>
      <c r="I3" s="15">
        <v>2299</v>
      </c>
      <c r="J3" s="1">
        <v>36</v>
      </c>
      <c r="K3" s="1"/>
      <c r="L3" s="1" t="s">
        <v>9</v>
      </c>
    </row>
    <row r="4" spans="1:12">
      <c r="A4" s="1">
        <v>2</v>
      </c>
      <c r="B4" s="18"/>
      <c r="C4" s="6" t="s">
        <v>344</v>
      </c>
      <c r="D4" s="7" t="s">
        <v>300</v>
      </c>
      <c r="E4" s="8" t="s">
        <v>373</v>
      </c>
      <c r="F4" s="3">
        <v>1</v>
      </c>
      <c r="G4" s="1" t="s">
        <v>73</v>
      </c>
      <c r="H4" s="9">
        <v>2</v>
      </c>
      <c r="I4" s="15">
        <v>2299</v>
      </c>
      <c r="J4" s="1">
        <v>60</v>
      </c>
      <c r="K4" s="1"/>
      <c r="L4" s="1" t="s">
        <v>9</v>
      </c>
    </row>
    <row r="5" spans="1:12">
      <c r="A5" s="1">
        <v>3</v>
      </c>
      <c r="B5" s="18"/>
      <c r="C5" s="6" t="s">
        <v>344</v>
      </c>
      <c r="D5" s="7" t="s">
        <v>300</v>
      </c>
      <c r="E5" s="8" t="s">
        <v>304</v>
      </c>
      <c r="F5" s="3">
        <v>1</v>
      </c>
      <c r="G5" s="1" t="s">
        <v>316</v>
      </c>
      <c r="H5" s="9">
        <v>2</v>
      </c>
      <c r="I5" s="15">
        <v>2299</v>
      </c>
      <c r="J5" s="1"/>
      <c r="K5" s="1" t="s">
        <v>32</v>
      </c>
      <c r="L5" s="1" t="s">
        <v>9</v>
      </c>
    </row>
    <row r="6" spans="1:12">
      <c r="A6" s="1">
        <v>4</v>
      </c>
      <c r="B6" s="18" t="s">
        <v>282</v>
      </c>
      <c r="C6" s="6" t="s">
        <v>344</v>
      </c>
      <c r="D6" s="7" t="s">
        <v>501</v>
      </c>
      <c r="E6" s="8" t="s">
        <v>21</v>
      </c>
      <c r="F6" s="3">
        <v>1</v>
      </c>
      <c r="G6" s="1" t="s">
        <v>301</v>
      </c>
      <c r="H6" s="9">
        <v>1</v>
      </c>
      <c r="I6" s="15">
        <v>2299</v>
      </c>
      <c r="J6" s="1">
        <v>36</v>
      </c>
      <c r="K6" s="1"/>
      <c r="L6" s="1" t="s">
        <v>9</v>
      </c>
    </row>
    <row r="7" spans="1:12">
      <c r="A7" s="1">
        <v>5</v>
      </c>
      <c r="B7" s="18"/>
      <c r="C7" s="6" t="s">
        <v>344</v>
      </c>
      <c r="D7" s="7" t="s">
        <v>501</v>
      </c>
      <c r="E7" s="8" t="s">
        <v>374</v>
      </c>
      <c r="F7" s="3">
        <v>1</v>
      </c>
      <c r="G7" s="1" t="s">
        <v>375</v>
      </c>
      <c r="H7" s="9">
        <v>1</v>
      </c>
      <c r="I7" s="15">
        <v>2299</v>
      </c>
      <c r="J7" s="1">
        <v>23</v>
      </c>
      <c r="K7" s="1"/>
      <c r="L7" s="1" t="s">
        <v>9</v>
      </c>
    </row>
    <row r="8" spans="1:12">
      <c r="A8" s="1">
        <v>6</v>
      </c>
      <c r="B8" s="18"/>
      <c r="C8" s="6" t="s">
        <v>345</v>
      </c>
      <c r="D8" s="7" t="s">
        <v>501</v>
      </c>
      <c r="E8" s="8" t="s">
        <v>164</v>
      </c>
      <c r="F8" s="3">
        <v>1</v>
      </c>
      <c r="G8" s="1" t="s">
        <v>542</v>
      </c>
      <c r="H8" s="9">
        <v>1</v>
      </c>
      <c r="I8" s="15"/>
      <c r="J8" s="1">
        <v>22</v>
      </c>
      <c r="K8" s="1" t="s">
        <v>498</v>
      </c>
      <c r="L8" s="1" t="s">
        <v>9</v>
      </c>
    </row>
    <row r="9" spans="1:12">
      <c r="A9" s="1">
        <v>7</v>
      </c>
      <c r="B9" s="18" t="s">
        <v>285</v>
      </c>
      <c r="C9" s="6" t="s">
        <v>344</v>
      </c>
      <c r="D9" s="7" t="s">
        <v>262</v>
      </c>
      <c r="E9" s="8" t="s">
        <v>21</v>
      </c>
      <c r="F9" s="3">
        <v>1</v>
      </c>
      <c r="G9" s="1" t="s">
        <v>551</v>
      </c>
      <c r="H9" s="9">
        <v>1</v>
      </c>
      <c r="I9" s="15">
        <v>2601.5</v>
      </c>
      <c r="J9" s="1">
        <v>36</v>
      </c>
      <c r="K9" s="1"/>
      <c r="L9" s="1" t="s">
        <v>9</v>
      </c>
    </row>
    <row r="10" spans="1:12">
      <c r="A10" s="1">
        <v>8</v>
      </c>
      <c r="B10" s="18" t="s">
        <v>286</v>
      </c>
      <c r="C10" s="6" t="s">
        <v>344</v>
      </c>
      <c r="D10" s="7" t="s">
        <v>262</v>
      </c>
      <c r="E10" s="8" t="s">
        <v>21</v>
      </c>
      <c r="F10" s="3">
        <v>1</v>
      </c>
      <c r="G10" s="1" t="s">
        <v>551</v>
      </c>
      <c r="H10" s="9">
        <v>1</v>
      </c>
      <c r="I10" s="15">
        <v>2601.5</v>
      </c>
      <c r="J10" s="1">
        <v>36</v>
      </c>
      <c r="K10" s="1"/>
      <c r="L10" s="1" t="s">
        <v>9</v>
      </c>
    </row>
    <row r="11" spans="1:12">
      <c r="A11" s="1">
        <v>9</v>
      </c>
      <c r="B11" s="18" t="s">
        <v>284</v>
      </c>
      <c r="C11" s="6" t="s">
        <v>344</v>
      </c>
      <c r="D11" s="7" t="s">
        <v>174</v>
      </c>
      <c r="E11" s="8" t="s">
        <v>19</v>
      </c>
      <c r="F11" s="3">
        <v>1</v>
      </c>
      <c r="G11" s="1" t="s">
        <v>303</v>
      </c>
      <c r="H11" s="9">
        <v>1</v>
      </c>
      <c r="I11" s="15">
        <v>2299</v>
      </c>
      <c r="J11" s="1">
        <v>26</v>
      </c>
      <c r="K11" s="1"/>
      <c r="L11" s="1" t="s">
        <v>9</v>
      </c>
    </row>
    <row r="12" spans="1:12">
      <c r="A12" s="1">
        <v>10</v>
      </c>
      <c r="B12" s="18" t="s">
        <v>282</v>
      </c>
      <c r="C12" s="6" t="s">
        <v>344</v>
      </c>
      <c r="D12" s="7" t="s">
        <v>502</v>
      </c>
      <c r="E12" s="8" t="s">
        <v>21</v>
      </c>
      <c r="F12" s="3">
        <v>1</v>
      </c>
      <c r="G12" s="1" t="s">
        <v>301</v>
      </c>
      <c r="H12" s="9">
        <v>1</v>
      </c>
      <c r="I12" s="15">
        <v>2299</v>
      </c>
      <c r="J12" s="1">
        <v>36</v>
      </c>
      <c r="K12" s="1"/>
      <c r="L12" s="1" t="s">
        <v>9</v>
      </c>
    </row>
    <row r="13" spans="1:12">
      <c r="A13" s="1">
        <v>11</v>
      </c>
      <c r="B13" s="18"/>
      <c r="C13" s="6" t="s">
        <v>345</v>
      </c>
      <c r="D13" s="7" t="s">
        <v>502</v>
      </c>
      <c r="E13" s="8" t="s">
        <v>164</v>
      </c>
      <c r="F13" s="3">
        <v>1</v>
      </c>
      <c r="G13" s="1" t="s">
        <v>542</v>
      </c>
      <c r="H13" s="9">
        <v>1</v>
      </c>
      <c r="I13" s="15"/>
      <c r="J13" s="1">
        <v>22</v>
      </c>
      <c r="K13" s="1" t="s">
        <v>498</v>
      </c>
      <c r="L13" s="1" t="s">
        <v>9</v>
      </c>
    </row>
    <row r="14" spans="1:12">
      <c r="A14" s="1">
        <v>12</v>
      </c>
      <c r="B14" s="18" t="s">
        <v>283</v>
      </c>
      <c r="C14" s="6" t="s">
        <v>344</v>
      </c>
      <c r="D14" s="7" t="s">
        <v>261</v>
      </c>
      <c r="E14" s="8" t="s">
        <v>21</v>
      </c>
      <c r="F14" s="3">
        <v>1</v>
      </c>
      <c r="G14" s="1" t="s">
        <v>302</v>
      </c>
      <c r="H14" s="9">
        <v>3</v>
      </c>
      <c r="I14" s="15">
        <v>2601.5</v>
      </c>
      <c r="J14" s="1">
        <v>36</v>
      </c>
      <c r="K14" s="1"/>
      <c r="L14" s="1" t="s">
        <v>9</v>
      </c>
    </row>
    <row r="15" spans="1:12">
      <c r="A15" s="1">
        <v>13</v>
      </c>
      <c r="B15" s="18" t="s">
        <v>282</v>
      </c>
      <c r="C15" s="6" t="s">
        <v>344</v>
      </c>
      <c r="D15" s="7" t="s">
        <v>299</v>
      </c>
      <c r="E15" s="8" t="s">
        <v>21</v>
      </c>
      <c r="F15" s="3">
        <v>1</v>
      </c>
      <c r="G15" s="1" t="s">
        <v>301</v>
      </c>
      <c r="H15" s="9">
        <v>1</v>
      </c>
      <c r="I15" s="15">
        <v>2299</v>
      </c>
      <c r="J15" s="1">
        <v>36</v>
      </c>
      <c r="K15" s="1"/>
      <c r="L15" s="1" t="s">
        <v>9</v>
      </c>
    </row>
    <row r="16" spans="1:12">
      <c r="A16" s="1">
        <v>14</v>
      </c>
      <c r="B16" s="18"/>
      <c r="C16" s="6" t="s">
        <v>344</v>
      </c>
      <c r="D16" s="7" t="s">
        <v>176</v>
      </c>
      <c r="E16" s="8" t="s">
        <v>31</v>
      </c>
      <c r="F16" s="3">
        <v>1</v>
      </c>
      <c r="G16" s="1" t="s">
        <v>316</v>
      </c>
      <c r="H16" s="9">
        <v>3</v>
      </c>
      <c r="I16" s="15">
        <v>2299</v>
      </c>
      <c r="J16" s="1"/>
      <c r="K16" s="1" t="s">
        <v>32</v>
      </c>
      <c r="L16" s="1" t="s">
        <v>9</v>
      </c>
    </row>
    <row r="17" spans="1:12">
      <c r="A17" s="1">
        <v>15</v>
      </c>
      <c r="B17" s="18" t="s">
        <v>369</v>
      </c>
      <c r="C17" s="6" t="s">
        <v>344</v>
      </c>
      <c r="D17" s="7" t="s">
        <v>351</v>
      </c>
      <c r="E17" s="8" t="s">
        <v>21</v>
      </c>
      <c r="F17" s="3">
        <v>1</v>
      </c>
      <c r="G17" s="1" t="s">
        <v>89</v>
      </c>
      <c r="H17" s="9">
        <v>14</v>
      </c>
      <c r="I17" s="15">
        <v>2299</v>
      </c>
      <c r="J17" s="1">
        <v>36</v>
      </c>
      <c r="K17" s="1"/>
      <c r="L17" s="1" t="s">
        <v>9</v>
      </c>
    </row>
    <row r="18" spans="1:12">
      <c r="A18" s="1">
        <v>16</v>
      </c>
      <c r="B18" s="18"/>
      <c r="C18" s="6" t="s">
        <v>345</v>
      </c>
      <c r="D18" s="7" t="s">
        <v>538</v>
      </c>
      <c r="E18" s="8" t="s">
        <v>125</v>
      </c>
      <c r="F18" s="3">
        <v>1</v>
      </c>
      <c r="G18" s="1" t="s">
        <v>379</v>
      </c>
      <c r="H18" s="9">
        <v>2</v>
      </c>
      <c r="I18" s="15"/>
      <c r="J18" s="1">
        <v>100</v>
      </c>
      <c r="K18" s="1"/>
      <c r="L18" s="1" t="s">
        <v>9</v>
      </c>
    </row>
    <row r="19" spans="1:12">
      <c r="A19" s="1">
        <v>17</v>
      </c>
      <c r="B19" s="18" t="s">
        <v>370</v>
      </c>
      <c r="C19" s="6" t="s">
        <v>344</v>
      </c>
      <c r="D19" s="7" t="s">
        <v>352</v>
      </c>
      <c r="E19" s="8" t="s">
        <v>21</v>
      </c>
      <c r="F19" s="3">
        <v>1</v>
      </c>
      <c r="G19" s="1" t="s">
        <v>89</v>
      </c>
      <c r="H19" s="9">
        <v>16</v>
      </c>
      <c r="I19" s="15">
        <v>2299</v>
      </c>
      <c r="J19" s="1">
        <v>36</v>
      </c>
      <c r="K19" s="1"/>
      <c r="L19" s="1" t="s">
        <v>9</v>
      </c>
    </row>
    <row r="20" spans="1:12">
      <c r="A20" s="1">
        <v>18</v>
      </c>
      <c r="B20" s="18"/>
      <c r="C20" s="6" t="s">
        <v>345</v>
      </c>
      <c r="D20" s="7" t="s">
        <v>536</v>
      </c>
      <c r="E20" s="8" t="s">
        <v>125</v>
      </c>
      <c r="F20" s="3">
        <v>1</v>
      </c>
      <c r="G20" s="1" t="s">
        <v>379</v>
      </c>
      <c r="H20" s="9">
        <v>2</v>
      </c>
      <c r="I20" s="15"/>
      <c r="J20" s="1">
        <v>100</v>
      </c>
      <c r="K20" s="1"/>
      <c r="L20" s="1" t="s">
        <v>9</v>
      </c>
    </row>
    <row r="21" spans="1:12">
      <c r="A21" s="1">
        <v>19</v>
      </c>
      <c r="B21" s="18"/>
      <c r="C21" s="6" t="s">
        <v>345</v>
      </c>
      <c r="D21" s="7" t="s">
        <v>536</v>
      </c>
      <c r="E21" s="8" t="s">
        <v>537</v>
      </c>
      <c r="F21" s="3">
        <v>1</v>
      </c>
      <c r="G21" s="1" t="s">
        <v>89</v>
      </c>
      <c r="H21" s="9">
        <v>1</v>
      </c>
      <c r="I21" s="15"/>
      <c r="J21" s="1">
        <v>121</v>
      </c>
      <c r="K21" s="1"/>
      <c r="L21" s="1" t="s">
        <v>9</v>
      </c>
    </row>
    <row r="22" spans="1:12">
      <c r="A22" s="1">
        <v>20</v>
      </c>
      <c r="B22" s="18"/>
      <c r="C22" s="6" t="s">
        <v>345</v>
      </c>
      <c r="D22" s="7" t="s">
        <v>539</v>
      </c>
      <c r="E22" s="8" t="s">
        <v>537</v>
      </c>
      <c r="F22" s="3">
        <v>1</v>
      </c>
      <c r="G22" s="1" t="s">
        <v>89</v>
      </c>
      <c r="H22" s="9">
        <v>1</v>
      </c>
      <c r="I22" s="15"/>
      <c r="J22" s="1">
        <v>121</v>
      </c>
      <c r="K22" s="1"/>
      <c r="L22" s="1" t="s">
        <v>9</v>
      </c>
    </row>
    <row r="23" spans="1:12">
      <c r="A23" s="1">
        <v>21</v>
      </c>
      <c r="B23" s="18"/>
      <c r="C23" s="6" t="s">
        <v>345</v>
      </c>
      <c r="D23" s="7" t="s">
        <v>539</v>
      </c>
      <c r="E23" s="8" t="s">
        <v>547</v>
      </c>
      <c r="F23" s="3">
        <v>1</v>
      </c>
      <c r="G23" s="1" t="s">
        <v>89</v>
      </c>
      <c r="H23" s="9">
        <v>1</v>
      </c>
      <c r="I23" s="15"/>
      <c r="J23" s="1">
        <v>44</v>
      </c>
      <c r="K23" s="1"/>
      <c r="L23" s="1" t="s">
        <v>9</v>
      </c>
    </row>
    <row r="24" spans="1:12">
      <c r="A24" s="1">
        <v>22</v>
      </c>
      <c r="B24" s="18"/>
      <c r="C24" s="6" t="s">
        <v>345</v>
      </c>
      <c r="D24" s="7" t="s">
        <v>540</v>
      </c>
      <c r="E24" s="8" t="s">
        <v>125</v>
      </c>
      <c r="F24" s="3">
        <v>1</v>
      </c>
      <c r="G24" s="1" t="s">
        <v>379</v>
      </c>
      <c r="H24" s="9">
        <v>2</v>
      </c>
      <c r="I24" s="15"/>
      <c r="J24" s="1">
        <v>100</v>
      </c>
      <c r="K24" s="1"/>
      <c r="L24" s="1" t="s">
        <v>9</v>
      </c>
    </row>
    <row r="25" spans="1:12">
      <c r="A25" s="10">
        <v>23</v>
      </c>
      <c r="B25" s="21"/>
      <c r="C25" s="26" t="s">
        <v>345</v>
      </c>
      <c r="D25" s="11" t="s">
        <v>540</v>
      </c>
      <c r="E25" s="12" t="s">
        <v>75</v>
      </c>
      <c r="F25" s="22">
        <v>1</v>
      </c>
      <c r="G25" s="10" t="s">
        <v>379</v>
      </c>
      <c r="H25" s="13">
        <v>3</v>
      </c>
      <c r="I25" s="23"/>
      <c r="J25" s="10"/>
      <c r="K25" s="10"/>
      <c r="L25" s="10" t="s">
        <v>386</v>
      </c>
    </row>
    <row r="26" spans="1:12">
      <c r="A26" s="1">
        <v>24</v>
      </c>
      <c r="B26" s="18" t="s">
        <v>289</v>
      </c>
      <c r="C26" s="6" t="s">
        <v>344</v>
      </c>
      <c r="D26" s="7" t="s">
        <v>265</v>
      </c>
      <c r="E26" s="8" t="s">
        <v>21</v>
      </c>
      <c r="F26" s="3">
        <v>1</v>
      </c>
      <c r="G26" s="1" t="s">
        <v>89</v>
      </c>
      <c r="H26" s="9">
        <v>4</v>
      </c>
      <c r="I26" s="15">
        <v>2299</v>
      </c>
      <c r="J26" s="1">
        <v>36</v>
      </c>
      <c r="K26" s="1"/>
      <c r="L26" s="1" t="s">
        <v>9</v>
      </c>
    </row>
    <row r="27" spans="1:12">
      <c r="A27" s="1">
        <v>25</v>
      </c>
      <c r="B27" s="18"/>
      <c r="C27" s="6" t="s">
        <v>345</v>
      </c>
      <c r="D27" s="7" t="s">
        <v>35</v>
      </c>
      <c r="E27" s="8" t="s">
        <v>373</v>
      </c>
      <c r="F27" s="3">
        <v>1</v>
      </c>
      <c r="G27" s="1" t="s">
        <v>73</v>
      </c>
      <c r="H27" s="9">
        <v>5</v>
      </c>
      <c r="I27" s="15"/>
      <c r="J27" s="1">
        <v>60</v>
      </c>
      <c r="K27" s="1"/>
      <c r="L27" s="1" t="s">
        <v>9</v>
      </c>
    </row>
    <row r="28" spans="1:12">
      <c r="A28" s="1">
        <v>26</v>
      </c>
      <c r="B28" s="18"/>
      <c r="C28" s="6" t="s">
        <v>345</v>
      </c>
      <c r="D28" s="7" t="s">
        <v>580</v>
      </c>
      <c r="E28" s="8" t="s">
        <v>547</v>
      </c>
      <c r="F28" s="3">
        <v>1</v>
      </c>
      <c r="G28" s="1" t="s">
        <v>89</v>
      </c>
      <c r="H28" s="9">
        <v>12</v>
      </c>
      <c r="I28" s="15"/>
      <c r="J28" s="1">
        <v>44</v>
      </c>
      <c r="K28" s="1"/>
      <c r="L28" s="1" t="s">
        <v>9</v>
      </c>
    </row>
    <row r="29" spans="1:12">
      <c r="A29" s="1">
        <v>27</v>
      </c>
      <c r="B29" s="18"/>
      <c r="C29" s="6" t="s">
        <v>345</v>
      </c>
      <c r="D29" s="7" t="s">
        <v>549</v>
      </c>
      <c r="E29" s="8" t="s">
        <v>547</v>
      </c>
      <c r="F29" s="3">
        <v>1</v>
      </c>
      <c r="G29" s="1" t="s">
        <v>89</v>
      </c>
      <c r="H29" s="9">
        <v>6</v>
      </c>
      <c r="I29" s="15"/>
      <c r="J29" s="1">
        <v>44</v>
      </c>
      <c r="K29" s="1"/>
      <c r="L29" s="1" t="s">
        <v>9</v>
      </c>
    </row>
    <row r="30" spans="1:12">
      <c r="A30" s="1">
        <v>28</v>
      </c>
      <c r="B30" s="18"/>
      <c r="C30" s="6" t="s">
        <v>345</v>
      </c>
      <c r="D30" s="7" t="s">
        <v>548</v>
      </c>
      <c r="E30" s="8" t="s">
        <v>125</v>
      </c>
      <c r="F30" s="3">
        <v>1</v>
      </c>
      <c r="G30" s="1" t="s">
        <v>340</v>
      </c>
      <c r="H30" s="9">
        <v>1</v>
      </c>
      <c r="I30" s="15"/>
      <c r="J30" s="1">
        <v>100</v>
      </c>
      <c r="K30" s="1"/>
      <c r="L30" s="1" t="s">
        <v>9</v>
      </c>
    </row>
    <row r="31" spans="1:12">
      <c r="A31" s="1">
        <v>29</v>
      </c>
      <c r="B31" s="18" t="s">
        <v>289</v>
      </c>
      <c r="C31" s="6" t="s">
        <v>344</v>
      </c>
      <c r="D31" s="7" t="s">
        <v>266</v>
      </c>
      <c r="E31" s="8" t="s">
        <v>21</v>
      </c>
      <c r="F31" s="3">
        <v>1</v>
      </c>
      <c r="G31" s="1" t="s">
        <v>89</v>
      </c>
      <c r="H31" s="9">
        <v>65</v>
      </c>
      <c r="I31" s="15">
        <v>2601.5</v>
      </c>
      <c r="J31" s="1">
        <v>36</v>
      </c>
      <c r="K31" s="1"/>
      <c r="L31" s="1" t="s">
        <v>9</v>
      </c>
    </row>
    <row r="32" spans="1:12">
      <c r="A32" s="1">
        <v>30</v>
      </c>
      <c r="B32" s="18" t="s">
        <v>295</v>
      </c>
      <c r="C32" s="6" t="s">
        <v>344</v>
      </c>
      <c r="D32" s="7" t="s">
        <v>266</v>
      </c>
      <c r="E32" s="8" t="s">
        <v>21</v>
      </c>
      <c r="F32" s="3">
        <v>2</v>
      </c>
      <c r="G32" s="1" t="s">
        <v>308</v>
      </c>
      <c r="H32" s="9">
        <v>8</v>
      </c>
      <c r="I32" s="15">
        <v>2601.5</v>
      </c>
      <c r="J32" s="1">
        <v>72</v>
      </c>
      <c r="K32" s="1"/>
      <c r="L32" s="1" t="s">
        <v>9</v>
      </c>
    </row>
    <row r="33" spans="1:12">
      <c r="A33" s="1">
        <v>31</v>
      </c>
      <c r="B33" s="18"/>
      <c r="C33" s="6" t="s">
        <v>345</v>
      </c>
      <c r="D33" s="7" t="s">
        <v>315</v>
      </c>
      <c r="E33" s="8" t="s">
        <v>75</v>
      </c>
      <c r="F33" s="3">
        <v>1</v>
      </c>
      <c r="G33" s="1" t="s">
        <v>76</v>
      </c>
      <c r="H33" s="9">
        <v>2</v>
      </c>
      <c r="I33" s="15"/>
      <c r="J33" s="1"/>
      <c r="K33" s="1"/>
      <c r="L33" s="1" t="s">
        <v>9</v>
      </c>
    </row>
    <row r="34" spans="1:12">
      <c r="A34" s="10">
        <v>32</v>
      </c>
      <c r="B34" s="21"/>
      <c r="C34" s="26" t="s">
        <v>345</v>
      </c>
      <c r="D34" s="11" t="s">
        <v>11</v>
      </c>
      <c r="E34" s="12" t="s">
        <v>75</v>
      </c>
      <c r="F34" s="22">
        <v>1</v>
      </c>
      <c r="G34" s="10" t="s">
        <v>74</v>
      </c>
      <c r="H34" s="13">
        <v>4</v>
      </c>
      <c r="I34" s="23"/>
      <c r="J34" s="10"/>
      <c r="K34" s="10"/>
      <c r="L34" s="10" t="s">
        <v>386</v>
      </c>
    </row>
    <row r="35" spans="1:12">
      <c r="A35" s="1">
        <v>33</v>
      </c>
      <c r="B35" s="18" t="s">
        <v>283</v>
      </c>
      <c r="C35" s="6" t="s">
        <v>344</v>
      </c>
      <c r="D35" s="7" t="s">
        <v>57</v>
      </c>
      <c r="E35" s="8" t="s">
        <v>21</v>
      </c>
      <c r="F35" s="3">
        <v>1</v>
      </c>
      <c r="G35" s="1" t="s">
        <v>302</v>
      </c>
      <c r="H35" s="9">
        <v>2</v>
      </c>
      <c r="I35" s="15">
        <v>2299</v>
      </c>
      <c r="J35" s="1">
        <v>36</v>
      </c>
      <c r="K35" s="1"/>
      <c r="L35" s="1" t="s">
        <v>9</v>
      </c>
    </row>
    <row r="36" spans="1:12">
      <c r="A36" s="1">
        <v>34</v>
      </c>
      <c r="B36" s="18"/>
      <c r="C36" s="6" t="s">
        <v>345</v>
      </c>
      <c r="D36" s="7" t="s">
        <v>57</v>
      </c>
      <c r="E36" s="8" t="s">
        <v>373</v>
      </c>
      <c r="F36" s="3">
        <v>1</v>
      </c>
      <c r="G36" s="1" t="s">
        <v>73</v>
      </c>
      <c r="H36" s="9">
        <v>1</v>
      </c>
      <c r="I36" s="15"/>
      <c r="J36" s="1">
        <v>60</v>
      </c>
      <c r="K36" s="1"/>
      <c r="L36" s="1" t="s">
        <v>9</v>
      </c>
    </row>
    <row r="37" spans="1:12">
      <c r="A37" s="1">
        <v>35</v>
      </c>
      <c r="B37" s="18"/>
      <c r="C37" s="6" t="s">
        <v>344</v>
      </c>
      <c r="D37" s="7" t="s">
        <v>541</v>
      </c>
      <c r="E37" s="8" t="s">
        <v>125</v>
      </c>
      <c r="F37" s="3">
        <v>1</v>
      </c>
      <c r="G37" s="1" t="s">
        <v>340</v>
      </c>
      <c r="H37" s="9">
        <v>4</v>
      </c>
      <c r="I37" s="15">
        <v>2299</v>
      </c>
      <c r="J37" s="1">
        <v>100</v>
      </c>
      <c r="K37" s="1"/>
      <c r="L37" s="1" t="s">
        <v>9</v>
      </c>
    </row>
    <row r="38" spans="1:12">
      <c r="A38" s="1">
        <v>36</v>
      </c>
      <c r="B38" s="18" t="s">
        <v>292</v>
      </c>
      <c r="C38" s="6" t="s">
        <v>344</v>
      </c>
      <c r="D38" s="7" t="s">
        <v>268</v>
      </c>
      <c r="E38" s="8" t="s">
        <v>19</v>
      </c>
      <c r="F38" s="3">
        <v>1</v>
      </c>
      <c r="G38" s="1" t="s">
        <v>307</v>
      </c>
      <c r="H38" s="9">
        <v>1</v>
      </c>
      <c r="I38" s="15">
        <v>2601.5</v>
      </c>
      <c r="J38" s="1">
        <v>26</v>
      </c>
      <c r="K38" s="1"/>
      <c r="L38" s="1" t="s">
        <v>9</v>
      </c>
    </row>
    <row r="39" spans="1:12">
      <c r="A39" s="1">
        <v>37</v>
      </c>
      <c r="B39" s="18" t="s">
        <v>291</v>
      </c>
      <c r="C39" s="6" t="s">
        <v>344</v>
      </c>
      <c r="D39" s="7" t="s">
        <v>38</v>
      </c>
      <c r="E39" s="8" t="s">
        <v>21</v>
      </c>
      <c r="F39" s="3">
        <v>1</v>
      </c>
      <c r="G39" s="1" t="s">
        <v>253</v>
      </c>
      <c r="H39" s="9">
        <v>1</v>
      </c>
      <c r="I39" s="15">
        <v>2299</v>
      </c>
      <c r="J39" s="1">
        <v>36</v>
      </c>
      <c r="K39" s="1"/>
      <c r="L39" s="1" t="s">
        <v>9</v>
      </c>
    </row>
    <row r="40" spans="1:12">
      <c r="A40" s="1">
        <v>38</v>
      </c>
      <c r="B40" s="18" t="s">
        <v>285</v>
      </c>
      <c r="C40" s="6" t="s">
        <v>344</v>
      </c>
      <c r="D40" s="7" t="s">
        <v>267</v>
      </c>
      <c r="E40" s="8" t="s">
        <v>21</v>
      </c>
      <c r="F40" s="3">
        <v>1</v>
      </c>
      <c r="G40" s="1" t="s">
        <v>551</v>
      </c>
      <c r="H40" s="9">
        <v>1</v>
      </c>
      <c r="I40" s="15">
        <v>2601.5</v>
      </c>
      <c r="J40" s="1">
        <v>36</v>
      </c>
      <c r="K40" s="1"/>
      <c r="L40" s="1" t="s">
        <v>9</v>
      </c>
    </row>
    <row r="41" spans="1:12">
      <c r="A41" s="1">
        <v>39</v>
      </c>
      <c r="B41" s="18" t="s">
        <v>286</v>
      </c>
      <c r="C41" s="6" t="s">
        <v>344</v>
      </c>
      <c r="D41" s="7" t="s">
        <v>267</v>
      </c>
      <c r="E41" s="8" t="s">
        <v>21</v>
      </c>
      <c r="F41" s="3">
        <v>1</v>
      </c>
      <c r="G41" s="1" t="s">
        <v>551</v>
      </c>
      <c r="H41" s="9">
        <v>1</v>
      </c>
      <c r="I41" s="15">
        <v>2601.5</v>
      </c>
      <c r="J41" s="1">
        <v>36</v>
      </c>
      <c r="K41" s="1"/>
      <c r="L41" s="1" t="s">
        <v>9</v>
      </c>
    </row>
    <row r="42" spans="1:12">
      <c r="A42" s="1">
        <v>40</v>
      </c>
      <c r="B42" s="18" t="s">
        <v>294</v>
      </c>
      <c r="C42" s="6" t="s">
        <v>344</v>
      </c>
      <c r="D42" s="7" t="s">
        <v>458</v>
      </c>
      <c r="E42" s="8" t="s">
        <v>21</v>
      </c>
      <c r="F42" s="3">
        <v>1</v>
      </c>
      <c r="G42" s="1" t="s">
        <v>251</v>
      </c>
      <c r="H42" s="9">
        <v>2</v>
      </c>
      <c r="I42" s="15">
        <v>2299</v>
      </c>
      <c r="J42" s="1">
        <v>36</v>
      </c>
      <c r="K42" s="1"/>
      <c r="L42" s="1" t="s">
        <v>9</v>
      </c>
    </row>
    <row r="43" spans="1:12">
      <c r="A43" s="1">
        <v>41</v>
      </c>
      <c r="B43" s="18" t="s">
        <v>287</v>
      </c>
      <c r="C43" s="6" t="s">
        <v>344</v>
      </c>
      <c r="D43" s="7" t="s">
        <v>353</v>
      </c>
      <c r="E43" s="8" t="s">
        <v>21</v>
      </c>
      <c r="F43" s="3">
        <v>2</v>
      </c>
      <c r="G43" s="1" t="s">
        <v>305</v>
      </c>
      <c r="H43" s="9">
        <v>3</v>
      </c>
      <c r="I43" s="15">
        <v>2299</v>
      </c>
      <c r="J43" s="1">
        <v>72</v>
      </c>
      <c r="K43" s="1"/>
      <c r="L43" s="1" t="s">
        <v>9</v>
      </c>
    </row>
    <row r="44" spans="1:12">
      <c r="A44" s="1">
        <v>42</v>
      </c>
      <c r="B44" s="18" t="s">
        <v>295</v>
      </c>
      <c r="C44" s="6" t="s">
        <v>344</v>
      </c>
      <c r="D44" s="7" t="s">
        <v>354</v>
      </c>
      <c r="E44" s="8" t="s">
        <v>21</v>
      </c>
      <c r="F44" s="3">
        <v>2</v>
      </c>
      <c r="G44" s="1" t="s">
        <v>308</v>
      </c>
      <c r="H44" s="9">
        <v>2</v>
      </c>
      <c r="I44" s="15">
        <v>2299</v>
      </c>
      <c r="J44" s="1">
        <v>72</v>
      </c>
      <c r="K44" s="1"/>
      <c r="L44" s="1" t="s">
        <v>9</v>
      </c>
    </row>
    <row r="45" spans="1:12">
      <c r="A45" s="1">
        <v>43</v>
      </c>
      <c r="B45" s="18" t="s">
        <v>295</v>
      </c>
      <c r="C45" s="6" t="s">
        <v>344</v>
      </c>
      <c r="D45" s="7" t="s">
        <v>354</v>
      </c>
      <c r="E45" s="8" t="s">
        <v>21</v>
      </c>
      <c r="F45" s="3">
        <v>2</v>
      </c>
      <c r="G45" s="1" t="s">
        <v>308</v>
      </c>
      <c r="H45" s="9">
        <v>2</v>
      </c>
      <c r="I45" s="15">
        <v>2299</v>
      </c>
      <c r="J45" s="1">
        <v>72</v>
      </c>
      <c r="K45" s="1"/>
      <c r="L45" s="1" t="s">
        <v>9</v>
      </c>
    </row>
    <row r="46" spans="1:12">
      <c r="A46" s="1">
        <v>44</v>
      </c>
      <c r="B46" s="18"/>
      <c r="C46" s="6" t="s">
        <v>344</v>
      </c>
      <c r="D46" s="7" t="s">
        <v>354</v>
      </c>
      <c r="E46" s="8" t="s">
        <v>384</v>
      </c>
      <c r="F46" s="3">
        <v>2</v>
      </c>
      <c r="G46" s="1" t="s">
        <v>376</v>
      </c>
      <c r="H46" s="36">
        <v>6</v>
      </c>
      <c r="I46" s="15">
        <v>2299</v>
      </c>
      <c r="J46" s="1">
        <v>72</v>
      </c>
      <c r="K46" s="1"/>
      <c r="L46" s="1" t="s">
        <v>9</v>
      </c>
    </row>
    <row r="47" spans="1:12">
      <c r="A47" s="1">
        <v>45</v>
      </c>
      <c r="B47" s="18" t="s">
        <v>287</v>
      </c>
      <c r="C47" s="6" t="s">
        <v>344</v>
      </c>
      <c r="D47" s="7" t="s">
        <v>355</v>
      </c>
      <c r="E47" s="8" t="s">
        <v>384</v>
      </c>
      <c r="F47" s="3">
        <v>2</v>
      </c>
      <c r="G47" s="1" t="s">
        <v>305</v>
      </c>
      <c r="H47" s="9">
        <v>104</v>
      </c>
      <c r="I47" s="15">
        <v>2299</v>
      </c>
      <c r="J47" s="1">
        <v>72</v>
      </c>
      <c r="K47" s="1"/>
      <c r="L47" s="1" t="s">
        <v>9</v>
      </c>
    </row>
    <row r="48" spans="1:12">
      <c r="A48" s="1">
        <v>46</v>
      </c>
      <c r="B48" s="18" t="s">
        <v>290</v>
      </c>
      <c r="C48" s="6" t="s">
        <v>344</v>
      </c>
      <c r="D48" s="7" t="s">
        <v>355</v>
      </c>
      <c r="E48" s="8" t="s">
        <v>21</v>
      </c>
      <c r="F48" s="3">
        <v>1</v>
      </c>
      <c r="G48" s="1" t="s">
        <v>89</v>
      </c>
      <c r="H48" s="9">
        <v>46</v>
      </c>
      <c r="I48" s="15">
        <v>2299</v>
      </c>
      <c r="J48" s="1">
        <v>36</v>
      </c>
      <c r="K48" s="1"/>
      <c r="L48" s="1" t="s">
        <v>9</v>
      </c>
    </row>
    <row r="49" spans="1:12">
      <c r="A49" s="1">
        <v>47</v>
      </c>
      <c r="B49" s="18" t="s">
        <v>282</v>
      </c>
      <c r="C49" s="6" t="s">
        <v>344</v>
      </c>
      <c r="D49" s="7" t="s">
        <v>311</v>
      </c>
      <c r="E49" s="8" t="s">
        <v>21</v>
      </c>
      <c r="F49" s="3">
        <v>1</v>
      </c>
      <c r="G49" s="1" t="s">
        <v>301</v>
      </c>
      <c r="H49" s="9">
        <v>1</v>
      </c>
      <c r="I49" s="15">
        <v>2299</v>
      </c>
      <c r="J49" s="1">
        <v>36</v>
      </c>
      <c r="K49" s="1"/>
      <c r="L49" s="1" t="s">
        <v>9</v>
      </c>
    </row>
    <row r="50" spans="1:12">
      <c r="A50" s="1">
        <v>48</v>
      </c>
      <c r="B50" s="18"/>
      <c r="C50" s="6" t="s">
        <v>344</v>
      </c>
      <c r="D50" s="7" t="s">
        <v>311</v>
      </c>
      <c r="E50" s="8" t="s">
        <v>31</v>
      </c>
      <c r="F50" s="3">
        <v>1</v>
      </c>
      <c r="G50" s="1" t="s">
        <v>316</v>
      </c>
      <c r="H50" s="9">
        <v>2</v>
      </c>
      <c r="I50" s="15"/>
      <c r="J50" s="1"/>
      <c r="K50" s="1" t="s">
        <v>32</v>
      </c>
      <c r="L50" s="1" t="s">
        <v>9</v>
      </c>
    </row>
    <row r="51" spans="1:12">
      <c r="A51" s="1">
        <v>49</v>
      </c>
      <c r="B51" s="18" t="s">
        <v>282</v>
      </c>
      <c r="C51" s="6" t="s">
        <v>344</v>
      </c>
      <c r="D51" s="7" t="s">
        <v>310</v>
      </c>
      <c r="E51" s="8" t="s">
        <v>21</v>
      </c>
      <c r="F51" s="3">
        <v>1</v>
      </c>
      <c r="G51" s="1" t="s">
        <v>301</v>
      </c>
      <c r="H51" s="9">
        <v>1</v>
      </c>
      <c r="I51" s="15">
        <v>2299</v>
      </c>
      <c r="J51" s="1">
        <v>36</v>
      </c>
      <c r="K51" s="1"/>
      <c r="L51" s="1" t="s">
        <v>9</v>
      </c>
    </row>
    <row r="52" spans="1:12">
      <c r="A52" s="1">
        <v>50</v>
      </c>
      <c r="B52" s="18"/>
      <c r="C52" s="6" t="s">
        <v>344</v>
      </c>
      <c r="D52" s="7" t="s">
        <v>310</v>
      </c>
      <c r="E52" s="8" t="s">
        <v>31</v>
      </c>
      <c r="F52" s="3">
        <v>1</v>
      </c>
      <c r="G52" s="1" t="s">
        <v>316</v>
      </c>
      <c r="H52" s="9">
        <v>3</v>
      </c>
      <c r="I52" s="15"/>
      <c r="J52" s="1"/>
      <c r="K52" s="1" t="s">
        <v>32</v>
      </c>
      <c r="L52" s="1" t="s">
        <v>9</v>
      </c>
    </row>
    <row r="53" spans="1:12">
      <c r="A53" s="1">
        <v>51</v>
      </c>
      <c r="B53" s="18" t="s">
        <v>283</v>
      </c>
      <c r="C53" s="6" t="s">
        <v>344</v>
      </c>
      <c r="D53" s="7" t="s">
        <v>273</v>
      </c>
      <c r="E53" s="8" t="s">
        <v>21</v>
      </c>
      <c r="F53" s="3">
        <v>1</v>
      </c>
      <c r="G53" s="1" t="s">
        <v>302</v>
      </c>
      <c r="H53" s="9">
        <v>3</v>
      </c>
      <c r="I53" s="15">
        <v>2601.5</v>
      </c>
      <c r="J53" s="1">
        <v>36</v>
      </c>
      <c r="K53" s="1"/>
      <c r="L53" s="1" t="s">
        <v>9</v>
      </c>
    </row>
    <row r="54" spans="1:12">
      <c r="A54" s="1">
        <v>52</v>
      </c>
      <c r="B54" s="18" t="s">
        <v>285</v>
      </c>
      <c r="C54" s="6" t="s">
        <v>344</v>
      </c>
      <c r="D54" s="7" t="s">
        <v>274</v>
      </c>
      <c r="E54" s="8" t="s">
        <v>21</v>
      </c>
      <c r="F54" s="3">
        <v>1</v>
      </c>
      <c r="G54" s="1" t="s">
        <v>551</v>
      </c>
      <c r="H54" s="9">
        <v>1</v>
      </c>
      <c r="I54" s="15">
        <v>2601.5</v>
      </c>
      <c r="J54" s="1">
        <v>36</v>
      </c>
      <c r="K54" s="1"/>
      <c r="L54" s="1" t="s">
        <v>9</v>
      </c>
    </row>
    <row r="55" spans="1:12">
      <c r="A55" s="1">
        <v>53</v>
      </c>
      <c r="B55" s="18" t="s">
        <v>286</v>
      </c>
      <c r="C55" s="6" t="s">
        <v>344</v>
      </c>
      <c r="D55" s="7" t="s">
        <v>274</v>
      </c>
      <c r="E55" s="8" t="s">
        <v>21</v>
      </c>
      <c r="F55" s="3">
        <v>1</v>
      </c>
      <c r="G55" s="1" t="s">
        <v>551</v>
      </c>
      <c r="H55" s="9">
        <v>1</v>
      </c>
      <c r="I55" s="15">
        <v>2601.5</v>
      </c>
      <c r="J55" s="1">
        <v>36</v>
      </c>
      <c r="K55" s="1"/>
      <c r="L55" s="1" t="s">
        <v>9</v>
      </c>
    </row>
    <row r="56" spans="1:12">
      <c r="A56" s="1">
        <v>54</v>
      </c>
      <c r="B56" s="18" t="s">
        <v>282</v>
      </c>
      <c r="C56" s="6" t="s">
        <v>344</v>
      </c>
      <c r="D56" s="7" t="s">
        <v>312</v>
      </c>
      <c r="E56" s="8" t="s">
        <v>21</v>
      </c>
      <c r="F56" s="3">
        <v>1</v>
      </c>
      <c r="G56" s="1" t="s">
        <v>301</v>
      </c>
      <c r="H56" s="9">
        <v>1</v>
      </c>
      <c r="I56" s="15">
        <v>2601.5</v>
      </c>
      <c r="J56" s="1">
        <v>36</v>
      </c>
      <c r="K56" s="1"/>
      <c r="L56" s="1" t="s">
        <v>9</v>
      </c>
    </row>
    <row r="57" spans="1:12">
      <c r="A57" s="1">
        <v>55</v>
      </c>
      <c r="B57" s="18" t="s">
        <v>282</v>
      </c>
      <c r="C57" s="6" t="s">
        <v>344</v>
      </c>
      <c r="D57" s="7" t="s">
        <v>313</v>
      </c>
      <c r="E57" s="8" t="s">
        <v>21</v>
      </c>
      <c r="F57" s="3">
        <v>1</v>
      </c>
      <c r="G57" s="1" t="s">
        <v>301</v>
      </c>
      <c r="H57" s="9">
        <v>1</v>
      </c>
      <c r="I57" s="15">
        <v>2299</v>
      </c>
      <c r="J57" s="1">
        <v>36</v>
      </c>
      <c r="K57" s="1"/>
      <c r="L57" s="1" t="s">
        <v>9</v>
      </c>
    </row>
    <row r="58" spans="1:12">
      <c r="A58" s="1">
        <v>56</v>
      </c>
      <c r="B58" s="18" t="s">
        <v>284</v>
      </c>
      <c r="C58" s="6" t="s">
        <v>344</v>
      </c>
      <c r="D58" s="7" t="s">
        <v>61</v>
      </c>
      <c r="E58" s="8" t="s">
        <v>19</v>
      </c>
      <c r="F58" s="3">
        <v>1</v>
      </c>
      <c r="G58" s="1" t="s">
        <v>303</v>
      </c>
      <c r="H58" s="9">
        <v>1</v>
      </c>
      <c r="I58" s="15">
        <v>2299</v>
      </c>
      <c r="J58" s="1">
        <v>26</v>
      </c>
      <c r="K58" s="1"/>
      <c r="L58" s="1" t="s">
        <v>9</v>
      </c>
    </row>
    <row r="59" spans="1:12">
      <c r="A59" s="1">
        <v>57</v>
      </c>
      <c r="B59" s="18"/>
      <c r="C59" s="6" t="s">
        <v>345</v>
      </c>
      <c r="D59" s="7" t="s">
        <v>546</v>
      </c>
      <c r="E59" s="8" t="s">
        <v>373</v>
      </c>
      <c r="F59" s="3">
        <v>1</v>
      </c>
      <c r="G59" s="1" t="s">
        <v>73</v>
      </c>
      <c r="H59" s="9">
        <v>5</v>
      </c>
      <c r="I59" s="15"/>
      <c r="J59" s="1">
        <v>60</v>
      </c>
      <c r="K59" s="1"/>
      <c r="L59" s="1" t="s">
        <v>9</v>
      </c>
    </row>
    <row r="60" spans="1:12">
      <c r="A60" s="1">
        <v>58</v>
      </c>
      <c r="B60" s="18" t="s">
        <v>371</v>
      </c>
      <c r="C60" s="6" t="s">
        <v>344</v>
      </c>
      <c r="D60" s="7" t="s">
        <v>357</v>
      </c>
      <c r="E60" s="8" t="s">
        <v>21</v>
      </c>
      <c r="F60" s="3">
        <v>2</v>
      </c>
      <c r="G60" s="1" t="s">
        <v>301</v>
      </c>
      <c r="H60" s="9">
        <v>6</v>
      </c>
      <c r="I60" s="15">
        <v>2299</v>
      </c>
      <c r="J60" s="1">
        <v>72</v>
      </c>
      <c r="K60" s="1"/>
      <c r="L60" s="1" t="s">
        <v>9</v>
      </c>
    </row>
    <row r="61" spans="1:12">
      <c r="A61" s="1">
        <v>59</v>
      </c>
      <c r="B61" s="18" t="s">
        <v>287</v>
      </c>
      <c r="C61" s="6" t="s">
        <v>344</v>
      </c>
      <c r="D61" s="7" t="s">
        <v>355</v>
      </c>
      <c r="E61" s="8" t="s">
        <v>21</v>
      </c>
      <c r="F61" s="3">
        <v>2</v>
      </c>
      <c r="G61" s="1" t="s">
        <v>305</v>
      </c>
      <c r="H61" s="9">
        <v>107</v>
      </c>
      <c r="I61" s="15">
        <v>2299</v>
      </c>
      <c r="J61" s="1">
        <v>72</v>
      </c>
      <c r="K61" s="1"/>
      <c r="L61" s="1" t="s">
        <v>9</v>
      </c>
    </row>
    <row r="62" spans="1:12">
      <c r="A62" s="1">
        <v>60</v>
      </c>
      <c r="B62" s="18" t="s">
        <v>288</v>
      </c>
      <c r="C62" s="6" t="s">
        <v>344</v>
      </c>
      <c r="D62" s="7" t="s">
        <v>355</v>
      </c>
      <c r="E62" s="8" t="s">
        <v>19</v>
      </c>
      <c r="F62" s="3">
        <v>2</v>
      </c>
      <c r="G62" s="1" t="s">
        <v>305</v>
      </c>
      <c r="H62" s="9">
        <v>5</v>
      </c>
      <c r="I62" s="15">
        <v>2299</v>
      </c>
      <c r="J62" s="1">
        <v>26</v>
      </c>
      <c r="K62" s="1"/>
      <c r="L62" s="1" t="s">
        <v>9</v>
      </c>
    </row>
    <row r="63" spans="1:12">
      <c r="A63" s="1">
        <v>61</v>
      </c>
      <c r="B63" s="18" t="s">
        <v>290</v>
      </c>
      <c r="C63" s="6" t="s">
        <v>344</v>
      </c>
      <c r="D63" s="7" t="s">
        <v>355</v>
      </c>
      <c r="E63" s="8" t="s">
        <v>21</v>
      </c>
      <c r="F63" s="3">
        <v>1</v>
      </c>
      <c r="G63" s="1" t="s">
        <v>89</v>
      </c>
      <c r="H63" s="9">
        <v>48</v>
      </c>
      <c r="I63" s="15">
        <v>2299</v>
      </c>
      <c r="J63" s="1">
        <v>36</v>
      </c>
      <c r="K63" s="1"/>
      <c r="L63" s="1" t="s">
        <v>9</v>
      </c>
    </row>
    <row r="64" spans="1:12">
      <c r="A64" s="1">
        <v>62</v>
      </c>
      <c r="B64" s="18" t="s">
        <v>282</v>
      </c>
      <c r="C64" s="6" t="s">
        <v>344</v>
      </c>
      <c r="D64" s="7" t="s">
        <v>358</v>
      </c>
      <c r="E64" s="8" t="s">
        <v>21</v>
      </c>
      <c r="F64" s="3">
        <v>1</v>
      </c>
      <c r="G64" s="1" t="s">
        <v>301</v>
      </c>
      <c r="H64" s="9">
        <v>1</v>
      </c>
      <c r="I64" s="15">
        <v>2601.5</v>
      </c>
      <c r="J64" s="1">
        <v>36</v>
      </c>
      <c r="K64" s="1"/>
      <c r="L64" s="1" t="s">
        <v>9</v>
      </c>
    </row>
    <row r="65" spans="1:12">
      <c r="A65" s="1">
        <v>63</v>
      </c>
      <c r="B65" s="18" t="s">
        <v>282</v>
      </c>
      <c r="C65" s="6" t="s">
        <v>344</v>
      </c>
      <c r="D65" s="7" t="s">
        <v>499</v>
      </c>
      <c r="E65" s="8" t="s">
        <v>21</v>
      </c>
      <c r="F65" s="3">
        <v>1</v>
      </c>
      <c r="G65" s="1" t="s">
        <v>301</v>
      </c>
      <c r="H65" s="9">
        <v>1</v>
      </c>
      <c r="I65" s="15">
        <v>2299</v>
      </c>
      <c r="J65" s="1">
        <v>36</v>
      </c>
      <c r="K65" s="1"/>
      <c r="L65" s="1" t="s">
        <v>9</v>
      </c>
    </row>
    <row r="66" spans="1:12">
      <c r="A66" s="1">
        <v>64</v>
      </c>
      <c r="B66" s="18" t="s">
        <v>284</v>
      </c>
      <c r="C66" s="6" t="s">
        <v>344</v>
      </c>
      <c r="D66" s="7" t="s">
        <v>64</v>
      </c>
      <c r="E66" s="8" t="s">
        <v>19</v>
      </c>
      <c r="F66" s="3">
        <v>1</v>
      </c>
      <c r="G66" s="1" t="s">
        <v>303</v>
      </c>
      <c r="H66" s="9">
        <v>1</v>
      </c>
      <c r="I66" s="15">
        <v>2299</v>
      </c>
      <c r="J66" s="1">
        <v>26</v>
      </c>
      <c r="K66" s="1"/>
      <c r="L66" s="1" t="s">
        <v>9</v>
      </c>
    </row>
    <row r="67" spans="1:12">
      <c r="A67" s="1">
        <v>65</v>
      </c>
      <c r="B67" s="18" t="s">
        <v>292</v>
      </c>
      <c r="C67" s="6" t="s">
        <v>344</v>
      </c>
      <c r="D67" s="7" t="s">
        <v>278</v>
      </c>
      <c r="E67" s="8" t="s">
        <v>19</v>
      </c>
      <c r="F67" s="3">
        <v>1</v>
      </c>
      <c r="G67" s="1" t="s">
        <v>307</v>
      </c>
      <c r="H67" s="9">
        <v>2</v>
      </c>
      <c r="I67" s="15">
        <v>2601.5</v>
      </c>
      <c r="J67" s="1">
        <v>26</v>
      </c>
      <c r="K67" s="1"/>
      <c r="L67" s="1" t="s">
        <v>9</v>
      </c>
    </row>
    <row r="68" spans="1:12">
      <c r="A68" s="1">
        <v>66</v>
      </c>
      <c r="B68" s="18" t="s">
        <v>285</v>
      </c>
      <c r="C68" s="6" t="s">
        <v>344</v>
      </c>
      <c r="D68" s="7" t="s">
        <v>279</v>
      </c>
      <c r="E68" s="8" t="s">
        <v>21</v>
      </c>
      <c r="F68" s="3">
        <v>1</v>
      </c>
      <c r="G68" s="1" t="s">
        <v>551</v>
      </c>
      <c r="H68" s="9">
        <v>1</v>
      </c>
      <c r="I68" s="15">
        <v>2601.5</v>
      </c>
      <c r="J68" s="1">
        <v>36</v>
      </c>
      <c r="K68" s="1"/>
      <c r="L68" s="1" t="s">
        <v>9</v>
      </c>
    </row>
    <row r="69" spans="1:12">
      <c r="A69" s="1">
        <v>67</v>
      </c>
      <c r="B69" s="18" t="s">
        <v>286</v>
      </c>
      <c r="C69" s="6" t="s">
        <v>344</v>
      </c>
      <c r="D69" s="7" t="s">
        <v>279</v>
      </c>
      <c r="E69" s="8" t="s">
        <v>21</v>
      </c>
      <c r="F69" s="3">
        <v>1</v>
      </c>
      <c r="G69" s="1" t="s">
        <v>551</v>
      </c>
      <c r="H69" s="9">
        <v>1</v>
      </c>
      <c r="I69" s="15">
        <v>2601.5</v>
      </c>
      <c r="J69" s="1">
        <v>36</v>
      </c>
      <c r="K69" s="1"/>
      <c r="L69" s="1" t="s">
        <v>9</v>
      </c>
    </row>
    <row r="70" spans="1:12">
      <c r="A70" s="1">
        <v>68</v>
      </c>
      <c r="B70" s="18" t="s">
        <v>283</v>
      </c>
      <c r="C70" s="6" t="s">
        <v>344</v>
      </c>
      <c r="D70" s="7" t="s">
        <v>65</v>
      </c>
      <c r="E70" s="8" t="s">
        <v>21</v>
      </c>
      <c r="F70" s="3">
        <v>1</v>
      </c>
      <c r="G70" s="1" t="s">
        <v>302</v>
      </c>
      <c r="H70" s="9">
        <v>2</v>
      </c>
      <c r="I70" s="15">
        <v>2299</v>
      </c>
      <c r="J70" s="1">
        <v>36</v>
      </c>
      <c r="K70" s="1"/>
      <c r="L70" s="1" t="s">
        <v>9</v>
      </c>
    </row>
    <row r="71" spans="1:12">
      <c r="A71" s="1">
        <v>69</v>
      </c>
      <c r="B71" s="18"/>
      <c r="C71" s="6" t="s">
        <v>344</v>
      </c>
      <c r="D71" s="7" t="s">
        <v>65</v>
      </c>
      <c r="E71" s="8" t="s">
        <v>373</v>
      </c>
      <c r="F71" s="3">
        <v>1</v>
      </c>
      <c r="G71" s="1" t="s">
        <v>73</v>
      </c>
      <c r="H71" s="9">
        <v>1</v>
      </c>
      <c r="I71" s="15">
        <v>2299</v>
      </c>
      <c r="J71" s="1">
        <v>60</v>
      </c>
      <c r="K71" s="1"/>
      <c r="L71" s="1" t="s">
        <v>9</v>
      </c>
    </row>
    <row r="72" spans="1:12">
      <c r="A72" s="10">
        <v>70</v>
      </c>
      <c r="B72" s="21"/>
      <c r="C72" s="26" t="s">
        <v>344</v>
      </c>
      <c r="D72" s="11" t="s">
        <v>471</v>
      </c>
      <c r="E72" s="12" t="s">
        <v>500</v>
      </c>
      <c r="F72" s="22">
        <v>1</v>
      </c>
      <c r="G72" s="10" t="s">
        <v>470</v>
      </c>
      <c r="H72" s="13">
        <v>1</v>
      </c>
      <c r="I72" s="23"/>
      <c r="J72" s="10"/>
      <c r="K72" s="10"/>
      <c r="L72" s="10" t="s">
        <v>386</v>
      </c>
    </row>
    <row r="73" spans="1:12">
      <c r="A73" s="10">
        <v>71</v>
      </c>
      <c r="B73" s="21"/>
      <c r="C73" s="26" t="s">
        <v>344</v>
      </c>
      <c r="D73" s="11" t="s">
        <v>545</v>
      </c>
      <c r="E73" s="12" t="s">
        <v>75</v>
      </c>
      <c r="F73" s="22">
        <v>1</v>
      </c>
      <c r="G73" s="10" t="s">
        <v>73</v>
      </c>
      <c r="H73" s="13">
        <v>6</v>
      </c>
      <c r="I73" s="23"/>
      <c r="J73" s="10"/>
      <c r="K73" s="10"/>
      <c r="L73" s="10" t="s">
        <v>386</v>
      </c>
    </row>
    <row r="74" spans="1:12">
      <c r="A74" s="1">
        <v>72</v>
      </c>
      <c r="B74" s="18" t="s">
        <v>295</v>
      </c>
      <c r="C74" s="6" t="s">
        <v>344</v>
      </c>
      <c r="D74" s="7" t="s">
        <v>359</v>
      </c>
      <c r="E74" s="8" t="s">
        <v>21</v>
      </c>
      <c r="F74" s="3">
        <v>2</v>
      </c>
      <c r="G74" s="1" t="s">
        <v>308</v>
      </c>
      <c r="H74" s="9">
        <v>3</v>
      </c>
      <c r="I74" s="15">
        <v>2299</v>
      </c>
      <c r="J74" s="1">
        <v>72</v>
      </c>
      <c r="K74" s="1"/>
      <c r="L74" s="1" t="s">
        <v>9</v>
      </c>
    </row>
    <row r="75" spans="1:12">
      <c r="A75" s="1">
        <v>73</v>
      </c>
      <c r="B75" s="18" t="s">
        <v>283</v>
      </c>
      <c r="C75" s="6" t="s">
        <v>344</v>
      </c>
      <c r="D75" s="7" t="s">
        <v>359</v>
      </c>
      <c r="E75" s="8" t="s">
        <v>384</v>
      </c>
      <c r="F75" s="3">
        <v>2</v>
      </c>
      <c r="G75" s="1" t="s">
        <v>378</v>
      </c>
      <c r="H75" s="9">
        <v>2</v>
      </c>
      <c r="I75" s="15">
        <v>2299</v>
      </c>
      <c r="J75" s="1">
        <v>72</v>
      </c>
      <c r="K75" s="1"/>
      <c r="L75" s="1" t="s">
        <v>9</v>
      </c>
    </row>
    <row r="76" spans="1:12">
      <c r="A76" s="1">
        <v>74</v>
      </c>
      <c r="B76" s="18" t="s">
        <v>287</v>
      </c>
      <c r="C76" s="6" t="s">
        <v>344</v>
      </c>
      <c r="D76" s="7" t="s">
        <v>355</v>
      </c>
      <c r="E76" s="8" t="s">
        <v>21</v>
      </c>
      <c r="F76" s="3">
        <v>2</v>
      </c>
      <c r="G76" s="1" t="s">
        <v>305</v>
      </c>
      <c r="H76" s="9">
        <v>37</v>
      </c>
      <c r="I76" s="15">
        <v>2299</v>
      </c>
      <c r="J76" s="1">
        <v>72</v>
      </c>
      <c r="K76" s="1"/>
      <c r="L76" s="1" t="s">
        <v>9</v>
      </c>
    </row>
    <row r="77" spans="1:12">
      <c r="A77" s="1">
        <v>75</v>
      </c>
      <c r="B77" s="18" t="s">
        <v>290</v>
      </c>
      <c r="C77" s="6" t="s">
        <v>344</v>
      </c>
      <c r="D77" s="7" t="s">
        <v>355</v>
      </c>
      <c r="E77" s="8" t="s">
        <v>21</v>
      </c>
      <c r="F77" s="3">
        <v>1</v>
      </c>
      <c r="G77" s="1" t="s">
        <v>89</v>
      </c>
      <c r="H77" s="9">
        <v>8</v>
      </c>
      <c r="I77" s="15">
        <v>2299</v>
      </c>
      <c r="J77" s="1">
        <v>36</v>
      </c>
      <c r="K77" s="1"/>
      <c r="L77" s="1" t="s">
        <v>9</v>
      </c>
    </row>
    <row r="78" spans="1:12">
      <c r="A78" s="1">
        <v>76</v>
      </c>
      <c r="B78" s="18" t="s">
        <v>372</v>
      </c>
      <c r="C78" s="6" t="s">
        <v>344</v>
      </c>
      <c r="D78" s="7" t="s">
        <v>360</v>
      </c>
      <c r="E78" s="8" t="s">
        <v>21</v>
      </c>
      <c r="F78" s="3">
        <v>6</v>
      </c>
      <c r="G78" s="1" t="s">
        <v>379</v>
      </c>
      <c r="H78" s="9">
        <v>2</v>
      </c>
      <c r="I78" s="15">
        <v>2299</v>
      </c>
      <c r="J78" s="1">
        <v>213</v>
      </c>
      <c r="K78" s="1"/>
      <c r="L78" s="1" t="s">
        <v>9</v>
      </c>
    </row>
    <row r="79" spans="1:12">
      <c r="A79" s="1">
        <v>77</v>
      </c>
      <c r="B79" s="18" t="s">
        <v>282</v>
      </c>
      <c r="C79" s="6" t="s">
        <v>344</v>
      </c>
      <c r="D79" s="7" t="s">
        <v>361</v>
      </c>
      <c r="E79" s="8" t="s">
        <v>21</v>
      </c>
      <c r="F79" s="3">
        <v>1</v>
      </c>
      <c r="G79" s="1" t="s">
        <v>301</v>
      </c>
      <c r="H79" s="9">
        <v>2</v>
      </c>
      <c r="I79" s="15">
        <v>2299</v>
      </c>
      <c r="J79" s="1">
        <v>36</v>
      </c>
      <c r="K79" s="1"/>
      <c r="L79" s="1" t="s">
        <v>9</v>
      </c>
    </row>
    <row r="80" spans="1:12">
      <c r="A80" s="1">
        <v>78</v>
      </c>
      <c r="B80" s="18" t="s">
        <v>287</v>
      </c>
      <c r="C80" s="6" t="s">
        <v>344</v>
      </c>
      <c r="D80" s="7" t="s">
        <v>362</v>
      </c>
      <c r="E80" s="8" t="s">
        <v>21</v>
      </c>
      <c r="F80" s="3">
        <v>2</v>
      </c>
      <c r="G80" s="1" t="s">
        <v>305</v>
      </c>
      <c r="H80" s="9">
        <v>16</v>
      </c>
      <c r="I80" s="15">
        <v>2299</v>
      </c>
      <c r="J80" s="1">
        <v>72</v>
      </c>
      <c r="K80" s="1"/>
      <c r="L80" s="1" t="s">
        <v>9</v>
      </c>
    </row>
    <row r="81" spans="1:12">
      <c r="A81" s="1">
        <v>79</v>
      </c>
      <c r="B81" s="18" t="s">
        <v>288</v>
      </c>
      <c r="C81" s="6" t="s">
        <v>344</v>
      </c>
      <c r="D81" s="7" t="s">
        <v>362</v>
      </c>
      <c r="E81" s="8" t="s">
        <v>19</v>
      </c>
      <c r="F81" s="3">
        <v>2</v>
      </c>
      <c r="G81" s="1" t="s">
        <v>305</v>
      </c>
      <c r="H81" s="9">
        <v>4</v>
      </c>
      <c r="I81" s="15">
        <v>2299</v>
      </c>
      <c r="J81" s="1">
        <v>38</v>
      </c>
      <c r="K81" s="1"/>
      <c r="L81" s="1" t="s">
        <v>9</v>
      </c>
    </row>
    <row r="82" spans="1:12">
      <c r="A82" s="1">
        <v>80</v>
      </c>
      <c r="B82" s="18"/>
      <c r="C82" s="6" t="s">
        <v>344</v>
      </c>
      <c r="D82" s="7" t="s">
        <v>362</v>
      </c>
      <c r="E82" s="8" t="s">
        <v>384</v>
      </c>
      <c r="F82" s="3">
        <v>2</v>
      </c>
      <c r="G82" s="1" t="s">
        <v>378</v>
      </c>
      <c r="H82" s="9">
        <v>3</v>
      </c>
      <c r="I82" s="15">
        <v>2299</v>
      </c>
      <c r="J82" s="1">
        <v>72</v>
      </c>
      <c r="K82" s="1"/>
      <c r="L82" s="1" t="s">
        <v>9</v>
      </c>
    </row>
    <row r="83" spans="1:12">
      <c r="A83" s="1">
        <v>81</v>
      </c>
      <c r="B83" s="18" t="s">
        <v>287</v>
      </c>
      <c r="C83" s="6" t="s">
        <v>344</v>
      </c>
      <c r="D83" s="7" t="s">
        <v>363</v>
      </c>
      <c r="E83" s="8" t="s">
        <v>384</v>
      </c>
      <c r="F83" s="3">
        <v>2</v>
      </c>
      <c r="G83" s="8" t="s">
        <v>281</v>
      </c>
      <c r="H83" s="9">
        <v>6</v>
      </c>
      <c r="I83" s="15">
        <v>2299</v>
      </c>
      <c r="J83" s="1">
        <v>72</v>
      </c>
      <c r="K83" s="1"/>
      <c r="L83" s="1" t="s">
        <v>9</v>
      </c>
    </row>
    <row r="84" spans="1:12">
      <c r="A84" s="1">
        <v>82</v>
      </c>
      <c r="B84" s="18"/>
      <c r="C84" s="6" t="s">
        <v>345</v>
      </c>
      <c r="D84" s="7" t="s">
        <v>544</v>
      </c>
      <c r="E84" s="8" t="s">
        <v>21</v>
      </c>
      <c r="F84" s="3">
        <v>2</v>
      </c>
      <c r="G84" s="8" t="s">
        <v>165</v>
      </c>
      <c r="H84" s="9">
        <v>1</v>
      </c>
      <c r="I84" s="15"/>
      <c r="J84" s="1">
        <v>72</v>
      </c>
      <c r="K84" s="1" t="s">
        <v>498</v>
      </c>
      <c r="L84" s="1" t="s">
        <v>9</v>
      </c>
    </row>
    <row r="85" spans="1:12">
      <c r="A85" s="1">
        <v>83</v>
      </c>
      <c r="B85" s="18" t="s">
        <v>287</v>
      </c>
      <c r="C85" s="6" t="s">
        <v>344</v>
      </c>
      <c r="D85" s="7" t="s">
        <v>364</v>
      </c>
      <c r="E85" s="8" t="s">
        <v>384</v>
      </c>
      <c r="F85" s="3">
        <v>2</v>
      </c>
      <c r="G85" s="8" t="s">
        <v>281</v>
      </c>
      <c r="H85" s="9">
        <v>6</v>
      </c>
      <c r="I85" s="15">
        <v>2299</v>
      </c>
      <c r="J85" s="1">
        <v>72</v>
      </c>
      <c r="K85" s="1"/>
      <c r="L85" s="1" t="s">
        <v>9</v>
      </c>
    </row>
    <row r="86" spans="1:12">
      <c r="A86" s="1">
        <v>84</v>
      </c>
      <c r="B86" s="18" t="s">
        <v>287</v>
      </c>
      <c r="C86" s="6" t="s">
        <v>344</v>
      </c>
      <c r="D86" s="7" t="s">
        <v>365</v>
      </c>
      <c r="E86" s="8" t="s">
        <v>384</v>
      </c>
      <c r="F86" s="3">
        <v>2</v>
      </c>
      <c r="G86" s="8" t="s">
        <v>281</v>
      </c>
      <c r="H86" s="9">
        <v>3</v>
      </c>
      <c r="I86" s="15">
        <v>2299</v>
      </c>
      <c r="J86" s="1">
        <v>72</v>
      </c>
      <c r="K86" s="1"/>
      <c r="L86" s="1" t="s">
        <v>9</v>
      </c>
    </row>
    <row r="87" spans="1:12">
      <c r="A87" s="1">
        <v>85</v>
      </c>
      <c r="B87" s="18" t="s">
        <v>287</v>
      </c>
      <c r="C87" s="6" t="s">
        <v>344</v>
      </c>
      <c r="D87" s="7" t="s">
        <v>366</v>
      </c>
      <c r="E87" s="8" t="s">
        <v>384</v>
      </c>
      <c r="F87" s="3">
        <v>2</v>
      </c>
      <c r="G87" s="8" t="s">
        <v>281</v>
      </c>
      <c r="H87" s="9">
        <v>2</v>
      </c>
      <c r="I87" s="15">
        <v>2299</v>
      </c>
      <c r="J87" s="1">
        <v>72</v>
      </c>
      <c r="K87" s="1"/>
      <c r="L87" s="1" t="s">
        <v>9</v>
      </c>
    </row>
    <row r="88" spans="1:12">
      <c r="A88" s="1">
        <v>86</v>
      </c>
      <c r="B88" s="18" t="s">
        <v>287</v>
      </c>
      <c r="C88" s="6" t="s">
        <v>344</v>
      </c>
      <c r="D88" s="7" t="s">
        <v>367</v>
      </c>
      <c r="E88" s="8" t="s">
        <v>384</v>
      </c>
      <c r="F88" s="3">
        <v>2</v>
      </c>
      <c r="G88" s="8" t="s">
        <v>281</v>
      </c>
      <c r="H88" s="9">
        <v>7</v>
      </c>
      <c r="I88" s="15">
        <v>2299</v>
      </c>
      <c r="J88" s="1">
        <v>72</v>
      </c>
      <c r="K88" s="1"/>
      <c r="L88" s="1" t="s">
        <v>9</v>
      </c>
    </row>
    <row r="89" spans="1:12">
      <c r="A89" s="1">
        <v>87</v>
      </c>
      <c r="B89" s="18" t="s">
        <v>288</v>
      </c>
      <c r="C89" s="6" t="s">
        <v>344</v>
      </c>
      <c r="D89" s="7" t="s">
        <v>367</v>
      </c>
      <c r="E89" s="8" t="s">
        <v>19</v>
      </c>
      <c r="F89" s="3">
        <v>2</v>
      </c>
      <c r="G89" s="8" t="s">
        <v>281</v>
      </c>
      <c r="H89" s="9">
        <v>1</v>
      </c>
      <c r="I89" s="15">
        <v>2299</v>
      </c>
      <c r="J89" s="1">
        <v>38</v>
      </c>
      <c r="K89" s="1"/>
      <c r="L89" s="1" t="s">
        <v>9</v>
      </c>
    </row>
    <row r="90" spans="1:12">
      <c r="A90" s="1">
        <v>88</v>
      </c>
      <c r="B90" s="18" t="s">
        <v>287</v>
      </c>
      <c r="C90" s="6" t="s">
        <v>344</v>
      </c>
      <c r="D90" s="7" t="s">
        <v>368</v>
      </c>
      <c r="E90" s="8" t="s">
        <v>384</v>
      </c>
      <c r="F90" s="3">
        <v>2</v>
      </c>
      <c r="G90" s="8" t="s">
        <v>281</v>
      </c>
      <c r="H90" s="9">
        <v>2</v>
      </c>
      <c r="I90" s="15">
        <v>2299</v>
      </c>
      <c r="J90" s="1">
        <v>72</v>
      </c>
      <c r="K90" s="1"/>
      <c r="L90" s="1" t="s">
        <v>9</v>
      </c>
    </row>
    <row r="91" spans="1:12">
      <c r="F91" s="4"/>
      <c r="H91" s="5">
        <f>SUM(H3:H90)</f>
        <v>654</v>
      </c>
    </row>
    <row r="92" spans="1:12">
      <c r="F92" s="4"/>
      <c r="G92" s="5" t="s">
        <v>586</v>
      </c>
      <c r="H92" s="29">
        <v>14</v>
      </c>
    </row>
    <row r="93" spans="1:12">
      <c r="A93" t="s">
        <v>77</v>
      </c>
    </row>
    <row r="94" spans="1:12">
      <c r="A94" s="1">
        <v>88</v>
      </c>
      <c r="B94" s="6" t="s">
        <v>68</v>
      </c>
      <c r="C94" s="6" t="s">
        <v>344</v>
      </c>
      <c r="D94" s="6" t="s">
        <v>57</v>
      </c>
      <c r="E94" s="6" t="s">
        <v>98</v>
      </c>
      <c r="F94" s="3">
        <v>1</v>
      </c>
      <c r="G94" s="1" t="s">
        <v>594</v>
      </c>
      <c r="H94" s="6">
        <v>1</v>
      </c>
      <c r="I94" s="6">
        <v>8760</v>
      </c>
      <c r="J94" s="1">
        <v>4</v>
      </c>
      <c r="K94" s="1"/>
      <c r="L94" s="1" t="s">
        <v>9</v>
      </c>
    </row>
    <row r="95" spans="1:12">
      <c r="A95" s="1">
        <v>89</v>
      </c>
      <c r="B95" s="6" t="s">
        <v>67</v>
      </c>
      <c r="C95" s="6" t="s">
        <v>344</v>
      </c>
      <c r="D95" s="6" t="s">
        <v>36</v>
      </c>
      <c r="E95" s="6" t="s">
        <v>97</v>
      </c>
      <c r="F95" s="3">
        <v>1</v>
      </c>
      <c r="G95" s="1" t="s">
        <v>594</v>
      </c>
      <c r="H95" s="6">
        <v>1</v>
      </c>
      <c r="I95" s="6">
        <v>8760</v>
      </c>
      <c r="J95" s="1">
        <v>4</v>
      </c>
      <c r="K95" s="1"/>
      <c r="L95" s="1" t="s">
        <v>9</v>
      </c>
    </row>
    <row r="96" spans="1:12">
      <c r="A96" s="1">
        <v>90</v>
      </c>
      <c r="B96" s="6" t="s">
        <v>68</v>
      </c>
      <c r="C96" s="6" t="s">
        <v>344</v>
      </c>
      <c r="D96" s="6" t="s">
        <v>45</v>
      </c>
      <c r="E96" s="6" t="s">
        <v>98</v>
      </c>
      <c r="F96" s="3">
        <v>1</v>
      </c>
      <c r="G96" s="1" t="s">
        <v>594</v>
      </c>
      <c r="H96" s="6">
        <v>1</v>
      </c>
      <c r="I96" s="6">
        <v>8760</v>
      </c>
      <c r="J96" s="1">
        <v>4</v>
      </c>
      <c r="K96" s="1"/>
      <c r="L96" s="1" t="s">
        <v>9</v>
      </c>
    </row>
    <row r="97" spans="1:12">
      <c r="A97" s="1">
        <v>91</v>
      </c>
      <c r="B97" s="6" t="s">
        <v>67</v>
      </c>
      <c r="C97" s="6" t="s">
        <v>344</v>
      </c>
      <c r="D97" s="6" t="s">
        <v>46</v>
      </c>
      <c r="E97" s="6" t="s">
        <v>97</v>
      </c>
      <c r="F97" s="3">
        <v>1</v>
      </c>
      <c r="G97" s="1" t="s">
        <v>594</v>
      </c>
      <c r="H97" s="6">
        <v>1</v>
      </c>
      <c r="I97" s="6">
        <v>8760</v>
      </c>
      <c r="J97" s="1">
        <v>4</v>
      </c>
      <c r="K97" s="1"/>
      <c r="L97" s="1" t="s">
        <v>9</v>
      </c>
    </row>
    <row r="98" spans="1:12">
      <c r="A98" s="1">
        <v>92</v>
      </c>
      <c r="B98" s="6" t="s">
        <v>68</v>
      </c>
      <c r="C98" s="6" t="s">
        <v>344</v>
      </c>
      <c r="D98" s="6" t="s">
        <v>65</v>
      </c>
      <c r="E98" s="6" t="s">
        <v>98</v>
      </c>
      <c r="F98" s="3">
        <v>1</v>
      </c>
      <c r="G98" s="1" t="s">
        <v>594</v>
      </c>
      <c r="H98" s="6">
        <v>1</v>
      </c>
      <c r="I98" s="6">
        <v>8760</v>
      </c>
      <c r="J98" s="1">
        <v>4</v>
      </c>
      <c r="K98" s="1"/>
      <c r="L98" s="1" t="s">
        <v>9</v>
      </c>
    </row>
    <row r="99" spans="1:12">
      <c r="A99" s="1">
        <v>93</v>
      </c>
      <c r="B99" s="6" t="s">
        <v>67</v>
      </c>
      <c r="C99" s="6" t="s">
        <v>344</v>
      </c>
      <c r="D99" s="6" t="s">
        <v>50</v>
      </c>
      <c r="E99" s="6" t="s">
        <v>97</v>
      </c>
      <c r="F99" s="3">
        <v>1</v>
      </c>
      <c r="G99" s="1" t="s">
        <v>594</v>
      </c>
      <c r="H99" s="6">
        <v>1</v>
      </c>
      <c r="I99" s="6">
        <v>8760</v>
      </c>
      <c r="J99" s="1">
        <v>4</v>
      </c>
      <c r="K99" s="1"/>
      <c r="L99" s="1" t="s">
        <v>9</v>
      </c>
    </row>
    <row r="100" spans="1:12">
      <c r="A100" s="1">
        <v>94</v>
      </c>
      <c r="B100" s="6" t="s">
        <v>68</v>
      </c>
      <c r="C100" s="6" t="s">
        <v>344</v>
      </c>
      <c r="D100" s="6" t="s">
        <v>23</v>
      </c>
      <c r="E100" s="6" t="s">
        <v>98</v>
      </c>
      <c r="F100" s="3">
        <v>1</v>
      </c>
      <c r="G100" s="1" t="s">
        <v>594</v>
      </c>
      <c r="H100" s="6">
        <v>1</v>
      </c>
      <c r="I100" s="6">
        <v>8760</v>
      </c>
      <c r="J100" s="1">
        <v>4</v>
      </c>
      <c r="K100" s="1"/>
      <c r="L100" s="1" t="s">
        <v>9</v>
      </c>
    </row>
    <row r="101" spans="1:12">
      <c r="A101" s="1">
        <v>95</v>
      </c>
      <c r="B101" s="6" t="s">
        <v>67</v>
      </c>
      <c r="C101" s="6" t="s">
        <v>344</v>
      </c>
      <c r="D101" s="6" t="s">
        <v>175</v>
      </c>
      <c r="E101" s="6" t="s">
        <v>97</v>
      </c>
      <c r="F101" s="3">
        <v>1</v>
      </c>
      <c r="G101" s="1" t="s">
        <v>594</v>
      </c>
      <c r="H101" s="6">
        <v>1</v>
      </c>
      <c r="I101" s="6">
        <v>8760</v>
      </c>
      <c r="J101" s="1">
        <v>4</v>
      </c>
      <c r="K101" s="1"/>
      <c r="L101" s="1" t="s">
        <v>9</v>
      </c>
    </row>
    <row r="102" spans="1:12">
      <c r="A102" s="1">
        <v>96</v>
      </c>
      <c r="B102" s="6" t="s">
        <v>67</v>
      </c>
      <c r="C102" s="6" t="s">
        <v>344</v>
      </c>
      <c r="D102" s="6" t="s">
        <v>380</v>
      </c>
      <c r="E102" s="6" t="s">
        <v>97</v>
      </c>
      <c r="F102" s="3">
        <v>1</v>
      </c>
      <c r="G102" s="1" t="s">
        <v>594</v>
      </c>
      <c r="H102" s="6">
        <v>5</v>
      </c>
      <c r="I102" s="6">
        <v>8760</v>
      </c>
      <c r="J102" s="1">
        <v>4</v>
      </c>
      <c r="K102" s="1"/>
      <c r="L102" s="1" t="s">
        <v>9</v>
      </c>
    </row>
    <row r="103" spans="1:12">
      <c r="A103" s="1">
        <v>97</v>
      </c>
      <c r="B103" s="6" t="s">
        <v>162</v>
      </c>
      <c r="C103" s="6" t="s">
        <v>344</v>
      </c>
      <c r="D103" s="6" t="s">
        <v>35</v>
      </c>
      <c r="E103" s="6" t="s">
        <v>97</v>
      </c>
      <c r="F103" s="3">
        <v>1</v>
      </c>
      <c r="G103" s="1" t="s">
        <v>595</v>
      </c>
      <c r="H103" s="6">
        <v>1</v>
      </c>
      <c r="I103" s="6">
        <v>8760</v>
      </c>
      <c r="J103" s="1">
        <v>7</v>
      </c>
      <c r="K103" s="1"/>
      <c r="L103" s="1" t="s">
        <v>9</v>
      </c>
    </row>
    <row r="104" spans="1:12">
      <c r="A104" s="1">
        <v>98</v>
      </c>
      <c r="B104" s="6" t="s">
        <v>382</v>
      </c>
      <c r="C104" s="6" t="s">
        <v>344</v>
      </c>
      <c r="D104" s="6" t="s">
        <v>381</v>
      </c>
      <c r="E104" s="6" t="s">
        <v>224</v>
      </c>
      <c r="F104" s="3">
        <v>1</v>
      </c>
      <c r="G104" s="1" t="s">
        <v>597</v>
      </c>
      <c r="H104" s="6">
        <v>1</v>
      </c>
      <c r="I104" s="6">
        <v>8760</v>
      </c>
      <c r="J104" s="1">
        <v>6</v>
      </c>
      <c r="K104" s="1"/>
      <c r="L104" s="1" t="s">
        <v>9</v>
      </c>
    </row>
    <row r="105" spans="1:12">
      <c r="A105" s="1">
        <v>99</v>
      </c>
      <c r="B105" s="6" t="s">
        <v>68</v>
      </c>
      <c r="C105" s="6" t="s">
        <v>344</v>
      </c>
      <c r="D105" s="6" t="s">
        <v>381</v>
      </c>
      <c r="E105" s="6" t="s">
        <v>98</v>
      </c>
      <c r="F105" s="3">
        <v>1</v>
      </c>
      <c r="G105" s="1" t="s">
        <v>594</v>
      </c>
      <c r="H105" s="6">
        <v>3</v>
      </c>
      <c r="I105" s="6">
        <v>8760</v>
      </c>
      <c r="J105" s="1">
        <v>4</v>
      </c>
      <c r="K105" s="1"/>
      <c r="L105" s="1" t="s">
        <v>9</v>
      </c>
    </row>
    <row r="106" spans="1:12">
      <c r="A106" s="1">
        <v>100</v>
      </c>
      <c r="B106" s="6" t="s">
        <v>383</v>
      </c>
      <c r="C106" s="6" t="s">
        <v>344</v>
      </c>
      <c r="D106" s="6" t="s">
        <v>11</v>
      </c>
      <c r="E106" s="6" t="s">
        <v>224</v>
      </c>
      <c r="F106" s="3">
        <v>1</v>
      </c>
      <c r="G106" s="1" t="s">
        <v>596</v>
      </c>
      <c r="H106" s="6">
        <v>2</v>
      </c>
      <c r="I106" s="6">
        <v>8760</v>
      </c>
      <c r="J106" s="1">
        <v>6</v>
      </c>
      <c r="K106" s="1"/>
      <c r="L106" s="1" t="s">
        <v>9</v>
      </c>
    </row>
    <row r="107" spans="1:12">
      <c r="A107" s="1">
        <v>101</v>
      </c>
      <c r="B107" s="6" t="s">
        <v>68</v>
      </c>
      <c r="C107" s="6" t="s">
        <v>344</v>
      </c>
      <c r="D107" s="6" t="s">
        <v>11</v>
      </c>
      <c r="E107" s="6" t="s">
        <v>98</v>
      </c>
      <c r="F107" s="3">
        <v>1</v>
      </c>
      <c r="G107" s="1" t="s">
        <v>594</v>
      </c>
      <c r="H107" s="6">
        <v>4</v>
      </c>
      <c r="I107" s="6">
        <v>8760</v>
      </c>
      <c r="J107" s="1">
        <v>4</v>
      </c>
      <c r="K107" s="1"/>
      <c r="L107" s="1" t="s">
        <v>9</v>
      </c>
    </row>
    <row r="108" spans="1:12">
      <c r="A108" s="1">
        <v>102</v>
      </c>
      <c r="B108" s="6" t="s">
        <v>134</v>
      </c>
      <c r="C108" s="6" t="s">
        <v>344</v>
      </c>
      <c r="D108" s="6" t="s">
        <v>11</v>
      </c>
      <c r="E108" s="6" t="s">
        <v>97</v>
      </c>
      <c r="F108" s="3">
        <v>1</v>
      </c>
      <c r="G108" s="1" t="s">
        <v>594</v>
      </c>
      <c r="H108" s="6">
        <v>2</v>
      </c>
      <c r="I108" s="6">
        <v>8760</v>
      </c>
      <c r="J108" s="1">
        <v>4</v>
      </c>
      <c r="K108" s="1"/>
      <c r="L108" s="1" t="s">
        <v>9</v>
      </c>
    </row>
    <row r="109" spans="1:12">
      <c r="A109" s="1">
        <v>103</v>
      </c>
      <c r="B109" s="6" t="s">
        <v>67</v>
      </c>
      <c r="C109" s="6" t="s">
        <v>344</v>
      </c>
      <c r="D109" s="6" t="s">
        <v>11</v>
      </c>
      <c r="E109" s="6" t="s">
        <v>97</v>
      </c>
      <c r="F109" s="3">
        <v>1</v>
      </c>
      <c r="G109" s="1" t="s">
        <v>594</v>
      </c>
      <c r="H109" s="6">
        <v>2</v>
      </c>
      <c r="I109" s="6">
        <v>8760</v>
      </c>
      <c r="J109" s="1">
        <v>4</v>
      </c>
      <c r="K109" s="1"/>
      <c r="L109" s="1" t="s">
        <v>9</v>
      </c>
    </row>
    <row r="110" spans="1:12">
      <c r="A110" s="1">
        <v>104</v>
      </c>
      <c r="B110" s="6" t="s">
        <v>69</v>
      </c>
      <c r="C110" s="6" t="s">
        <v>344</v>
      </c>
      <c r="D110" s="6" t="s">
        <v>11</v>
      </c>
      <c r="E110" s="6" t="s">
        <v>97</v>
      </c>
      <c r="F110" s="3">
        <v>1</v>
      </c>
      <c r="G110" s="1" t="s">
        <v>594</v>
      </c>
      <c r="H110" s="6">
        <v>1</v>
      </c>
      <c r="I110" s="6">
        <v>8760</v>
      </c>
      <c r="J110" s="1">
        <v>4</v>
      </c>
      <c r="K110" s="1"/>
      <c r="L110" s="1" t="s">
        <v>9</v>
      </c>
    </row>
    <row r="111" spans="1:12">
      <c r="F111" s="4"/>
      <c r="H111" s="5">
        <f>SUM(H94:H110)</f>
        <v>29</v>
      </c>
    </row>
    <row r="113" spans="1:12" ht="17.25" customHeight="1">
      <c r="A113" t="s">
        <v>70</v>
      </c>
    </row>
    <row r="114" spans="1:12">
      <c r="A114" s="1">
        <v>105</v>
      </c>
      <c r="B114" s="6"/>
      <c r="C114" s="6" t="s">
        <v>344</v>
      </c>
      <c r="D114" s="6" t="s">
        <v>71</v>
      </c>
      <c r="E114" s="6" t="s">
        <v>72</v>
      </c>
      <c r="F114" s="3">
        <v>1</v>
      </c>
      <c r="G114" s="6" t="s">
        <v>585</v>
      </c>
      <c r="H114" s="6">
        <v>83</v>
      </c>
      <c r="I114" s="6">
        <v>0</v>
      </c>
      <c r="J114" s="1">
        <v>60</v>
      </c>
      <c r="K114" s="1"/>
      <c r="L114" s="1" t="s">
        <v>9</v>
      </c>
    </row>
    <row r="115" spans="1:12">
      <c r="A115" s="1">
        <v>106</v>
      </c>
      <c r="B115" s="6" t="s">
        <v>581</v>
      </c>
      <c r="C115" s="6" t="s">
        <v>344</v>
      </c>
      <c r="D115" s="6" t="s">
        <v>71</v>
      </c>
      <c r="E115" s="6" t="s">
        <v>218</v>
      </c>
      <c r="F115" s="16">
        <v>1</v>
      </c>
      <c r="G115" s="6" t="s">
        <v>585</v>
      </c>
      <c r="H115" s="6">
        <v>12</v>
      </c>
      <c r="I115" s="6">
        <v>0</v>
      </c>
      <c r="J115" s="1">
        <v>40</v>
      </c>
      <c r="K115" s="6"/>
      <c r="L115" s="1" t="s">
        <v>9</v>
      </c>
    </row>
    <row r="116" spans="1:12">
      <c r="F116" s="5"/>
      <c r="G116" s="5"/>
      <c r="H116" s="5">
        <f>SUM(H114:H115)</f>
        <v>95</v>
      </c>
      <c r="K116" s="5"/>
    </row>
  </sheetData>
  <phoneticPr fontId="2"/>
  <dataValidations count="1">
    <dataValidation allowBlank="1" showInputMessage="1" showErrorMessage="1" sqref="G83:G90 D3:E90" xr:uid="{36996376-08D3-465B-A708-B9DC43575606}"/>
  </dataValidations>
  <pageMargins left="0.7" right="0.7" top="0.75" bottom="0.75" header="0.3" footer="0.3"/>
  <pageSetup paperSize="8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D22C3-ABE4-4B56-A7DF-1A8386A544AD}">
  <sheetPr>
    <pageSetUpPr fitToPage="1"/>
  </sheetPr>
  <dimension ref="A1:L77"/>
  <sheetViews>
    <sheetView topLeftCell="A61" workbookViewId="0">
      <selection activeCell="C13" sqref="C13"/>
    </sheetView>
  </sheetViews>
  <sheetFormatPr defaultRowHeight="18.75"/>
  <cols>
    <col min="1" max="1" width="4.5" customWidth="1"/>
    <col min="2" max="2" width="8.25" style="5" bestFit="1" customWidth="1"/>
    <col min="3" max="3" width="4.5" customWidth="1"/>
    <col min="4" max="4" width="23" style="5" bestFit="1" customWidth="1"/>
    <col min="5" max="5" width="21.375" style="5" bestFit="1" customWidth="1"/>
    <col min="6" max="6" width="4.875" bestFit="1" customWidth="1"/>
    <col min="7" max="7" width="24" customWidth="1"/>
    <col min="8" max="8" width="5.25" style="5" bestFit="1" customWidth="1"/>
    <col min="9" max="9" width="13" style="5" bestFit="1" customWidth="1"/>
    <col min="10" max="10" width="15.5" bestFit="1" customWidth="1"/>
    <col min="11" max="11" width="22.5" customWidth="1"/>
    <col min="12" max="12" width="11.875" bestFit="1" customWidth="1"/>
  </cols>
  <sheetData>
    <row r="1" spans="1:12" ht="24">
      <c r="A1" s="2" t="s">
        <v>15</v>
      </c>
    </row>
    <row r="2" spans="1:12">
      <c r="A2" s="1" t="s">
        <v>0</v>
      </c>
      <c r="B2" s="6" t="s">
        <v>14</v>
      </c>
      <c r="C2" s="1" t="s">
        <v>1</v>
      </c>
      <c r="D2" s="6" t="s">
        <v>13</v>
      </c>
      <c r="E2" s="6" t="s">
        <v>2</v>
      </c>
      <c r="F2" s="1" t="s">
        <v>3</v>
      </c>
      <c r="G2" s="1" t="s">
        <v>6</v>
      </c>
      <c r="H2" s="6" t="s">
        <v>4</v>
      </c>
      <c r="I2" s="6" t="s">
        <v>8</v>
      </c>
      <c r="J2" s="1" t="s">
        <v>5</v>
      </c>
      <c r="K2" s="1" t="s">
        <v>10</v>
      </c>
      <c r="L2" s="1" t="s">
        <v>7</v>
      </c>
    </row>
    <row r="3" spans="1:12">
      <c r="A3" s="1">
        <v>1</v>
      </c>
      <c r="B3" s="18" t="s">
        <v>282</v>
      </c>
      <c r="C3" s="1" t="s">
        <v>332</v>
      </c>
      <c r="D3" s="7" t="s">
        <v>297</v>
      </c>
      <c r="E3" s="8" t="s">
        <v>21</v>
      </c>
      <c r="F3" s="3">
        <v>1</v>
      </c>
      <c r="G3" s="1" t="s">
        <v>301</v>
      </c>
      <c r="H3" s="9">
        <v>1</v>
      </c>
      <c r="I3" s="15">
        <v>2299</v>
      </c>
      <c r="J3" s="1">
        <v>36</v>
      </c>
      <c r="K3" s="1"/>
      <c r="L3" s="1" t="s">
        <v>9</v>
      </c>
    </row>
    <row r="4" spans="1:12">
      <c r="A4" s="1">
        <v>2</v>
      </c>
      <c r="B4" s="18" t="s">
        <v>282</v>
      </c>
      <c r="C4" s="1" t="s">
        <v>332</v>
      </c>
      <c r="D4" s="7" t="s">
        <v>324</v>
      </c>
      <c r="E4" s="8" t="s">
        <v>21</v>
      </c>
      <c r="F4" s="3">
        <v>1</v>
      </c>
      <c r="G4" s="1" t="s">
        <v>301</v>
      </c>
      <c r="H4" s="9">
        <v>1</v>
      </c>
      <c r="I4" s="15">
        <v>2601.5</v>
      </c>
      <c r="J4" s="1">
        <v>36</v>
      </c>
      <c r="K4" s="1"/>
      <c r="L4" s="1" t="s">
        <v>9</v>
      </c>
    </row>
    <row r="5" spans="1:12">
      <c r="A5" s="1">
        <v>3</v>
      </c>
      <c r="B5" s="18" t="s">
        <v>282</v>
      </c>
      <c r="C5" s="1" t="s">
        <v>332</v>
      </c>
      <c r="D5" s="7" t="s">
        <v>300</v>
      </c>
      <c r="E5" s="8" t="s">
        <v>21</v>
      </c>
      <c r="F5" s="3">
        <v>1</v>
      </c>
      <c r="G5" s="1" t="s">
        <v>301</v>
      </c>
      <c r="H5" s="9">
        <v>1</v>
      </c>
      <c r="I5" s="15">
        <v>2299</v>
      </c>
      <c r="J5" s="1">
        <v>36</v>
      </c>
      <c r="K5" s="1"/>
      <c r="L5" s="1" t="s">
        <v>9</v>
      </c>
    </row>
    <row r="6" spans="1:12">
      <c r="A6" s="1">
        <v>4</v>
      </c>
      <c r="B6" s="18"/>
      <c r="C6" s="1" t="s">
        <v>332</v>
      </c>
      <c r="D6" s="7" t="s">
        <v>338</v>
      </c>
      <c r="E6" s="8" t="s">
        <v>304</v>
      </c>
      <c r="F6" s="3">
        <v>1</v>
      </c>
      <c r="G6" s="1" t="s">
        <v>316</v>
      </c>
      <c r="H6" s="9">
        <v>2</v>
      </c>
      <c r="I6" s="15">
        <v>2299</v>
      </c>
      <c r="J6" s="1"/>
      <c r="K6" s="1" t="s">
        <v>32</v>
      </c>
      <c r="L6" s="1" t="s">
        <v>9</v>
      </c>
    </row>
    <row r="7" spans="1:12">
      <c r="A7" s="1">
        <v>5</v>
      </c>
      <c r="B7" s="18" t="s">
        <v>284</v>
      </c>
      <c r="C7" s="1" t="s">
        <v>332</v>
      </c>
      <c r="D7" s="7" t="s">
        <v>174</v>
      </c>
      <c r="E7" s="8" t="s">
        <v>19</v>
      </c>
      <c r="F7" s="3">
        <v>1</v>
      </c>
      <c r="G7" s="1" t="s">
        <v>303</v>
      </c>
      <c r="H7" s="9">
        <v>1</v>
      </c>
      <c r="I7" s="15">
        <v>2299</v>
      </c>
      <c r="J7" s="1">
        <v>26</v>
      </c>
      <c r="K7" s="1"/>
      <c r="L7" s="1" t="s">
        <v>9</v>
      </c>
    </row>
    <row r="8" spans="1:12">
      <c r="A8" s="1">
        <v>6</v>
      </c>
      <c r="B8" s="18" t="s">
        <v>283</v>
      </c>
      <c r="C8" s="1" t="s">
        <v>332</v>
      </c>
      <c r="D8" s="7" t="s">
        <v>261</v>
      </c>
      <c r="E8" s="8" t="s">
        <v>21</v>
      </c>
      <c r="F8" s="3">
        <v>1</v>
      </c>
      <c r="G8" s="1" t="s">
        <v>302</v>
      </c>
      <c r="H8" s="9">
        <v>3</v>
      </c>
      <c r="I8" s="15">
        <v>2601.5</v>
      </c>
      <c r="J8" s="1">
        <v>36</v>
      </c>
      <c r="K8" s="1"/>
      <c r="L8" s="1" t="s">
        <v>9</v>
      </c>
    </row>
    <row r="9" spans="1:12">
      <c r="A9" s="1">
        <v>7</v>
      </c>
      <c r="B9" s="18" t="s">
        <v>282</v>
      </c>
      <c r="C9" s="1" t="s">
        <v>332</v>
      </c>
      <c r="D9" s="7" t="s">
        <v>299</v>
      </c>
      <c r="E9" s="8" t="s">
        <v>21</v>
      </c>
      <c r="F9" s="3">
        <v>1</v>
      </c>
      <c r="G9" s="1" t="s">
        <v>301</v>
      </c>
      <c r="H9" s="9">
        <v>1</v>
      </c>
      <c r="I9" s="15">
        <v>2299</v>
      </c>
      <c r="J9" s="1">
        <v>36</v>
      </c>
      <c r="K9" s="1"/>
      <c r="L9" s="1" t="s">
        <v>9</v>
      </c>
    </row>
    <row r="10" spans="1:12">
      <c r="A10" s="1">
        <v>8</v>
      </c>
      <c r="B10" s="18"/>
      <c r="C10" s="1" t="s">
        <v>332</v>
      </c>
      <c r="D10" s="7" t="s">
        <v>339</v>
      </c>
      <c r="E10" s="8" t="s">
        <v>304</v>
      </c>
      <c r="F10" s="3">
        <v>1</v>
      </c>
      <c r="G10" s="1" t="s">
        <v>316</v>
      </c>
      <c r="H10" s="9">
        <v>3</v>
      </c>
      <c r="I10" s="15">
        <v>2299</v>
      </c>
      <c r="J10" s="1"/>
      <c r="K10" s="1" t="s">
        <v>32</v>
      </c>
      <c r="L10" s="1" t="s">
        <v>9</v>
      </c>
    </row>
    <row r="11" spans="1:12">
      <c r="A11" s="1">
        <v>9</v>
      </c>
      <c r="B11" s="18" t="s">
        <v>285</v>
      </c>
      <c r="C11" s="1" t="s">
        <v>332</v>
      </c>
      <c r="D11" s="7" t="s">
        <v>262</v>
      </c>
      <c r="E11" s="8" t="s">
        <v>21</v>
      </c>
      <c r="F11" s="3">
        <v>1</v>
      </c>
      <c r="G11" s="1" t="s">
        <v>551</v>
      </c>
      <c r="H11" s="9">
        <v>1</v>
      </c>
      <c r="I11" s="15">
        <v>2601.5</v>
      </c>
      <c r="J11" s="1">
        <v>36</v>
      </c>
      <c r="K11" s="1"/>
      <c r="L11" s="1" t="s">
        <v>9</v>
      </c>
    </row>
    <row r="12" spans="1:12">
      <c r="A12" s="1">
        <v>10</v>
      </c>
      <c r="B12" s="18" t="s">
        <v>286</v>
      </c>
      <c r="C12" s="1" t="s">
        <v>332</v>
      </c>
      <c r="D12" s="7" t="s">
        <v>262</v>
      </c>
      <c r="E12" s="8" t="s">
        <v>21</v>
      </c>
      <c r="F12" s="3">
        <v>1</v>
      </c>
      <c r="G12" s="1" t="s">
        <v>551</v>
      </c>
      <c r="H12" s="9">
        <v>1</v>
      </c>
      <c r="I12" s="15">
        <v>2601.5</v>
      </c>
      <c r="J12" s="1">
        <v>36</v>
      </c>
      <c r="K12" s="1"/>
      <c r="L12" s="1" t="s">
        <v>9</v>
      </c>
    </row>
    <row r="13" spans="1:12">
      <c r="A13" s="1">
        <v>11</v>
      </c>
      <c r="B13" s="18" t="s">
        <v>289</v>
      </c>
      <c r="C13" s="1" t="s">
        <v>332</v>
      </c>
      <c r="D13" s="7" t="s">
        <v>35</v>
      </c>
      <c r="E13" s="8" t="s">
        <v>21</v>
      </c>
      <c r="F13" s="3">
        <v>1</v>
      </c>
      <c r="G13" s="1" t="s">
        <v>89</v>
      </c>
      <c r="H13" s="9">
        <v>4</v>
      </c>
      <c r="I13" s="15">
        <v>2299</v>
      </c>
      <c r="J13" s="1">
        <v>36</v>
      </c>
      <c r="K13" s="1"/>
      <c r="L13" s="1" t="s">
        <v>9</v>
      </c>
    </row>
    <row r="14" spans="1:12">
      <c r="A14" s="1">
        <v>12</v>
      </c>
      <c r="B14" s="18"/>
      <c r="C14" s="1" t="s">
        <v>346</v>
      </c>
      <c r="D14" s="7" t="s">
        <v>35</v>
      </c>
      <c r="E14" s="8" t="s">
        <v>72</v>
      </c>
      <c r="F14" s="3">
        <v>1</v>
      </c>
      <c r="G14" s="1" t="s">
        <v>73</v>
      </c>
      <c r="H14" s="9">
        <v>5</v>
      </c>
      <c r="I14" s="15"/>
      <c r="J14" s="1">
        <v>60</v>
      </c>
      <c r="K14" s="1"/>
      <c r="L14" s="1" t="s">
        <v>9</v>
      </c>
    </row>
    <row r="15" spans="1:12">
      <c r="A15" s="1">
        <v>13</v>
      </c>
      <c r="B15" s="18" t="s">
        <v>289</v>
      </c>
      <c r="C15" s="1" t="s">
        <v>332</v>
      </c>
      <c r="D15" s="7" t="s">
        <v>266</v>
      </c>
      <c r="E15" s="8" t="s">
        <v>21</v>
      </c>
      <c r="F15" s="3">
        <v>1</v>
      </c>
      <c r="G15" s="1" t="s">
        <v>89</v>
      </c>
      <c r="H15" s="9">
        <v>69</v>
      </c>
      <c r="I15" s="15">
        <v>2601.5</v>
      </c>
      <c r="J15" s="1">
        <v>36</v>
      </c>
      <c r="K15" s="1"/>
      <c r="L15" s="1" t="s">
        <v>9</v>
      </c>
    </row>
    <row r="16" spans="1:12">
      <c r="A16" s="1">
        <v>14</v>
      </c>
      <c r="B16" s="18" t="s">
        <v>290</v>
      </c>
      <c r="C16" s="1" t="s">
        <v>332</v>
      </c>
      <c r="D16" s="7" t="s">
        <v>266</v>
      </c>
      <c r="E16" s="8" t="s">
        <v>21</v>
      </c>
      <c r="F16" s="3">
        <v>1</v>
      </c>
      <c r="G16" s="1" t="s">
        <v>89</v>
      </c>
      <c r="H16" s="9">
        <v>2</v>
      </c>
      <c r="I16" s="15">
        <v>2601.5</v>
      </c>
      <c r="J16" s="1">
        <v>36</v>
      </c>
      <c r="K16" s="1"/>
      <c r="L16" s="1" t="s">
        <v>9</v>
      </c>
    </row>
    <row r="17" spans="1:12">
      <c r="A17" s="1">
        <v>15</v>
      </c>
      <c r="B17" s="18"/>
      <c r="C17" s="1" t="s">
        <v>332</v>
      </c>
      <c r="D17" s="7" t="s">
        <v>266</v>
      </c>
      <c r="E17" s="8" t="s">
        <v>304</v>
      </c>
      <c r="F17" s="3">
        <v>1</v>
      </c>
      <c r="G17" s="1" t="s">
        <v>76</v>
      </c>
      <c r="H17" s="9">
        <v>4</v>
      </c>
      <c r="I17" s="15"/>
      <c r="J17" s="1"/>
      <c r="K17" s="1"/>
      <c r="L17" s="1" t="s">
        <v>9</v>
      </c>
    </row>
    <row r="18" spans="1:12">
      <c r="A18" s="1">
        <v>16</v>
      </c>
      <c r="B18" s="18"/>
      <c r="C18" s="1" t="s">
        <v>332</v>
      </c>
      <c r="D18" s="7" t="s">
        <v>550</v>
      </c>
      <c r="E18" s="8" t="s">
        <v>164</v>
      </c>
      <c r="F18" s="3">
        <v>1</v>
      </c>
      <c r="G18" s="1"/>
      <c r="H18" s="9">
        <v>3</v>
      </c>
      <c r="I18" s="15"/>
      <c r="J18" s="1">
        <v>22</v>
      </c>
      <c r="K18" s="1"/>
      <c r="L18" s="1" t="s">
        <v>9</v>
      </c>
    </row>
    <row r="19" spans="1:12">
      <c r="A19" s="1">
        <v>17</v>
      </c>
      <c r="B19" s="18" t="s">
        <v>285</v>
      </c>
      <c r="C19" s="1" t="s">
        <v>332</v>
      </c>
      <c r="D19" s="7" t="s">
        <v>267</v>
      </c>
      <c r="E19" s="8" t="s">
        <v>21</v>
      </c>
      <c r="F19" s="3">
        <v>1</v>
      </c>
      <c r="G19" s="1" t="s">
        <v>551</v>
      </c>
      <c r="H19" s="9">
        <v>1</v>
      </c>
      <c r="I19" s="15">
        <v>2601.5</v>
      </c>
      <c r="J19" s="1">
        <v>36</v>
      </c>
      <c r="K19" s="1"/>
      <c r="L19" s="1" t="s">
        <v>9</v>
      </c>
    </row>
    <row r="20" spans="1:12">
      <c r="A20" s="1">
        <v>18</v>
      </c>
      <c r="B20" s="18" t="s">
        <v>286</v>
      </c>
      <c r="C20" s="1" t="s">
        <v>332</v>
      </c>
      <c r="D20" s="7" t="s">
        <v>267</v>
      </c>
      <c r="E20" s="8" t="s">
        <v>21</v>
      </c>
      <c r="F20" s="3">
        <v>1</v>
      </c>
      <c r="G20" s="1" t="s">
        <v>551</v>
      </c>
      <c r="H20" s="9">
        <v>1</v>
      </c>
      <c r="I20" s="15">
        <v>2601.5</v>
      </c>
      <c r="J20" s="1">
        <v>36</v>
      </c>
      <c r="K20" s="1"/>
      <c r="L20" s="1" t="s">
        <v>9</v>
      </c>
    </row>
    <row r="21" spans="1:12">
      <c r="A21" s="1">
        <v>19</v>
      </c>
      <c r="B21" s="18" t="s">
        <v>283</v>
      </c>
      <c r="C21" s="1" t="s">
        <v>332</v>
      </c>
      <c r="D21" s="7" t="s">
        <v>57</v>
      </c>
      <c r="E21" s="8" t="s">
        <v>21</v>
      </c>
      <c r="F21" s="3">
        <v>1</v>
      </c>
      <c r="G21" s="1" t="s">
        <v>302</v>
      </c>
      <c r="H21" s="9">
        <v>2</v>
      </c>
      <c r="I21" s="15">
        <v>2299</v>
      </c>
      <c r="J21" s="1">
        <v>36</v>
      </c>
      <c r="K21" s="1"/>
      <c r="L21" s="1" t="s">
        <v>9</v>
      </c>
    </row>
    <row r="22" spans="1:12">
      <c r="A22" s="1">
        <v>20</v>
      </c>
      <c r="B22" s="18"/>
      <c r="C22" s="1" t="s">
        <v>346</v>
      </c>
      <c r="D22" s="7" t="s">
        <v>57</v>
      </c>
      <c r="E22" s="8" t="s">
        <v>72</v>
      </c>
      <c r="F22" s="3">
        <v>1</v>
      </c>
      <c r="G22" s="1" t="s">
        <v>73</v>
      </c>
      <c r="H22" s="9">
        <v>1</v>
      </c>
      <c r="I22" s="15"/>
      <c r="J22" s="1">
        <v>60</v>
      </c>
      <c r="K22" s="1"/>
      <c r="L22" s="1" t="s">
        <v>9</v>
      </c>
    </row>
    <row r="23" spans="1:12">
      <c r="A23" s="1">
        <v>21</v>
      </c>
      <c r="B23" s="18" t="s">
        <v>85</v>
      </c>
      <c r="C23" s="1" t="s">
        <v>332</v>
      </c>
      <c r="D23" s="7" t="s">
        <v>38</v>
      </c>
      <c r="E23" s="8" t="s">
        <v>21</v>
      </c>
      <c r="F23" s="3">
        <v>1</v>
      </c>
      <c r="G23" s="1" t="s">
        <v>253</v>
      </c>
      <c r="H23" s="9">
        <v>1</v>
      </c>
      <c r="I23" s="15"/>
      <c r="J23" s="1">
        <v>36</v>
      </c>
      <c r="K23" s="1"/>
      <c r="L23" s="1" t="s">
        <v>9</v>
      </c>
    </row>
    <row r="24" spans="1:12">
      <c r="A24" s="1">
        <v>22</v>
      </c>
      <c r="B24" s="18" t="s">
        <v>282</v>
      </c>
      <c r="C24" s="1" t="s">
        <v>332</v>
      </c>
      <c r="D24" s="7" t="s">
        <v>309</v>
      </c>
      <c r="E24" s="8" t="s">
        <v>21</v>
      </c>
      <c r="F24" s="3">
        <v>1</v>
      </c>
      <c r="G24" s="1" t="s">
        <v>301</v>
      </c>
      <c r="H24" s="9">
        <v>2</v>
      </c>
      <c r="I24" s="15">
        <v>2299</v>
      </c>
      <c r="J24" s="1">
        <v>36</v>
      </c>
      <c r="K24" s="1"/>
      <c r="L24" s="1" t="s">
        <v>9</v>
      </c>
    </row>
    <row r="25" spans="1:12">
      <c r="A25" s="1">
        <v>23</v>
      </c>
      <c r="B25" s="18" t="s">
        <v>292</v>
      </c>
      <c r="C25" s="1" t="s">
        <v>332</v>
      </c>
      <c r="D25" s="7" t="s">
        <v>268</v>
      </c>
      <c r="E25" s="8" t="s">
        <v>19</v>
      </c>
      <c r="F25" s="3">
        <v>1</v>
      </c>
      <c r="G25" s="1" t="s">
        <v>335</v>
      </c>
      <c r="H25" s="9">
        <v>1</v>
      </c>
      <c r="I25" s="15">
        <v>2601.5</v>
      </c>
      <c r="J25" s="1">
        <v>26</v>
      </c>
      <c r="K25" s="1"/>
      <c r="L25" s="1" t="s">
        <v>9</v>
      </c>
    </row>
    <row r="26" spans="1:12">
      <c r="A26" s="1">
        <v>24</v>
      </c>
      <c r="B26" s="18" t="s">
        <v>287</v>
      </c>
      <c r="C26" s="1" t="s">
        <v>332</v>
      </c>
      <c r="D26" s="7" t="s">
        <v>321</v>
      </c>
      <c r="E26" s="8" t="s">
        <v>21</v>
      </c>
      <c r="F26" s="3">
        <v>2</v>
      </c>
      <c r="G26" s="1" t="s">
        <v>305</v>
      </c>
      <c r="H26" s="9">
        <v>104</v>
      </c>
      <c r="I26" s="15">
        <v>2299</v>
      </c>
      <c r="J26" s="1">
        <v>72</v>
      </c>
      <c r="K26" s="1"/>
      <c r="L26" s="1" t="s">
        <v>9</v>
      </c>
    </row>
    <row r="27" spans="1:12">
      <c r="A27" s="1">
        <v>25</v>
      </c>
      <c r="B27" s="18" t="s">
        <v>288</v>
      </c>
      <c r="C27" s="1" t="s">
        <v>332</v>
      </c>
      <c r="D27" s="7" t="s">
        <v>321</v>
      </c>
      <c r="E27" s="8" t="s">
        <v>19</v>
      </c>
      <c r="F27" s="3">
        <v>2</v>
      </c>
      <c r="G27" s="1" t="s">
        <v>305</v>
      </c>
      <c r="H27" s="9">
        <v>4</v>
      </c>
      <c r="I27" s="15">
        <v>2299</v>
      </c>
      <c r="J27" s="1">
        <v>38</v>
      </c>
      <c r="K27" s="1"/>
      <c r="L27" s="1" t="s">
        <v>9</v>
      </c>
    </row>
    <row r="28" spans="1:12">
      <c r="A28" s="1">
        <v>26</v>
      </c>
      <c r="B28" s="18" t="s">
        <v>290</v>
      </c>
      <c r="C28" s="1" t="s">
        <v>332</v>
      </c>
      <c r="D28" s="7" t="s">
        <v>321</v>
      </c>
      <c r="E28" s="8" t="s">
        <v>21</v>
      </c>
      <c r="F28" s="3">
        <v>1</v>
      </c>
      <c r="G28" s="1" t="s">
        <v>89</v>
      </c>
      <c r="H28" s="36">
        <v>64</v>
      </c>
      <c r="I28" s="15">
        <v>2299</v>
      </c>
      <c r="J28" s="1">
        <v>36</v>
      </c>
      <c r="K28" s="1"/>
      <c r="L28" s="1" t="s">
        <v>9</v>
      </c>
    </row>
    <row r="29" spans="1:12">
      <c r="A29" s="1">
        <v>27</v>
      </c>
      <c r="B29" s="18" t="s">
        <v>282</v>
      </c>
      <c r="C29" s="1" t="s">
        <v>332</v>
      </c>
      <c r="D29" s="7" t="s">
        <v>319</v>
      </c>
      <c r="E29" s="8" t="s">
        <v>21</v>
      </c>
      <c r="F29" s="3">
        <v>1</v>
      </c>
      <c r="G29" s="1" t="s">
        <v>301</v>
      </c>
      <c r="H29" s="9">
        <v>4</v>
      </c>
      <c r="I29" s="15">
        <v>2299</v>
      </c>
      <c r="J29" s="1">
        <v>36</v>
      </c>
      <c r="K29" s="1"/>
      <c r="L29" s="1" t="s">
        <v>9</v>
      </c>
    </row>
    <row r="30" spans="1:12">
      <c r="A30" s="1">
        <v>28</v>
      </c>
      <c r="B30" s="18" t="s">
        <v>294</v>
      </c>
      <c r="C30" s="1" t="s">
        <v>332</v>
      </c>
      <c r="D30" s="7" t="s">
        <v>272</v>
      </c>
      <c r="E30" s="8" t="s">
        <v>21</v>
      </c>
      <c r="F30" s="3">
        <v>1</v>
      </c>
      <c r="G30" s="1" t="s">
        <v>251</v>
      </c>
      <c r="H30" s="9">
        <v>6</v>
      </c>
      <c r="I30" s="15">
        <v>2299</v>
      </c>
      <c r="J30" s="1">
        <v>36</v>
      </c>
      <c r="K30" s="1"/>
      <c r="L30" s="1" t="s">
        <v>9</v>
      </c>
    </row>
    <row r="31" spans="1:12">
      <c r="A31" s="1">
        <v>29</v>
      </c>
      <c r="B31" s="18" t="s">
        <v>282</v>
      </c>
      <c r="C31" s="1" t="s">
        <v>332</v>
      </c>
      <c r="D31" s="7" t="s">
        <v>311</v>
      </c>
      <c r="E31" s="8" t="s">
        <v>21</v>
      </c>
      <c r="F31" s="3">
        <v>1</v>
      </c>
      <c r="G31" s="1" t="s">
        <v>301</v>
      </c>
      <c r="H31" s="9">
        <v>1</v>
      </c>
      <c r="I31" s="15">
        <v>2299</v>
      </c>
      <c r="J31" s="1">
        <v>36</v>
      </c>
      <c r="K31" s="1"/>
      <c r="L31" s="1" t="s">
        <v>9</v>
      </c>
    </row>
    <row r="32" spans="1:12">
      <c r="A32" s="1">
        <v>30</v>
      </c>
      <c r="B32" s="18"/>
      <c r="C32" s="1" t="s">
        <v>332</v>
      </c>
      <c r="D32" s="7" t="s">
        <v>311</v>
      </c>
      <c r="E32" s="8" t="s">
        <v>304</v>
      </c>
      <c r="F32" s="3">
        <v>1</v>
      </c>
      <c r="G32" s="1" t="s">
        <v>316</v>
      </c>
      <c r="H32" s="9">
        <v>2</v>
      </c>
      <c r="I32" s="15">
        <v>2299</v>
      </c>
      <c r="J32" s="1"/>
      <c r="K32" s="1" t="s">
        <v>32</v>
      </c>
      <c r="L32" s="1" t="s">
        <v>9</v>
      </c>
    </row>
    <row r="33" spans="1:12">
      <c r="A33" s="1">
        <v>31</v>
      </c>
      <c r="B33" s="18" t="s">
        <v>282</v>
      </c>
      <c r="C33" s="1" t="s">
        <v>332</v>
      </c>
      <c r="D33" s="7" t="s">
        <v>310</v>
      </c>
      <c r="E33" s="8" t="s">
        <v>21</v>
      </c>
      <c r="F33" s="3">
        <v>1</v>
      </c>
      <c r="G33" s="1" t="s">
        <v>301</v>
      </c>
      <c r="H33" s="9">
        <v>1</v>
      </c>
      <c r="I33" s="15">
        <v>2299</v>
      </c>
      <c r="J33" s="1">
        <v>36</v>
      </c>
      <c r="K33" s="1"/>
      <c r="L33" s="1" t="s">
        <v>9</v>
      </c>
    </row>
    <row r="34" spans="1:12">
      <c r="A34" s="1">
        <v>32</v>
      </c>
      <c r="B34" s="18"/>
      <c r="C34" s="1" t="s">
        <v>332</v>
      </c>
      <c r="D34" s="7" t="s">
        <v>310</v>
      </c>
      <c r="E34" s="8" t="s">
        <v>304</v>
      </c>
      <c r="F34" s="3">
        <v>1</v>
      </c>
      <c r="G34" s="1" t="s">
        <v>316</v>
      </c>
      <c r="H34" s="9">
        <v>3</v>
      </c>
      <c r="I34" s="15">
        <v>2299</v>
      </c>
      <c r="J34" s="1"/>
      <c r="K34" s="1" t="s">
        <v>32</v>
      </c>
      <c r="L34" s="1" t="s">
        <v>9</v>
      </c>
    </row>
    <row r="35" spans="1:12">
      <c r="A35" s="1">
        <v>33</v>
      </c>
      <c r="B35" s="18" t="s">
        <v>283</v>
      </c>
      <c r="C35" s="1" t="s">
        <v>332</v>
      </c>
      <c r="D35" s="7" t="s">
        <v>273</v>
      </c>
      <c r="E35" s="8" t="s">
        <v>21</v>
      </c>
      <c r="F35" s="3">
        <v>1</v>
      </c>
      <c r="G35" s="1" t="s">
        <v>302</v>
      </c>
      <c r="H35" s="9">
        <v>3</v>
      </c>
      <c r="I35" s="15">
        <v>2601.5</v>
      </c>
      <c r="J35" s="1">
        <v>36</v>
      </c>
      <c r="K35" s="1"/>
      <c r="L35" s="1" t="s">
        <v>9</v>
      </c>
    </row>
    <row r="36" spans="1:12">
      <c r="A36" s="1">
        <v>34</v>
      </c>
      <c r="B36" s="18" t="s">
        <v>285</v>
      </c>
      <c r="C36" s="1" t="s">
        <v>332</v>
      </c>
      <c r="D36" s="7" t="s">
        <v>274</v>
      </c>
      <c r="E36" s="8" t="s">
        <v>21</v>
      </c>
      <c r="F36" s="3">
        <v>1</v>
      </c>
      <c r="G36" s="1" t="s">
        <v>551</v>
      </c>
      <c r="H36" s="9">
        <v>1</v>
      </c>
      <c r="I36" s="15">
        <v>2601.5</v>
      </c>
      <c r="J36" s="1">
        <v>36</v>
      </c>
      <c r="K36" s="1"/>
      <c r="L36" s="1" t="s">
        <v>9</v>
      </c>
    </row>
    <row r="37" spans="1:12">
      <c r="A37" s="1">
        <v>35</v>
      </c>
      <c r="B37" s="18" t="s">
        <v>286</v>
      </c>
      <c r="C37" s="1" t="s">
        <v>332</v>
      </c>
      <c r="D37" s="7" t="s">
        <v>274</v>
      </c>
      <c r="E37" s="8" t="s">
        <v>21</v>
      </c>
      <c r="F37" s="3">
        <v>1</v>
      </c>
      <c r="G37" s="1" t="s">
        <v>551</v>
      </c>
      <c r="H37" s="9">
        <v>1</v>
      </c>
      <c r="I37" s="15">
        <v>2601.5</v>
      </c>
      <c r="J37" s="1">
        <v>36</v>
      </c>
      <c r="K37" s="1"/>
      <c r="L37" s="1" t="s">
        <v>9</v>
      </c>
    </row>
    <row r="38" spans="1:12">
      <c r="A38" s="1">
        <v>36</v>
      </c>
      <c r="B38" s="18" t="s">
        <v>282</v>
      </c>
      <c r="C38" s="1" t="s">
        <v>332</v>
      </c>
      <c r="D38" s="7" t="s">
        <v>312</v>
      </c>
      <c r="E38" s="8" t="s">
        <v>21</v>
      </c>
      <c r="F38" s="3">
        <v>1</v>
      </c>
      <c r="G38" s="1" t="s">
        <v>301</v>
      </c>
      <c r="H38" s="9">
        <v>1</v>
      </c>
      <c r="I38" s="15">
        <v>2601.5</v>
      </c>
      <c r="J38" s="1">
        <v>36</v>
      </c>
      <c r="K38" s="1"/>
      <c r="L38" s="1" t="s">
        <v>9</v>
      </c>
    </row>
    <row r="39" spans="1:12">
      <c r="A39" s="1">
        <v>37</v>
      </c>
      <c r="B39" s="18" t="s">
        <v>282</v>
      </c>
      <c r="C39" s="1" t="s">
        <v>332</v>
      </c>
      <c r="D39" s="7" t="s">
        <v>313</v>
      </c>
      <c r="E39" s="8" t="s">
        <v>21</v>
      </c>
      <c r="F39" s="3">
        <v>1</v>
      </c>
      <c r="G39" s="1" t="s">
        <v>301</v>
      </c>
      <c r="H39" s="9">
        <v>1</v>
      </c>
      <c r="I39" s="15">
        <v>2299</v>
      </c>
      <c r="J39" s="1">
        <v>36</v>
      </c>
      <c r="K39" s="1"/>
      <c r="L39" s="1" t="s">
        <v>9</v>
      </c>
    </row>
    <row r="40" spans="1:12">
      <c r="A40" s="1">
        <v>38</v>
      </c>
      <c r="B40" s="18" t="s">
        <v>337</v>
      </c>
      <c r="C40" s="1" t="s">
        <v>332</v>
      </c>
      <c r="D40" s="7" t="s">
        <v>61</v>
      </c>
      <c r="E40" s="8" t="s">
        <v>19</v>
      </c>
      <c r="F40" s="3">
        <v>1</v>
      </c>
      <c r="G40" s="1" t="s">
        <v>336</v>
      </c>
      <c r="H40" s="9">
        <v>1</v>
      </c>
      <c r="I40" s="15">
        <v>2299</v>
      </c>
      <c r="J40" s="1">
        <v>26</v>
      </c>
      <c r="K40" s="1"/>
      <c r="L40" s="1" t="s">
        <v>9</v>
      </c>
    </row>
    <row r="41" spans="1:12">
      <c r="A41" s="1">
        <v>39</v>
      </c>
      <c r="B41" s="18" t="s">
        <v>287</v>
      </c>
      <c r="C41" s="1" t="s">
        <v>332</v>
      </c>
      <c r="D41" s="7" t="s">
        <v>333</v>
      </c>
      <c r="E41" s="8" t="s">
        <v>21</v>
      </c>
      <c r="F41" s="3">
        <v>2</v>
      </c>
      <c r="G41" s="1" t="s">
        <v>305</v>
      </c>
      <c r="H41" s="24">
        <v>58</v>
      </c>
      <c r="I41" s="15">
        <v>2299</v>
      </c>
      <c r="J41" s="1">
        <v>72</v>
      </c>
      <c r="K41" s="1"/>
      <c r="L41" s="1" t="s">
        <v>9</v>
      </c>
    </row>
    <row r="42" spans="1:12">
      <c r="A42" s="1">
        <v>40</v>
      </c>
      <c r="B42" s="18" t="s">
        <v>288</v>
      </c>
      <c r="C42" s="1" t="s">
        <v>332</v>
      </c>
      <c r="D42" s="7" t="s">
        <v>333</v>
      </c>
      <c r="E42" s="8" t="s">
        <v>19</v>
      </c>
      <c r="F42" s="3">
        <v>2</v>
      </c>
      <c r="G42" s="1" t="s">
        <v>305</v>
      </c>
      <c r="H42" s="9">
        <v>2</v>
      </c>
      <c r="I42" s="15">
        <v>2299</v>
      </c>
      <c r="J42" s="1">
        <v>38</v>
      </c>
      <c r="K42" s="1"/>
      <c r="L42" s="1" t="s">
        <v>9</v>
      </c>
    </row>
    <row r="43" spans="1:12">
      <c r="A43" s="1">
        <v>41</v>
      </c>
      <c r="B43" s="18" t="s">
        <v>290</v>
      </c>
      <c r="C43" s="1" t="s">
        <v>332</v>
      </c>
      <c r="D43" s="7" t="s">
        <v>333</v>
      </c>
      <c r="E43" s="8" t="s">
        <v>21</v>
      </c>
      <c r="F43" s="3">
        <v>1</v>
      </c>
      <c r="G43" s="1" t="s">
        <v>89</v>
      </c>
      <c r="H43" s="9">
        <v>16</v>
      </c>
      <c r="I43" s="15">
        <v>2299</v>
      </c>
      <c r="J43" s="1">
        <v>36</v>
      </c>
      <c r="K43" s="1"/>
      <c r="L43" s="1" t="s">
        <v>9</v>
      </c>
    </row>
    <row r="44" spans="1:12">
      <c r="A44" s="1">
        <v>42</v>
      </c>
      <c r="B44" s="18"/>
      <c r="C44" s="1" t="s">
        <v>346</v>
      </c>
      <c r="D44" s="7" t="s">
        <v>388</v>
      </c>
      <c r="E44" s="8" t="s">
        <v>503</v>
      </c>
      <c r="F44" s="3">
        <v>1</v>
      </c>
      <c r="G44" s="1" t="s">
        <v>88</v>
      </c>
      <c r="H44" s="9">
        <v>6</v>
      </c>
      <c r="I44" s="15"/>
      <c r="J44" s="1">
        <v>121</v>
      </c>
      <c r="K44" s="1"/>
      <c r="L44" s="1" t="s">
        <v>9</v>
      </c>
    </row>
    <row r="45" spans="1:12">
      <c r="A45" s="1">
        <v>43</v>
      </c>
      <c r="B45" s="18" t="s">
        <v>287</v>
      </c>
      <c r="C45" s="1" t="s">
        <v>332</v>
      </c>
      <c r="D45" s="7" t="s">
        <v>321</v>
      </c>
      <c r="E45" s="8" t="s">
        <v>21</v>
      </c>
      <c r="F45" s="3">
        <v>2</v>
      </c>
      <c r="G45" s="1" t="s">
        <v>305</v>
      </c>
      <c r="H45" s="9">
        <v>36</v>
      </c>
      <c r="I45" s="15">
        <v>2299</v>
      </c>
      <c r="J45" s="1">
        <v>72</v>
      </c>
      <c r="K45" s="1"/>
      <c r="L45" s="1" t="s">
        <v>9</v>
      </c>
    </row>
    <row r="46" spans="1:12">
      <c r="A46" s="1">
        <v>44</v>
      </c>
      <c r="B46" s="18" t="s">
        <v>288</v>
      </c>
      <c r="C46" s="1" t="s">
        <v>332</v>
      </c>
      <c r="D46" s="7" t="s">
        <v>321</v>
      </c>
      <c r="E46" s="8" t="s">
        <v>19</v>
      </c>
      <c r="F46" s="3">
        <v>2</v>
      </c>
      <c r="G46" s="1" t="s">
        <v>305</v>
      </c>
      <c r="H46" s="9">
        <v>4</v>
      </c>
      <c r="I46" s="15">
        <v>2299</v>
      </c>
      <c r="J46" s="1">
        <v>38</v>
      </c>
      <c r="K46" s="1"/>
      <c r="L46" s="1" t="s">
        <v>9</v>
      </c>
    </row>
    <row r="47" spans="1:12">
      <c r="A47" s="1">
        <v>45</v>
      </c>
      <c r="B47" s="18" t="s">
        <v>290</v>
      </c>
      <c r="C47" s="1" t="s">
        <v>332</v>
      </c>
      <c r="D47" s="7" t="s">
        <v>321</v>
      </c>
      <c r="E47" s="8" t="s">
        <v>21</v>
      </c>
      <c r="F47" s="3">
        <v>1</v>
      </c>
      <c r="G47" s="1" t="s">
        <v>89</v>
      </c>
      <c r="H47" s="9">
        <v>26</v>
      </c>
      <c r="I47" s="15">
        <v>2299</v>
      </c>
      <c r="J47" s="1">
        <v>36</v>
      </c>
      <c r="K47" s="1"/>
      <c r="L47" s="1" t="s">
        <v>9</v>
      </c>
    </row>
    <row r="48" spans="1:12">
      <c r="A48" s="1">
        <v>46</v>
      </c>
      <c r="B48" s="18"/>
      <c r="C48" s="1" t="s">
        <v>346</v>
      </c>
      <c r="D48" s="7" t="s">
        <v>387</v>
      </c>
      <c r="E48" s="8" t="s">
        <v>503</v>
      </c>
      <c r="F48" s="3">
        <v>1</v>
      </c>
      <c r="G48" s="1" t="s">
        <v>88</v>
      </c>
      <c r="H48" s="9">
        <v>4</v>
      </c>
      <c r="I48" s="15"/>
      <c r="J48" s="1">
        <v>121</v>
      </c>
      <c r="K48" s="1"/>
      <c r="L48" s="1" t="s">
        <v>9</v>
      </c>
    </row>
    <row r="49" spans="1:12">
      <c r="A49" s="1">
        <v>47</v>
      </c>
      <c r="B49" s="18"/>
      <c r="C49" s="1" t="s">
        <v>332</v>
      </c>
      <c r="D49" s="7" t="s">
        <v>334</v>
      </c>
      <c r="E49" s="8" t="s">
        <v>125</v>
      </c>
      <c r="F49" s="3">
        <v>1</v>
      </c>
      <c r="G49" s="1" t="s">
        <v>340</v>
      </c>
      <c r="H49" s="9">
        <v>58</v>
      </c>
      <c r="I49" s="15">
        <v>2299</v>
      </c>
      <c r="J49" s="1">
        <v>100</v>
      </c>
      <c r="K49" s="1" t="s">
        <v>598</v>
      </c>
      <c r="L49" s="1" t="s">
        <v>9</v>
      </c>
    </row>
    <row r="50" spans="1:12">
      <c r="A50" s="1">
        <v>48</v>
      </c>
      <c r="B50" s="18" t="s">
        <v>282</v>
      </c>
      <c r="C50" s="1" t="s">
        <v>332</v>
      </c>
      <c r="D50" s="7" t="s">
        <v>314</v>
      </c>
      <c r="E50" s="8" t="s">
        <v>21</v>
      </c>
      <c r="F50" s="3">
        <v>1</v>
      </c>
      <c r="G50" s="1" t="s">
        <v>301</v>
      </c>
      <c r="H50" s="9">
        <v>2</v>
      </c>
      <c r="I50" s="15">
        <v>2299</v>
      </c>
      <c r="J50" s="1">
        <v>36</v>
      </c>
      <c r="K50" s="1"/>
      <c r="L50" s="1" t="s">
        <v>9</v>
      </c>
    </row>
    <row r="51" spans="1:12">
      <c r="A51" s="1">
        <v>49</v>
      </c>
      <c r="B51" s="18" t="s">
        <v>291</v>
      </c>
      <c r="C51" s="1" t="s">
        <v>332</v>
      </c>
      <c r="D51" s="7" t="s">
        <v>64</v>
      </c>
      <c r="E51" s="8" t="s">
        <v>21</v>
      </c>
      <c r="F51" s="3">
        <v>1</v>
      </c>
      <c r="G51" s="1" t="s">
        <v>253</v>
      </c>
      <c r="H51" s="9">
        <v>1</v>
      </c>
      <c r="I51" s="15">
        <v>2299</v>
      </c>
      <c r="J51" s="1">
        <v>36</v>
      </c>
      <c r="K51" s="1"/>
      <c r="L51" s="1" t="s">
        <v>9</v>
      </c>
    </row>
    <row r="52" spans="1:12">
      <c r="A52" s="1">
        <v>50</v>
      </c>
      <c r="B52" s="18" t="s">
        <v>285</v>
      </c>
      <c r="C52" s="1" t="s">
        <v>332</v>
      </c>
      <c r="D52" s="7" t="s">
        <v>279</v>
      </c>
      <c r="E52" s="8" t="s">
        <v>21</v>
      </c>
      <c r="F52" s="3">
        <v>1</v>
      </c>
      <c r="G52" s="1" t="s">
        <v>551</v>
      </c>
      <c r="H52" s="9">
        <v>1</v>
      </c>
      <c r="I52" s="15">
        <v>2601.5</v>
      </c>
      <c r="J52" s="1">
        <v>36</v>
      </c>
      <c r="K52" s="1"/>
      <c r="L52" s="1" t="s">
        <v>9</v>
      </c>
    </row>
    <row r="53" spans="1:12">
      <c r="A53" s="1">
        <v>51</v>
      </c>
      <c r="B53" s="18" t="s">
        <v>286</v>
      </c>
      <c r="C53" s="1" t="s">
        <v>332</v>
      </c>
      <c r="D53" s="7" t="s">
        <v>279</v>
      </c>
      <c r="E53" s="8" t="s">
        <v>21</v>
      </c>
      <c r="F53" s="3">
        <v>1</v>
      </c>
      <c r="G53" s="1" t="s">
        <v>551</v>
      </c>
      <c r="H53" s="9">
        <v>1</v>
      </c>
      <c r="I53" s="15">
        <v>2601.5</v>
      </c>
      <c r="J53" s="1">
        <v>36</v>
      </c>
      <c r="K53" s="1"/>
      <c r="L53" s="1" t="s">
        <v>9</v>
      </c>
    </row>
    <row r="54" spans="1:12">
      <c r="A54" s="1">
        <v>52</v>
      </c>
      <c r="B54" s="18" t="s">
        <v>292</v>
      </c>
      <c r="C54" s="1" t="s">
        <v>332</v>
      </c>
      <c r="D54" s="7" t="s">
        <v>278</v>
      </c>
      <c r="E54" s="8" t="s">
        <v>19</v>
      </c>
      <c r="F54" s="3">
        <v>1</v>
      </c>
      <c r="G54" s="1" t="s">
        <v>307</v>
      </c>
      <c r="H54" s="9">
        <v>1</v>
      </c>
      <c r="I54" s="15">
        <v>2601.5</v>
      </c>
      <c r="J54" s="1">
        <v>26</v>
      </c>
      <c r="K54" s="1"/>
      <c r="L54" s="1" t="s">
        <v>9</v>
      </c>
    </row>
    <row r="55" spans="1:12">
      <c r="A55" s="1">
        <v>53</v>
      </c>
      <c r="B55" s="18" t="s">
        <v>283</v>
      </c>
      <c r="C55" s="1" t="s">
        <v>332</v>
      </c>
      <c r="D55" s="7" t="s">
        <v>65</v>
      </c>
      <c r="E55" s="8" t="s">
        <v>21</v>
      </c>
      <c r="F55" s="3">
        <v>1</v>
      </c>
      <c r="G55" s="1" t="s">
        <v>302</v>
      </c>
      <c r="H55" s="9">
        <v>2</v>
      </c>
      <c r="I55" s="15">
        <v>2299</v>
      </c>
      <c r="J55" s="1">
        <v>36</v>
      </c>
      <c r="K55" s="1"/>
      <c r="L55" s="1" t="s">
        <v>9</v>
      </c>
    </row>
    <row r="56" spans="1:12">
      <c r="A56" s="1">
        <v>54</v>
      </c>
      <c r="B56" s="18"/>
      <c r="C56" s="1" t="s">
        <v>346</v>
      </c>
      <c r="D56" s="7" t="s">
        <v>65</v>
      </c>
      <c r="E56" s="8" t="s">
        <v>72</v>
      </c>
      <c r="F56" s="3">
        <v>1</v>
      </c>
      <c r="G56" s="1" t="s">
        <v>73</v>
      </c>
      <c r="H56" s="9">
        <v>1</v>
      </c>
      <c r="I56" s="15"/>
      <c r="J56" s="1">
        <v>60</v>
      </c>
      <c r="K56" s="1"/>
      <c r="L56" s="1" t="s">
        <v>9</v>
      </c>
    </row>
    <row r="57" spans="1:12">
      <c r="A57" s="1">
        <v>55</v>
      </c>
      <c r="B57" s="18" t="s">
        <v>287</v>
      </c>
      <c r="C57" s="1" t="s">
        <v>332</v>
      </c>
      <c r="D57" s="7" t="s">
        <v>333</v>
      </c>
      <c r="E57" s="8" t="s">
        <v>21</v>
      </c>
      <c r="F57" s="3">
        <v>2</v>
      </c>
      <c r="G57" s="1" t="s">
        <v>305</v>
      </c>
      <c r="H57" s="9">
        <v>120</v>
      </c>
      <c r="I57" s="15">
        <v>2299</v>
      </c>
      <c r="J57" s="1">
        <v>72</v>
      </c>
      <c r="K57" s="1"/>
      <c r="L57" s="1" t="s">
        <v>9</v>
      </c>
    </row>
    <row r="58" spans="1:12">
      <c r="A58" s="1">
        <v>56</v>
      </c>
      <c r="B58" s="18" t="s">
        <v>290</v>
      </c>
      <c r="C58" s="1" t="s">
        <v>332</v>
      </c>
      <c r="D58" s="7" t="s">
        <v>333</v>
      </c>
      <c r="E58" s="8" t="s">
        <v>21</v>
      </c>
      <c r="F58" s="3">
        <v>1</v>
      </c>
      <c r="G58" s="1" t="s">
        <v>89</v>
      </c>
      <c r="H58" s="9">
        <v>58</v>
      </c>
      <c r="I58" s="15">
        <v>2299</v>
      </c>
      <c r="J58" s="1">
        <v>36</v>
      </c>
      <c r="K58" s="1"/>
      <c r="L58" s="1" t="s">
        <v>9</v>
      </c>
    </row>
    <row r="59" spans="1:12">
      <c r="F59" s="4"/>
      <c r="H59" s="25">
        <f>SUM(H3:H58)</f>
        <v>705</v>
      </c>
    </row>
    <row r="60" spans="1:12">
      <c r="F60" s="4"/>
    </row>
    <row r="61" spans="1:12">
      <c r="A61" t="s">
        <v>77</v>
      </c>
      <c r="B61" s="20"/>
      <c r="C61" s="19"/>
    </row>
    <row r="62" spans="1:12">
      <c r="A62" s="1">
        <v>55</v>
      </c>
      <c r="B62" s="6" t="s">
        <v>67</v>
      </c>
      <c r="C62" s="1" t="s">
        <v>332</v>
      </c>
      <c r="D62" s="6" t="s">
        <v>57</v>
      </c>
      <c r="E62" s="6" t="s">
        <v>97</v>
      </c>
      <c r="F62" s="3">
        <v>1</v>
      </c>
      <c r="G62" s="1" t="s">
        <v>594</v>
      </c>
      <c r="H62" s="6">
        <v>1</v>
      </c>
      <c r="I62" s="6">
        <v>8760</v>
      </c>
      <c r="J62" s="1">
        <v>4</v>
      </c>
      <c r="K62" s="1"/>
      <c r="L62" s="1" t="s">
        <v>350</v>
      </c>
    </row>
    <row r="63" spans="1:12">
      <c r="A63" s="1">
        <v>56</v>
      </c>
      <c r="B63" s="6" t="s">
        <v>69</v>
      </c>
      <c r="C63" s="1" t="s">
        <v>332</v>
      </c>
      <c r="D63" s="6" t="s">
        <v>39</v>
      </c>
      <c r="E63" s="6" t="s">
        <v>97</v>
      </c>
      <c r="F63" s="3">
        <v>1</v>
      </c>
      <c r="G63" s="1" t="s">
        <v>594</v>
      </c>
      <c r="H63" s="6">
        <v>1</v>
      </c>
      <c r="I63" s="6">
        <v>8760</v>
      </c>
      <c r="J63" s="1">
        <v>4</v>
      </c>
      <c r="K63" s="1"/>
      <c r="L63" s="1" t="s">
        <v>349</v>
      </c>
    </row>
    <row r="64" spans="1:12">
      <c r="A64" s="1">
        <v>57</v>
      </c>
      <c r="B64" s="6" t="s">
        <v>67</v>
      </c>
      <c r="C64" s="1" t="s">
        <v>332</v>
      </c>
      <c r="D64" s="6" t="s">
        <v>45</v>
      </c>
      <c r="E64" s="6" t="s">
        <v>97</v>
      </c>
      <c r="F64" s="3">
        <v>1</v>
      </c>
      <c r="G64" s="1" t="s">
        <v>594</v>
      </c>
      <c r="H64" s="6">
        <v>1</v>
      </c>
      <c r="I64" s="6">
        <v>8760</v>
      </c>
      <c r="J64" s="1">
        <v>4</v>
      </c>
      <c r="K64" s="1"/>
      <c r="L64" s="1" t="s">
        <v>350</v>
      </c>
    </row>
    <row r="65" spans="1:12">
      <c r="A65" s="1">
        <v>58</v>
      </c>
      <c r="B65" s="6" t="s">
        <v>68</v>
      </c>
      <c r="C65" s="1" t="s">
        <v>332</v>
      </c>
      <c r="D65" s="6" t="s">
        <v>45</v>
      </c>
      <c r="E65" s="6" t="s">
        <v>98</v>
      </c>
      <c r="F65" s="3">
        <v>1</v>
      </c>
      <c r="G65" s="1" t="s">
        <v>594</v>
      </c>
      <c r="H65" s="6">
        <v>1</v>
      </c>
      <c r="I65" s="6">
        <v>8760</v>
      </c>
      <c r="J65" s="1">
        <v>4</v>
      </c>
      <c r="K65" s="1"/>
      <c r="L65" s="1" t="s">
        <v>349</v>
      </c>
    </row>
    <row r="66" spans="1:12">
      <c r="A66" s="1">
        <v>59</v>
      </c>
      <c r="B66" s="6" t="s">
        <v>67</v>
      </c>
      <c r="C66" s="1" t="s">
        <v>332</v>
      </c>
      <c r="D66" s="6" t="s">
        <v>65</v>
      </c>
      <c r="E66" s="6" t="s">
        <v>97</v>
      </c>
      <c r="F66" s="3">
        <v>1</v>
      </c>
      <c r="G66" s="1" t="s">
        <v>594</v>
      </c>
      <c r="H66" s="6">
        <v>1</v>
      </c>
      <c r="I66" s="6">
        <v>8760</v>
      </c>
      <c r="J66" s="1">
        <v>4</v>
      </c>
      <c r="K66" s="1"/>
      <c r="L66" s="1" t="s">
        <v>350</v>
      </c>
    </row>
    <row r="67" spans="1:12">
      <c r="A67" s="1">
        <v>60</v>
      </c>
      <c r="B67" s="6" t="s">
        <v>69</v>
      </c>
      <c r="C67" s="1" t="s">
        <v>332</v>
      </c>
      <c r="D67" s="6" t="s">
        <v>49</v>
      </c>
      <c r="E67" s="6" t="s">
        <v>97</v>
      </c>
      <c r="F67" s="3">
        <v>1</v>
      </c>
      <c r="G67" s="1" t="s">
        <v>594</v>
      </c>
      <c r="H67" s="6">
        <v>1</v>
      </c>
      <c r="I67" s="6">
        <v>8760</v>
      </c>
      <c r="J67" s="1">
        <v>4</v>
      </c>
      <c r="K67" s="1"/>
      <c r="L67" s="1" t="s">
        <v>349</v>
      </c>
    </row>
    <row r="68" spans="1:12">
      <c r="A68" s="1">
        <v>61</v>
      </c>
      <c r="B68" s="6" t="s">
        <v>67</v>
      </c>
      <c r="C68" s="1" t="s">
        <v>332</v>
      </c>
      <c r="D68" s="6" t="s">
        <v>23</v>
      </c>
      <c r="E68" s="6" t="s">
        <v>97</v>
      </c>
      <c r="F68" s="3">
        <v>1</v>
      </c>
      <c r="G68" s="1" t="s">
        <v>594</v>
      </c>
      <c r="H68" s="6">
        <v>1</v>
      </c>
      <c r="I68" s="6">
        <v>8760</v>
      </c>
      <c r="J68" s="1">
        <v>4</v>
      </c>
      <c r="K68" s="1"/>
      <c r="L68" s="1" t="s">
        <v>350</v>
      </c>
    </row>
    <row r="69" spans="1:12">
      <c r="A69" s="1">
        <v>62</v>
      </c>
      <c r="B69" s="6" t="s">
        <v>68</v>
      </c>
      <c r="C69" s="1" t="s">
        <v>332</v>
      </c>
      <c r="D69" s="6" t="s">
        <v>23</v>
      </c>
      <c r="E69" s="6" t="s">
        <v>98</v>
      </c>
      <c r="F69" s="3">
        <v>1</v>
      </c>
      <c r="G69" s="1" t="s">
        <v>594</v>
      </c>
      <c r="H69" s="6">
        <v>1</v>
      </c>
      <c r="I69" s="6">
        <v>8760</v>
      </c>
      <c r="J69" s="1">
        <v>4</v>
      </c>
      <c r="K69" s="1"/>
      <c r="L69" s="1" t="s">
        <v>349</v>
      </c>
    </row>
    <row r="70" spans="1:12">
      <c r="A70" s="1">
        <v>63</v>
      </c>
      <c r="B70" s="6" t="s">
        <v>68</v>
      </c>
      <c r="C70" s="1" t="s">
        <v>332</v>
      </c>
      <c r="D70" s="6" t="s">
        <v>11</v>
      </c>
      <c r="E70" s="6" t="s">
        <v>98</v>
      </c>
      <c r="F70" s="3">
        <v>1</v>
      </c>
      <c r="G70" s="1" t="s">
        <v>594</v>
      </c>
      <c r="H70" s="6">
        <v>2</v>
      </c>
      <c r="I70" s="6">
        <v>8760</v>
      </c>
      <c r="J70" s="1">
        <v>4</v>
      </c>
      <c r="K70" s="1"/>
      <c r="L70" s="1" t="s">
        <v>350</v>
      </c>
    </row>
    <row r="71" spans="1:12">
      <c r="A71" s="1">
        <v>64</v>
      </c>
      <c r="B71" s="6" t="s">
        <v>69</v>
      </c>
      <c r="C71" s="1" t="s">
        <v>332</v>
      </c>
      <c r="D71" s="6" t="s">
        <v>11</v>
      </c>
      <c r="E71" s="6" t="s">
        <v>97</v>
      </c>
      <c r="F71" s="3">
        <v>1</v>
      </c>
      <c r="G71" s="1" t="s">
        <v>594</v>
      </c>
      <c r="H71" s="6">
        <v>3</v>
      </c>
      <c r="I71" s="6">
        <v>8760</v>
      </c>
      <c r="J71" s="1">
        <v>4</v>
      </c>
      <c r="K71" s="1"/>
      <c r="L71" s="1" t="s">
        <v>349</v>
      </c>
    </row>
    <row r="72" spans="1:12">
      <c r="A72" s="1">
        <v>65</v>
      </c>
      <c r="B72" s="6" t="s">
        <v>341</v>
      </c>
      <c r="C72" s="1" t="s">
        <v>332</v>
      </c>
      <c r="D72" s="6" t="s">
        <v>11</v>
      </c>
      <c r="E72" s="6" t="s">
        <v>97</v>
      </c>
      <c r="F72" s="3">
        <v>1</v>
      </c>
      <c r="G72" s="1" t="s">
        <v>594</v>
      </c>
      <c r="H72" s="6">
        <v>4</v>
      </c>
      <c r="I72" s="6">
        <v>8760</v>
      </c>
      <c r="J72" s="1">
        <v>4</v>
      </c>
      <c r="K72" s="1"/>
      <c r="L72" s="1" t="s">
        <v>350</v>
      </c>
    </row>
    <row r="73" spans="1:12">
      <c r="F73" s="4"/>
      <c r="H73" s="5">
        <f>SUM(H62:H72)</f>
        <v>17</v>
      </c>
    </row>
    <row r="75" spans="1:12" ht="17.25" customHeight="1">
      <c r="A75" t="s">
        <v>70</v>
      </c>
    </row>
    <row r="76" spans="1:12">
      <c r="A76" s="1">
        <v>66</v>
      </c>
      <c r="B76" s="6"/>
      <c r="C76" s="1" t="s">
        <v>332</v>
      </c>
      <c r="D76" s="6" t="s">
        <v>71</v>
      </c>
      <c r="E76" s="6" t="s">
        <v>72</v>
      </c>
      <c r="F76" s="3">
        <v>1</v>
      </c>
      <c r="G76" s="6" t="s">
        <v>585</v>
      </c>
      <c r="H76" s="6">
        <v>100</v>
      </c>
      <c r="I76" s="6">
        <v>0</v>
      </c>
      <c r="J76" s="1">
        <v>60</v>
      </c>
      <c r="K76" s="1"/>
      <c r="L76" s="1" t="s">
        <v>350</v>
      </c>
    </row>
    <row r="77" spans="1:12">
      <c r="C77" s="5"/>
      <c r="F77" s="5"/>
      <c r="G77" s="5"/>
      <c r="H77" s="5">
        <f>SUM(H76:H76)</f>
        <v>100</v>
      </c>
      <c r="K77" s="5"/>
    </row>
  </sheetData>
  <phoneticPr fontId="2"/>
  <dataValidations count="1">
    <dataValidation allowBlank="1" showInputMessage="1" showErrorMessage="1" sqref="D3:E58" xr:uid="{65E0C4BE-3E89-45EA-9547-3508E0773280}"/>
  </dataValidations>
  <pageMargins left="0.7" right="0.7" top="0.75" bottom="0.75" header="0.3" footer="0.3"/>
  <pageSetup paperSize="8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1832-5DDF-45A3-BA6E-6DCB47F992E3}">
  <sheetPr>
    <pageSetUpPr fitToPage="1"/>
  </sheetPr>
  <dimension ref="A1:L78"/>
  <sheetViews>
    <sheetView topLeftCell="A70" workbookViewId="0">
      <selection activeCell="C13" sqref="C13"/>
    </sheetView>
  </sheetViews>
  <sheetFormatPr defaultRowHeight="18.75"/>
  <cols>
    <col min="1" max="1" width="4.5" customWidth="1"/>
    <col min="2" max="2" width="8.25" style="5" bestFit="1" customWidth="1"/>
    <col min="3" max="3" width="4.5" customWidth="1"/>
    <col min="4" max="4" width="23" style="5" bestFit="1" customWidth="1"/>
    <col min="5" max="5" width="21.375" style="5" bestFit="1" customWidth="1"/>
    <col min="6" max="6" width="4.875" bestFit="1" customWidth="1"/>
    <col min="7" max="7" width="24" customWidth="1"/>
    <col min="8" max="8" width="5.25" style="5" bestFit="1" customWidth="1"/>
    <col min="9" max="9" width="13" style="5" bestFit="1" customWidth="1"/>
    <col min="10" max="10" width="15.5" bestFit="1" customWidth="1"/>
    <col min="11" max="11" width="22.5" customWidth="1"/>
    <col min="12" max="12" width="11.875" bestFit="1" customWidth="1"/>
  </cols>
  <sheetData>
    <row r="1" spans="1:12" ht="24">
      <c r="A1" s="2" t="s">
        <v>15</v>
      </c>
    </row>
    <row r="2" spans="1:12">
      <c r="A2" s="1" t="s">
        <v>0</v>
      </c>
      <c r="B2" s="6" t="s">
        <v>14</v>
      </c>
      <c r="C2" s="1" t="s">
        <v>1</v>
      </c>
      <c r="D2" s="6" t="s">
        <v>13</v>
      </c>
      <c r="E2" s="6" t="s">
        <v>2</v>
      </c>
      <c r="F2" s="1" t="s">
        <v>3</v>
      </c>
      <c r="G2" s="1" t="s">
        <v>6</v>
      </c>
      <c r="H2" s="6" t="s">
        <v>4</v>
      </c>
      <c r="I2" s="6" t="s">
        <v>8</v>
      </c>
      <c r="J2" s="1" t="s">
        <v>5</v>
      </c>
      <c r="K2" s="1" t="s">
        <v>10</v>
      </c>
      <c r="L2" s="1" t="s">
        <v>7</v>
      </c>
    </row>
    <row r="3" spans="1:12">
      <c r="A3" s="1">
        <v>1</v>
      </c>
      <c r="B3" s="18" t="s">
        <v>282</v>
      </c>
      <c r="C3" s="1" t="s">
        <v>318</v>
      </c>
      <c r="D3" s="7" t="s">
        <v>297</v>
      </c>
      <c r="E3" s="8" t="s">
        <v>21</v>
      </c>
      <c r="F3" s="16">
        <v>1</v>
      </c>
      <c r="G3" s="1" t="s">
        <v>301</v>
      </c>
      <c r="H3" s="9">
        <v>1</v>
      </c>
      <c r="I3" s="15">
        <v>2299</v>
      </c>
      <c r="J3" s="1">
        <v>36</v>
      </c>
      <c r="K3" s="1"/>
      <c r="L3" s="1" t="s">
        <v>9</v>
      </c>
    </row>
    <row r="4" spans="1:12">
      <c r="A4" s="1">
        <v>2</v>
      </c>
      <c r="B4" s="18" t="s">
        <v>282</v>
      </c>
      <c r="C4" s="1" t="s">
        <v>318</v>
      </c>
      <c r="D4" s="7" t="s">
        <v>298</v>
      </c>
      <c r="E4" s="8" t="s">
        <v>21</v>
      </c>
      <c r="F4" s="16">
        <v>1</v>
      </c>
      <c r="G4" s="1" t="s">
        <v>301</v>
      </c>
      <c r="H4" s="9">
        <v>1</v>
      </c>
      <c r="I4" s="15">
        <v>2601.5</v>
      </c>
      <c r="J4" s="1">
        <v>36</v>
      </c>
      <c r="K4" s="1"/>
      <c r="L4" s="1" t="s">
        <v>9</v>
      </c>
    </row>
    <row r="5" spans="1:12">
      <c r="A5" s="1">
        <v>3</v>
      </c>
      <c r="B5" s="18" t="s">
        <v>284</v>
      </c>
      <c r="C5" s="1" t="s">
        <v>318</v>
      </c>
      <c r="D5" s="7" t="s">
        <v>174</v>
      </c>
      <c r="E5" s="8" t="s">
        <v>19</v>
      </c>
      <c r="F5" s="16">
        <v>1</v>
      </c>
      <c r="G5" s="1" t="s">
        <v>303</v>
      </c>
      <c r="H5" s="9">
        <v>1</v>
      </c>
      <c r="I5" s="15">
        <v>2299</v>
      </c>
      <c r="J5" s="1">
        <v>26</v>
      </c>
      <c r="K5" s="1"/>
      <c r="L5" s="1" t="s">
        <v>9</v>
      </c>
    </row>
    <row r="6" spans="1:12">
      <c r="A6" s="1">
        <v>4</v>
      </c>
      <c r="B6" s="18" t="s">
        <v>285</v>
      </c>
      <c r="C6" s="1" t="s">
        <v>318</v>
      </c>
      <c r="D6" s="7" t="s">
        <v>262</v>
      </c>
      <c r="E6" s="8" t="s">
        <v>21</v>
      </c>
      <c r="F6" s="16">
        <v>1</v>
      </c>
      <c r="G6" s="1" t="s">
        <v>552</v>
      </c>
      <c r="H6" s="9">
        <v>1</v>
      </c>
      <c r="I6" s="15">
        <v>2601.5</v>
      </c>
      <c r="J6" s="1">
        <v>36</v>
      </c>
      <c r="K6" s="1"/>
      <c r="L6" s="1" t="s">
        <v>9</v>
      </c>
    </row>
    <row r="7" spans="1:12">
      <c r="A7" s="1">
        <v>5</v>
      </c>
      <c r="B7" s="18" t="s">
        <v>286</v>
      </c>
      <c r="C7" s="1" t="s">
        <v>318</v>
      </c>
      <c r="D7" s="7" t="s">
        <v>262</v>
      </c>
      <c r="E7" s="8" t="s">
        <v>21</v>
      </c>
      <c r="F7" s="16">
        <v>1</v>
      </c>
      <c r="G7" s="1" t="s">
        <v>552</v>
      </c>
      <c r="H7" s="9">
        <v>1</v>
      </c>
      <c r="I7" s="15">
        <v>2601.5</v>
      </c>
      <c r="J7" s="1">
        <v>36</v>
      </c>
      <c r="K7" s="1"/>
      <c r="L7" s="1" t="s">
        <v>9</v>
      </c>
    </row>
    <row r="8" spans="1:12">
      <c r="A8" s="1">
        <v>6</v>
      </c>
      <c r="B8" s="18" t="s">
        <v>283</v>
      </c>
      <c r="C8" s="1" t="s">
        <v>318</v>
      </c>
      <c r="D8" s="7" t="s">
        <v>261</v>
      </c>
      <c r="E8" s="8" t="s">
        <v>21</v>
      </c>
      <c r="F8" s="16">
        <v>1</v>
      </c>
      <c r="G8" s="1" t="s">
        <v>302</v>
      </c>
      <c r="H8" s="9">
        <v>3</v>
      </c>
      <c r="I8" s="15">
        <v>2601.5</v>
      </c>
      <c r="J8" s="1">
        <v>36</v>
      </c>
      <c r="K8" s="1"/>
      <c r="L8" s="1" t="s">
        <v>9</v>
      </c>
    </row>
    <row r="9" spans="1:12">
      <c r="A9" s="1">
        <v>7</v>
      </c>
      <c r="B9" s="18" t="s">
        <v>282</v>
      </c>
      <c r="C9" s="1" t="s">
        <v>318</v>
      </c>
      <c r="D9" s="7" t="s">
        <v>299</v>
      </c>
      <c r="E9" s="8" t="s">
        <v>21</v>
      </c>
      <c r="F9" s="16">
        <v>1</v>
      </c>
      <c r="G9" s="6" t="s">
        <v>301</v>
      </c>
      <c r="H9" s="9">
        <v>1</v>
      </c>
      <c r="I9" s="15">
        <v>2299</v>
      </c>
      <c r="J9" s="1">
        <v>36</v>
      </c>
      <c r="K9" s="1"/>
      <c r="L9" s="1" t="s">
        <v>9</v>
      </c>
    </row>
    <row r="10" spans="1:12">
      <c r="A10" s="1">
        <v>8</v>
      </c>
      <c r="B10" s="18"/>
      <c r="C10" s="1" t="s">
        <v>318</v>
      </c>
      <c r="D10" s="7" t="s">
        <v>299</v>
      </c>
      <c r="E10" s="8" t="s">
        <v>304</v>
      </c>
      <c r="F10" s="16">
        <v>1</v>
      </c>
      <c r="G10" s="1" t="s">
        <v>316</v>
      </c>
      <c r="H10" s="9">
        <v>3</v>
      </c>
      <c r="I10" s="15">
        <v>2299</v>
      </c>
      <c r="J10" s="1"/>
      <c r="K10" s="1" t="s">
        <v>32</v>
      </c>
      <c r="L10" s="1" t="s">
        <v>9</v>
      </c>
    </row>
    <row r="11" spans="1:12">
      <c r="A11" s="1">
        <v>9</v>
      </c>
      <c r="B11" s="18" t="s">
        <v>282</v>
      </c>
      <c r="C11" s="1" t="s">
        <v>318</v>
      </c>
      <c r="D11" s="7" t="s">
        <v>300</v>
      </c>
      <c r="E11" s="8" t="s">
        <v>21</v>
      </c>
      <c r="F11" s="16">
        <v>1</v>
      </c>
      <c r="G11" s="6" t="s">
        <v>301</v>
      </c>
      <c r="H11" s="9">
        <v>1</v>
      </c>
      <c r="I11" s="15">
        <v>2299</v>
      </c>
      <c r="J11" s="1">
        <v>36</v>
      </c>
      <c r="K11" s="1"/>
      <c r="L11" s="1" t="s">
        <v>9</v>
      </c>
    </row>
    <row r="12" spans="1:12">
      <c r="A12" s="1">
        <v>10</v>
      </c>
      <c r="B12" s="18"/>
      <c r="C12" s="1" t="s">
        <v>318</v>
      </c>
      <c r="D12" s="7" t="s">
        <v>300</v>
      </c>
      <c r="E12" s="8" t="s">
        <v>304</v>
      </c>
      <c r="F12" s="16">
        <v>1</v>
      </c>
      <c r="G12" s="6" t="s">
        <v>316</v>
      </c>
      <c r="H12" s="9">
        <v>2</v>
      </c>
      <c r="I12" s="15">
        <v>2299</v>
      </c>
      <c r="J12" s="1"/>
      <c r="K12" s="1" t="s">
        <v>32</v>
      </c>
      <c r="L12" s="1" t="s">
        <v>9</v>
      </c>
    </row>
    <row r="13" spans="1:12">
      <c r="A13" s="1">
        <v>11</v>
      </c>
      <c r="B13" s="18" t="s">
        <v>287</v>
      </c>
      <c r="C13" s="1" t="s">
        <v>318</v>
      </c>
      <c r="D13" s="7" t="s">
        <v>325</v>
      </c>
      <c r="E13" s="8" t="s">
        <v>21</v>
      </c>
      <c r="F13" s="16">
        <v>2</v>
      </c>
      <c r="G13" s="6" t="s">
        <v>305</v>
      </c>
      <c r="H13" s="9">
        <v>44</v>
      </c>
      <c r="I13" s="15">
        <v>2299</v>
      </c>
      <c r="J13" s="1">
        <v>72</v>
      </c>
      <c r="K13" s="1"/>
      <c r="L13" s="1" t="s">
        <v>9</v>
      </c>
    </row>
    <row r="14" spans="1:12">
      <c r="A14" s="1">
        <v>12</v>
      </c>
      <c r="B14" s="18" t="s">
        <v>289</v>
      </c>
      <c r="C14" s="1" t="s">
        <v>318</v>
      </c>
      <c r="D14" s="7" t="s">
        <v>265</v>
      </c>
      <c r="E14" s="8" t="s">
        <v>21</v>
      </c>
      <c r="F14" s="16">
        <v>1</v>
      </c>
      <c r="G14" s="6" t="s">
        <v>89</v>
      </c>
      <c r="H14" s="9">
        <v>4</v>
      </c>
      <c r="I14" s="15">
        <v>2299</v>
      </c>
      <c r="J14" s="1">
        <v>36</v>
      </c>
      <c r="K14" s="1"/>
      <c r="L14" s="1" t="s">
        <v>9</v>
      </c>
    </row>
    <row r="15" spans="1:12">
      <c r="A15" s="1">
        <v>13</v>
      </c>
      <c r="B15" s="18"/>
      <c r="C15" s="1" t="s">
        <v>318</v>
      </c>
      <c r="D15" s="7" t="s">
        <v>265</v>
      </c>
      <c r="E15" s="8" t="s">
        <v>72</v>
      </c>
      <c r="F15" s="16">
        <v>1</v>
      </c>
      <c r="G15" s="6" t="s">
        <v>73</v>
      </c>
      <c r="H15" s="9">
        <v>5</v>
      </c>
      <c r="I15" s="15"/>
      <c r="J15" s="1">
        <v>60</v>
      </c>
      <c r="K15" s="1"/>
      <c r="L15" s="1" t="s">
        <v>9</v>
      </c>
    </row>
    <row r="16" spans="1:12">
      <c r="A16" s="1">
        <v>14</v>
      </c>
      <c r="B16" s="18" t="s">
        <v>289</v>
      </c>
      <c r="C16" s="1" t="s">
        <v>318</v>
      </c>
      <c r="D16" s="7" t="s">
        <v>266</v>
      </c>
      <c r="E16" s="8" t="s">
        <v>21</v>
      </c>
      <c r="F16" s="16">
        <v>1</v>
      </c>
      <c r="G16" s="6" t="s">
        <v>89</v>
      </c>
      <c r="H16" s="9">
        <v>77</v>
      </c>
      <c r="I16" s="15">
        <v>2601.5</v>
      </c>
      <c r="J16" s="1">
        <v>36</v>
      </c>
      <c r="K16" s="1"/>
      <c r="L16" s="1" t="s">
        <v>9</v>
      </c>
    </row>
    <row r="17" spans="1:12">
      <c r="A17" s="1">
        <v>15</v>
      </c>
      <c r="B17" s="18" t="s">
        <v>290</v>
      </c>
      <c r="C17" s="1" t="s">
        <v>318</v>
      </c>
      <c r="D17" s="7" t="s">
        <v>266</v>
      </c>
      <c r="E17" s="8" t="s">
        <v>21</v>
      </c>
      <c r="F17" s="16">
        <v>1</v>
      </c>
      <c r="G17" s="6" t="s">
        <v>306</v>
      </c>
      <c r="H17" s="9">
        <v>2</v>
      </c>
      <c r="I17" s="15">
        <v>2601.5</v>
      </c>
      <c r="J17" s="1">
        <v>36</v>
      </c>
      <c r="K17" s="1"/>
      <c r="L17" s="1" t="s">
        <v>9</v>
      </c>
    </row>
    <row r="18" spans="1:12">
      <c r="A18" s="1">
        <v>16</v>
      </c>
      <c r="B18" s="18"/>
      <c r="C18" s="1" t="s">
        <v>318</v>
      </c>
      <c r="D18" s="7" t="s">
        <v>266</v>
      </c>
      <c r="E18" s="8" t="s">
        <v>72</v>
      </c>
      <c r="F18" s="16">
        <v>1</v>
      </c>
      <c r="G18" s="6" t="s">
        <v>73</v>
      </c>
      <c r="H18" s="9">
        <v>4</v>
      </c>
      <c r="I18" s="15"/>
      <c r="J18" s="1">
        <v>60</v>
      </c>
      <c r="K18" s="1"/>
      <c r="L18" s="1" t="s">
        <v>9</v>
      </c>
    </row>
    <row r="19" spans="1:12">
      <c r="A19" s="1">
        <v>17</v>
      </c>
      <c r="B19" s="18"/>
      <c r="C19" s="1" t="s">
        <v>318</v>
      </c>
      <c r="D19" s="7" t="s">
        <v>266</v>
      </c>
      <c r="E19" s="6" t="s">
        <v>75</v>
      </c>
      <c r="F19" s="16">
        <v>1</v>
      </c>
      <c r="G19" s="6" t="s">
        <v>76</v>
      </c>
      <c r="H19" s="6">
        <v>5</v>
      </c>
      <c r="I19" s="15"/>
      <c r="J19" s="1"/>
      <c r="K19" s="1"/>
      <c r="L19" s="1" t="s">
        <v>9</v>
      </c>
    </row>
    <row r="20" spans="1:12">
      <c r="A20" s="1">
        <v>18</v>
      </c>
      <c r="B20" s="18"/>
      <c r="C20" s="1" t="s">
        <v>318</v>
      </c>
      <c r="D20" s="7" t="s">
        <v>266</v>
      </c>
      <c r="E20" s="6" t="s">
        <v>385</v>
      </c>
      <c r="F20" s="16">
        <v>1</v>
      </c>
      <c r="G20" s="6" t="s">
        <v>74</v>
      </c>
      <c r="H20" s="6">
        <v>1</v>
      </c>
      <c r="I20" s="15"/>
      <c r="J20" s="1"/>
      <c r="K20" s="1"/>
      <c r="L20" s="1" t="s">
        <v>9</v>
      </c>
    </row>
    <row r="21" spans="1:12">
      <c r="A21" s="10">
        <v>19</v>
      </c>
      <c r="B21" s="21"/>
      <c r="C21" s="10" t="s">
        <v>318</v>
      </c>
      <c r="D21" s="11" t="s">
        <v>266</v>
      </c>
      <c r="E21" s="26" t="s">
        <v>75</v>
      </c>
      <c r="F21" s="27">
        <v>1</v>
      </c>
      <c r="G21" s="26" t="s">
        <v>74</v>
      </c>
      <c r="H21" s="26">
        <v>2</v>
      </c>
      <c r="I21" s="23"/>
      <c r="J21" s="10"/>
      <c r="K21" s="10"/>
      <c r="L21" s="10" t="s">
        <v>386</v>
      </c>
    </row>
    <row r="22" spans="1:12">
      <c r="A22" s="10">
        <v>20</v>
      </c>
      <c r="B22" s="21"/>
      <c r="C22" s="10" t="s">
        <v>318</v>
      </c>
      <c r="D22" s="11" t="s">
        <v>266</v>
      </c>
      <c r="E22" s="26" t="s">
        <v>75</v>
      </c>
      <c r="F22" s="27">
        <v>1</v>
      </c>
      <c r="G22" s="26" t="s">
        <v>74</v>
      </c>
      <c r="H22" s="26">
        <v>4</v>
      </c>
      <c r="I22" s="23"/>
      <c r="J22" s="10"/>
      <c r="K22" s="10"/>
      <c r="L22" s="10" t="s">
        <v>386</v>
      </c>
    </row>
    <row r="23" spans="1:12">
      <c r="A23" s="1">
        <v>21</v>
      </c>
      <c r="B23" s="18" t="s">
        <v>287</v>
      </c>
      <c r="C23" s="1" t="s">
        <v>318</v>
      </c>
      <c r="D23" s="7" t="s">
        <v>320</v>
      </c>
      <c r="E23" s="8" t="s">
        <v>21</v>
      </c>
      <c r="F23" s="16">
        <v>2</v>
      </c>
      <c r="G23" s="6" t="s">
        <v>305</v>
      </c>
      <c r="H23" s="9">
        <v>14</v>
      </c>
      <c r="I23" s="15">
        <v>2299</v>
      </c>
      <c r="J23" s="1">
        <v>72</v>
      </c>
      <c r="K23" s="1"/>
      <c r="L23" s="1" t="s">
        <v>9</v>
      </c>
    </row>
    <row r="24" spans="1:12">
      <c r="A24" s="1">
        <v>22</v>
      </c>
      <c r="B24" s="18" t="s">
        <v>288</v>
      </c>
      <c r="C24" s="1" t="s">
        <v>318</v>
      </c>
      <c r="D24" s="7" t="s">
        <v>320</v>
      </c>
      <c r="E24" s="8" t="s">
        <v>19</v>
      </c>
      <c r="F24" s="16">
        <v>2</v>
      </c>
      <c r="G24" s="6" t="s">
        <v>305</v>
      </c>
      <c r="H24" s="9">
        <v>1</v>
      </c>
      <c r="I24" s="15">
        <v>2299</v>
      </c>
      <c r="J24" s="1">
        <v>38</v>
      </c>
      <c r="K24" s="1"/>
      <c r="L24" s="1" t="s">
        <v>9</v>
      </c>
    </row>
    <row r="25" spans="1:12">
      <c r="A25" s="1">
        <v>23</v>
      </c>
      <c r="B25" s="18" t="s">
        <v>283</v>
      </c>
      <c r="C25" s="1" t="s">
        <v>318</v>
      </c>
      <c r="D25" s="7" t="s">
        <v>57</v>
      </c>
      <c r="E25" s="8" t="s">
        <v>21</v>
      </c>
      <c r="F25" s="16">
        <v>1</v>
      </c>
      <c r="G25" s="6" t="s">
        <v>302</v>
      </c>
      <c r="H25" s="9">
        <v>2</v>
      </c>
      <c r="I25" s="15">
        <v>2299</v>
      </c>
      <c r="J25" s="1">
        <v>36</v>
      </c>
      <c r="K25" s="1"/>
      <c r="L25" s="1" t="s">
        <v>9</v>
      </c>
    </row>
    <row r="26" spans="1:12">
      <c r="A26" s="1">
        <v>24</v>
      </c>
      <c r="B26" s="18"/>
      <c r="C26" s="1" t="s">
        <v>318</v>
      </c>
      <c r="D26" s="7" t="s">
        <v>57</v>
      </c>
      <c r="E26" s="8" t="s">
        <v>72</v>
      </c>
      <c r="F26" s="16">
        <v>1</v>
      </c>
      <c r="G26" s="6" t="s">
        <v>73</v>
      </c>
      <c r="H26" s="9">
        <v>1</v>
      </c>
      <c r="I26" s="15"/>
      <c r="J26" s="1">
        <v>60</v>
      </c>
      <c r="K26" s="1"/>
      <c r="L26" s="1" t="s">
        <v>9</v>
      </c>
    </row>
    <row r="27" spans="1:12">
      <c r="A27" s="1">
        <v>25</v>
      </c>
      <c r="B27" s="18" t="s">
        <v>285</v>
      </c>
      <c r="C27" s="1" t="s">
        <v>318</v>
      </c>
      <c r="D27" s="7" t="s">
        <v>267</v>
      </c>
      <c r="E27" s="8" t="s">
        <v>21</v>
      </c>
      <c r="F27" s="16">
        <v>1</v>
      </c>
      <c r="G27" s="6" t="s">
        <v>552</v>
      </c>
      <c r="H27" s="9">
        <v>1</v>
      </c>
      <c r="I27" s="15">
        <v>2601.5</v>
      </c>
      <c r="J27" s="1">
        <v>36</v>
      </c>
      <c r="K27" s="1"/>
      <c r="L27" s="1" t="s">
        <v>9</v>
      </c>
    </row>
    <row r="28" spans="1:12">
      <c r="A28" s="1">
        <v>26</v>
      </c>
      <c r="B28" s="18" t="s">
        <v>286</v>
      </c>
      <c r="C28" s="1" t="s">
        <v>318</v>
      </c>
      <c r="D28" s="7" t="s">
        <v>267</v>
      </c>
      <c r="E28" s="8" t="s">
        <v>21</v>
      </c>
      <c r="F28" s="16">
        <v>1</v>
      </c>
      <c r="G28" s="6" t="s">
        <v>552</v>
      </c>
      <c r="H28" s="9">
        <v>1</v>
      </c>
      <c r="I28" s="15">
        <v>2601.5</v>
      </c>
      <c r="J28" s="1">
        <v>36</v>
      </c>
      <c r="K28" s="1"/>
      <c r="L28" s="1" t="s">
        <v>9</v>
      </c>
    </row>
    <row r="29" spans="1:12">
      <c r="A29" s="1">
        <v>27</v>
      </c>
      <c r="B29" s="18" t="s">
        <v>282</v>
      </c>
      <c r="C29" s="1" t="s">
        <v>318</v>
      </c>
      <c r="D29" s="7" t="s">
        <v>309</v>
      </c>
      <c r="E29" s="8" t="s">
        <v>21</v>
      </c>
      <c r="F29" s="16">
        <v>1</v>
      </c>
      <c r="G29" s="6" t="s">
        <v>301</v>
      </c>
      <c r="H29" s="9">
        <v>2</v>
      </c>
      <c r="I29" s="15">
        <v>2299</v>
      </c>
      <c r="J29" s="1">
        <v>36</v>
      </c>
      <c r="K29" s="1"/>
      <c r="L29" s="1" t="s">
        <v>9</v>
      </c>
    </row>
    <row r="30" spans="1:12">
      <c r="A30" s="1">
        <v>28</v>
      </c>
      <c r="B30" s="18" t="s">
        <v>291</v>
      </c>
      <c r="C30" s="1" t="s">
        <v>318</v>
      </c>
      <c r="D30" s="7" t="s">
        <v>38</v>
      </c>
      <c r="E30" s="8" t="s">
        <v>21</v>
      </c>
      <c r="F30" s="16">
        <v>1</v>
      </c>
      <c r="G30" s="6" t="s">
        <v>253</v>
      </c>
      <c r="H30" s="9">
        <v>1</v>
      </c>
      <c r="I30" s="15">
        <v>2299</v>
      </c>
      <c r="J30" s="1">
        <v>36</v>
      </c>
      <c r="K30" s="1"/>
      <c r="L30" s="1" t="s">
        <v>9</v>
      </c>
    </row>
    <row r="31" spans="1:12">
      <c r="A31" s="1">
        <v>29</v>
      </c>
      <c r="B31" s="18" t="s">
        <v>292</v>
      </c>
      <c r="C31" s="1" t="s">
        <v>318</v>
      </c>
      <c r="D31" s="7" t="s">
        <v>268</v>
      </c>
      <c r="E31" s="8" t="s">
        <v>19</v>
      </c>
      <c r="F31" s="16">
        <v>1</v>
      </c>
      <c r="G31" s="6" t="s">
        <v>307</v>
      </c>
      <c r="H31" s="9">
        <v>1</v>
      </c>
      <c r="I31" s="15">
        <v>2601.5</v>
      </c>
      <c r="J31" s="1">
        <v>26</v>
      </c>
      <c r="K31" s="1"/>
      <c r="L31" s="1" t="s">
        <v>9</v>
      </c>
    </row>
    <row r="32" spans="1:12">
      <c r="A32" s="1">
        <v>30</v>
      </c>
      <c r="B32" s="18" t="s">
        <v>287</v>
      </c>
      <c r="C32" s="1" t="s">
        <v>318</v>
      </c>
      <c r="D32" s="7" t="s">
        <v>326</v>
      </c>
      <c r="E32" s="8" t="s">
        <v>21</v>
      </c>
      <c r="F32" s="16">
        <v>2</v>
      </c>
      <c r="G32" s="6" t="s">
        <v>305</v>
      </c>
      <c r="H32" s="9">
        <v>100</v>
      </c>
      <c r="I32" s="15">
        <v>2299</v>
      </c>
      <c r="J32" s="1">
        <v>72</v>
      </c>
      <c r="K32" s="1"/>
      <c r="L32" s="1" t="s">
        <v>9</v>
      </c>
    </row>
    <row r="33" spans="1:12">
      <c r="A33" s="1">
        <v>31</v>
      </c>
      <c r="B33" s="18" t="s">
        <v>282</v>
      </c>
      <c r="C33" s="1" t="s">
        <v>318</v>
      </c>
      <c r="D33" s="7" t="s">
        <v>327</v>
      </c>
      <c r="E33" s="8" t="s">
        <v>21</v>
      </c>
      <c r="F33" s="16">
        <v>1</v>
      </c>
      <c r="G33" s="6" t="s">
        <v>301</v>
      </c>
      <c r="H33" s="9">
        <v>2</v>
      </c>
      <c r="I33" s="15">
        <v>2299</v>
      </c>
      <c r="J33" s="1">
        <v>36</v>
      </c>
      <c r="K33" s="1"/>
      <c r="L33" s="1" t="s">
        <v>9</v>
      </c>
    </row>
    <row r="34" spans="1:12">
      <c r="A34" s="1">
        <v>32</v>
      </c>
      <c r="B34" s="18" t="s">
        <v>82</v>
      </c>
      <c r="C34" s="1" t="s">
        <v>318</v>
      </c>
      <c r="D34" s="7" t="s">
        <v>34</v>
      </c>
      <c r="E34" s="8" t="s">
        <v>21</v>
      </c>
      <c r="F34" s="16">
        <v>1</v>
      </c>
      <c r="G34" s="6" t="s">
        <v>88</v>
      </c>
      <c r="H34" s="9">
        <v>8</v>
      </c>
      <c r="I34" s="15"/>
      <c r="J34" s="1">
        <v>36</v>
      </c>
      <c r="K34" s="1"/>
      <c r="L34" s="1" t="s">
        <v>9</v>
      </c>
    </row>
    <row r="35" spans="1:12">
      <c r="A35" s="1">
        <v>33</v>
      </c>
      <c r="B35" s="18" t="s">
        <v>28</v>
      </c>
      <c r="C35" s="1" t="s">
        <v>318</v>
      </c>
      <c r="D35" s="7" t="s">
        <v>329</v>
      </c>
      <c r="E35" s="8" t="s">
        <v>21</v>
      </c>
      <c r="F35" s="16">
        <v>1</v>
      </c>
      <c r="G35" s="6" t="s">
        <v>29</v>
      </c>
      <c r="H35" s="9">
        <v>2</v>
      </c>
      <c r="I35" s="15"/>
      <c r="J35" s="1">
        <v>36</v>
      </c>
      <c r="K35" s="1"/>
      <c r="L35" s="1" t="s">
        <v>9</v>
      </c>
    </row>
    <row r="36" spans="1:12">
      <c r="A36" s="1">
        <v>34</v>
      </c>
      <c r="B36" s="18" t="s">
        <v>330</v>
      </c>
      <c r="C36" s="1" t="s">
        <v>318</v>
      </c>
      <c r="D36" s="7" t="s">
        <v>329</v>
      </c>
      <c r="E36" s="8" t="s">
        <v>21</v>
      </c>
      <c r="F36" s="16">
        <v>2</v>
      </c>
      <c r="G36" s="6" t="s">
        <v>331</v>
      </c>
      <c r="H36" s="9">
        <v>3</v>
      </c>
      <c r="I36" s="15"/>
      <c r="J36" s="1">
        <v>72</v>
      </c>
      <c r="K36" s="1"/>
      <c r="L36" s="1" t="s">
        <v>9</v>
      </c>
    </row>
    <row r="37" spans="1:12">
      <c r="A37" s="1">
        <v>35</v>
      </c>
      <c r="B37" s="18" t="s">
        <v>282</v>
      </c>
      <c r="C37" s="1" t="s">
        <v>318</v>
      </c>
      <c r="D37" s="7" t="s">
        <v>310</v>
      </c>
      <c r="E37" s="8" t="s">
        <v>21</v>
      </c>
      <c r="F37" s="16">
        <v>1</v>
      </c>
      <c r="G37" s="6" t="s">
        <v>301</v>
      </c>
      <c r="H37" s="9">
        <v>1</v>
      </c>
      <c r="I37" s="15">
        <v>2299</v>
      </c>
      <c r="J37" s="1">
        <v>36</v>
      </c>
      <c r="K37" s="1"/>
      <c r="L37" s="1" t="s">
        <v>9</v>
      </c>
    </row>
    <row r="38" spans="1:12">
      <c r="A38" s="1">
        <v>36</v>
      </c>
      <c r="B38" s="18"/>
      <c r="C38" s="1" t="s">
        <v>318</v>
      </c>
      <c r="D38" s="7" t="s">
        <v>310</v>
      </c>
      <c r="E38" s="8" t="s">
        <v>304</v>
      </c>
      <c r="F38" s="16">
        <v>1</v>
      </c>
      <c r="G38" s="1" t="s">
        <v>316</v>
      </c>
      <c r="H38" s="9">
        <v>3</v>
      </c>
      <c r="I38" s="15">
        <v>2299</v>
      </c>
      <c r="J38" s="1"/>
      <c r="K38" s="1" t="s">
        <v>32</v>
      </c>
      <c r="L38" s="1" t="s">
        <v>9</v>
      </c>
    </row>
    <row r="39" spans="1:12">
      <c r="A39" s="1">
        <v>37</v>
      </c>
      <c r="B39" s="18" t="s">
        <v>282</v>
      </c>
      <c r="C39" s="1" t="s">
        <v>318</v>
      </c>
      <c r="D39" s="7" t="s">
        <v>311</v>
      </c>
      <c r="E39" s="8" t="s">
        <v>21</v>
      </c>
      <c r="F39" s="16">
        <v>1</v>
      </c>
      <c r="G39" s="1" t="s">
        <v>301</v>
      </c>
      <c r="H39" s="9">
        <v>1</v>
      </c>
      <c r="I39" s="15">
        <v>2299</v>
      </c>
      <c r="J39" s="1">
        <v>36</v>
      </c>
      <c r="K39" s="1"/>
      <c r="L39" s="1" t="s">
        <v>9</v>
      </c>
    </row>
    <row r="40" spans="1:12">
      <c r="A40" s="1">
        <v>38</v>
      </c>
      <c r="B40" s="18"/>
      <c r="C40" s="1" t="s">
        <v>318</v>
      </c>
      <c r="D40" s="7" t="s">
        <v>311</v>
      </c>
      <c r="E40" s="8" t="s">
        <v>304</v>
      </c>
      <c r="F40" s="16">
        <v>1</v>
      </c>
      <c r="G40" s="6" t="s">
        <v>316</v>
      </c>
      <c r="H40" s="9">
        <v>2</v>
      </c>
      <c r="I40" s="15">
        <v>2299</v>
      </c>
      <c r="J40" s="1"/>
      <c r="K40" s="1" t="s">
        <v>32</v>
      </c>
      <c r="L40" s="1" t="s">
        <v>9</v>
      </c>
    </row>
    <row r="41" spans="1:12">
      <c r="A41" s="1">
        <v>39</v>
      </c>
      <c r="B41" s="18" t="s">
        <v>323</v>
      </c>
      <c r="C41" s="1" t="s">
        <v>318</v>
      </c>
      <c r="D41" s="7" t="s">
        <v>273</v>
      </c>
      <c r="E41" s="8" t="s">
        <v>21</v>
      </c>
      <c r="F41" s="16">
        <v>1</v>
      </c>
      <c r="G41" s="6" t="s">
        <v>302</v>
      </c>
      <c r="H41" s="9">
        <v>3</v>
      </c>
      <c r="I41" s="15">
        <v>2601.5</v>
      </c>
      <c r="J41" s="1">
        <v>36</v>
      </c>
      <c r="K41" s="1"/>
      <c r="L41" s="1" t="s">
        <v>9</v>
      </c>
    </row>
    <row r="42" spans="1:12">
      <c r="A42" s="1">
        <v>40</v>
      </c>
      <c r="B42" s="18" t="s">
        <v>285</v>
      </c>
      <c r="C42" s="1" t="s">
        <v>318</v>
      </c>
      <c r="D42" s="7" t="s">
        <v>274</v>
      </c>
      <c r="E42" s="8" t="s">
        <v>21</v>
      </c>
      <c r="F42" s="16">
        <v>1</v>
      </c>
      <c r="G42" s="6" t="s">
        <v>552</v>
      </c>
      <c r="H42" s="9">
        <v>1</v>
      </c>
      <c r="I42" s="15">
        <v>2601.5</v>
      </c>
      <c r="J42" s="1">
        <v>36</v>
      </c>
      <c r="K42" s="1"/>
      <c r="L42" s="1" t="s">
        <v>9</v>
      </c>
    </row>
    <row r="43" spans="1:12">
      <c r="A43" s="1">
        <v>41</v>
      </c>
      <c r="B43" s="18" t="s">
        <v>286</v>
      </c>
      <c r="C43" s="1" t="s">
        <v>318</v>
      </c>
      <c r="D43" s="7" t="s">
        <v>274</v>
      </c>
      <c r="E43" s="8" t="s">
        <v>21</v>
      </c>
      <c r="F43" s="16">
        <v>1</v>
      </c>
      <c r="G43" s="6" t="s">
        <v>552</v>
      </c>
      <c r="H43" s="9">
        <v>1</v>
      </c>
      <c r="I43" s="15">
        <v>2601.5</v>
      </c>
      <c r="J43" s="1">
        <v>36</v>
      </c>
      <c r="K43" s="1"/>
      <c r="L43" s="1" t="s">
        <v>9</v>
      </c>
    </row>
    <row r="44" spans="1:12">
      <c r="A44" s="1">
        <v>42</v>
      </c>
      <c r="B44" s="18" t="s">
        <v>282</v>
      </c>
      <c r="C44" s="1" t="s">
        <v>318</v>
      </c>
      <c r="D44" s="7" t="s">
        <v>312</v>
      </c>
      <c r="E44" s="8" t="s">
        <v>21</v>
      </c>
      <c r="F44" s="16">
        <v>1</v>
      </c>
      <c r="G44" s="6" t="s">
        <v>301</v>
      </c>
      <c r="H44" s="9">
        <v>1</v>
      </c>
      <c r="I44" s="15">
        <v>2601.5</v>
      </c>
      <c r="J44" s="1">
        <v>36</v>
      </c>
      <c r="K44" s="1"/>
      <c r="L44" s="1" t="s">
        <v>9</v>
      </c>
    </row>
    <row r="45" spans="1:12">
      <c r="A45" s="1">
        <v>43</v>
      </c>
      <c r="B45" s="18" t="s">
        <v>282</v>
      </c>
      <c r="C45" s="1" t="s">
        <v>318</v>
      </c>
      <c r="D45" s="7" t="s">
        <v>313</v>
      </c>
      <c r="E45" s="8" t="s">
        <v>21</v>
      </c>
      <c r="F45" s="16">
        <v>1</v>
      </c>
      <c r="G45" s="6" t="s">
        <v>301</v>
      </c>
      <c r="H45" s="9">
        <v>1</v>
      </c>
      <c r="I45" s="15">
        <v>2299</v>
      </c>
      <c r="J45" s="1">
        <v>36</v>
      </c>
      <c r="K45" s="1"/>
      <c r="L45" s="1" t="s">
        <v>9</v>
      </c>
    </row>
    <row r="46" spans="1:12">
      <c r="A46" s="1">
        <v>44</v>
      </c>
      <c r="B46" s="18" t="s">
        <v>284</v>
      </c>
      <c r="C46" s="1" t="s">
        <v>318</v>
      </c>
      <c r="D46" s="7" t="s">
        <v>61</v>
      </c>
      <c r="E46" s="8" t="s">
        <v>19</v>
      </c>
      <c r="F46" s="16">
        <v>1</v>
      </c>
      <c r="G46" s="6" t="s">
        <v>303</v>
      </c>
      <c r="H46" s="9">
        <v>1</v>
      </c>
      <c r="I46" s="15">
        <v>2299</v>
      </c>
      <c r="J46" s="1">
        <v>26</v>
      </c>
      <c r="K46" s="1"/>
      <c r="L46" s="1" t="s">
        <v>9</v>
      </c>
    </row>
    <row r="47" spans="1:12">
      <c r="A47" s="1">
        <v>45</v>
      </c>
      <c r="B47" s="18" t="s">
        <v>287</v>
      </c>
      <c r="C47" s="1" t="s">
        <v>318</v>
      </c>
      <c r="D47" s="7" t="s">
        <v>276</v>
      </c>
      <c r="E47" s="8" t="s">
        <v>21</v>
      </c>
      <c r="F47" s="16">
        <v>2</v>
      </c>
      <c r="G47" s="6" t="s">
        <v>281</v>
      </c>
      <c r="H47" s="9">
        <v>6</v>
      </c>
      <c r="I47" s="15">
        <v>2299</v>
      </c>
      <c r="J47" s="1">
        <v>72</v>
      </c>
      <c r="K47" s="1"/>
      <c r="L47" s="1" t="s">
        <v>9</v>
      </c>
    </row>
    <row r="48" spans="1:12">
      <c r="A48" s="1">
        <v>46</v>
      </c>
      <c r="B48" s="18" t="s">
        <v>287</v>
      </c>
      <c r="C48" s="1" t="s">
        <v>318</v>
      </c>
      <c r="D48" s="7" t="s">
        <v>321</v>
      </c>
      <c r="E48" s="8" t="s">
        <v>21</v>
      </c>
      <c r="F48" s="16">
        <v>2</v>
      </c>
      <c r="G48" s="6" t="s">
        <v>281</v>
      </c>
      <c r="H48" s="9">
        <v>53</v>
      </c>
      <c r="I48" s="15">
        <v>2299</v>
      </c>
      <c r="J48" s="1">
        <v>72</v>
      </c>
      <c r="K48" s="1"/>
      <c r="L48" s="1" t="s">
        <v>9</v>
      </c>
    </row>
    <row r="49" spans="1:12">
      <c r="A49" s="1">
        <v>47</v>
      </c>
      <c r="B49" s="18" t="s">
        <v>288</v>
      </c>
      <c r="C49" s="1" t="s">
        <v>318</v>
      </c>
      <c r="D49" s="7" t="s">
        <v>321</v>
      </c>
      <c r="E49" s="8" t="s">
        <v>19</v>
      </c>
      <c r="F49" s="16">
        <v>2</v>
      </c>
      <c r="G49" s="6" t="s">
        <v>281</v>
      </c>
      <c r="H49" s="9">
        <v>1</v>
      </c>
      <c r="I49" s="15">
        <v>2299</v>
      </c>
      <c r="J49" s="1">
        <v>38</v>
      </c>
      <c r="K49" s="1"/>
      <c r="L49" s="1" t="s">
        <v>9</v>
      </c>
    </row>
    <row r="50" spans="1:12">
      <c r="A50" s="1">
        <v>48</v>
      </c>
      <c r="B50" s="18" t="s">
        <v>291</v>
      </c>
      <c r="C50" s="1" t="s">
        <v>318</v>
      </c>
      <c r="D50" s="7" t="s">
        <v>64</v>
      </c>
      <c r="E50" s="8" t="s">
        <v>21</v>
      </c>
      <c r="F50" s="16">
        <v>1</v>
      </c>
      <c r="G50" s="6" t="s">
        <v>253</v>
      </c>
      <c r="H50" s="9">
        <v>1</v>
      </c>
      <c r="I50" s="15">
        <v>2299</v>
      </c>
      <c r="J50" s="1">
        <v>36</v>
      </c>
      <c r="K50" s="1"/>
      <c r="L50" s="1" t="s">
        <v>9</v>
      </c>
    </row>
    <row r="51" spans="1:12">
      <c r="A51" s="1">
        <v>49</v>
      </c>
      <c r="B51" s="18" t="s">
        <v>294</v>
      </c>
      <c r="C51" s="1" t="s">
        <v>318</v>
      </c>
      <c r="D51" s="7" t="s">
        <v>314</v>
      </c>
      <c r="E51" s="8" t="s">
        <v>21</v>
      </c>
      <c r="F51" s="16">
        <v>1</v>
      </c>
      <c r="G51" s="1" t="s">
        <v>251</v>
      </c>
      <c r="H51" s="9">
        <v>2</v>
      </c>
      <c r="I51" s="15">
        <v>2299</v>
      </c>
      <c r="J51" s="1">
        <v>36</v>
      </c>
      <c r="K51" s="1"/>
      <c r="L51" s="1" t="s">
        <v>9</v>
      </c>
    </row>
    <row r="52" spans="1:12">
      <c r="A52" s="1">
        <v>50</v>
      </c>
      <c r="B52" s="18" t="s">
        <v>292</v>
      </c>
      <c r="C52" s="1" t="s">
        <v>318</v>
      </c>
      <c r="D52" s="7" t="s">
        <v>278</v>
      </c>
      <c r="E52" s="8" t="s">
        <v>19</v>
      </c>
      <c r="F52" s="16">
        <v>1</v>
      </c>
      <c r="G52" s="6" t="s">
        <v>307</v>
      </c>
      <c r="H52" s="9">
        <v>1</v>
      </c>
      <c r="I52" s="15">
        <v>2601.5</v>
      </c>
      <c r="J52" s="1">
        <v>26</v>
      </c>
      <c r="K52" s="1"/>
      <c r="L52" s="1" t="s">
        <v>9</v>
      </c>
    </row>
    <row r="53" spans="1:12">
      <c r="A53" s="1">
        <v>51</v>
      </c>
      <c r="B53" s="18" t="s">
        <v>283</v>
      </c>
      <c r="C53" s="1" t="s">
        <v>318</v>
      </c>
      <c r="D53" s="7" t="s">
        <v>65</v>
      </c>
      <c r="E53" s="8" t="s">
        <v>21</v>
      </c>
      <c r="F53" s="16">
        <v>1</v>
      </c>
      <c r="G53" s="6" t="s">
        <v>302</v>
      </c>
      <c r="H53" s="9">
        <v>2</v>
      </c>
      <c r="I53" s="15">
        <v>2299</v>
      </c>
      <c r="J53" s="1">
        <v>36</v>
      </c>
      <c r="K53" s="1"/>
      <c r="L53" s="1" t="s">
        <v>9</v>
      </c>
    </row>
    <row r="54" spans="1:12">
      <c r="A54" s="1">
        <v>52</v>
      </c>
      <c r="B54" s="18"/>
      <c r="C54" s="1" t="s">
        <v>318</v>
      </c>
      <c r="D54" s="7" t="s">
        <v>65</v>
      </c>
      <c r="E54" s="8" t="s">
        <v>72</v>
      </c>
      <c r="F54" s="16">
        <v>1</v>
      </c>
      <c r="G54" s="6" t="s">
        <v>73</v>
      </c>
      <c r="H54" s="9">
        <v>1</v>
      </c>
      <c r="I54" s="15"/>
      <c r="J54" s="1">
        <v>60</v>
      </c>
      <c r="K54" s="1"/>
      <c r="L54" s="1" t="s">
        <v>9</v>
      </c>
    </row>
    <row r="55" spans="1:12">
      <c r="A55" s="1">
        <v>53</v>
      </c>
      <c r="B55" s="18" t="s">
        <v>285</v>
      </c>
      <c r="C55" s="1" t="s">
        <v>318</v>
      </c>
      <c r="D55" s="7" t="s">
        <v>279</v>
      </c>
      <c r="E55" s="8" t="s">
        <v>21</v>
      </c>
      <c r="F55" s="16">
        <v>1</v>
      </c>
      <c r="G55" s="1" t="s">
        <v>552</v>
      </c>
      <c r="H55" s="9">
        <v>1</v>
      </c>
      <c r="I55" s="15">
        <v>2601.5</v>
      </c>
      <c r="J55" s="1">
        <v>36</v>
      </c>
      <c r="K55" s="1"/>
      <c r="L55" s="1" t="s">
        <v>9</v>
      </c>
    </row>
    <row r="56" spans="1:12">
      <c r="A56" s="1">
        <v>54</v>
      </c>
      <c r="B56" s="18" t="s">
        <v>286</v>
      </c>
      <c r="C56" s="1" t="s">
        <v>318</v>
      </c>
      <c r="D56" s="7" t="s">
        <v>279</v>
      </c>
      <c r="E56" s="8" t="s">
        <v>21</v>
      </c>
      <c r="F56" s="16">
        <v>1</v>
      </c>
      <c r="G56" s="1" t="s">
        <v>552</v>
      </c>
      <c r="H56" s="9">
        <v>1</v>
      </c>
      <c r="I56" s="15">
        <v>2601.5</v>
      </c>
      <c r="J56" s="1">
        <v>36</v>
      </c>
      <c r="K56" s="1"/>
      <c r="L56" s="1" t="s">
        <v>9</v>
      </c>
    </row>
    <row r="57" spans="1:12">
      <c r="A57" s="1">
        <v>55</v>
      </c>
      <c r="B57" s="18" t="s">
        <v>287</v>
      </c>
      <c r="C57" s="1" t="s">
        <v>318</v>
      </c>
      <c r="D57" s="7" t="s">
        <v>328</v>
      </c>
      <c r="E57" s="8" t="s">
        <v>21</v>
      </c>
      <c r="F57" s="16">
        <v>2</v>
      </c>
      <c r="G57" s="1" t="s">
        <v>305</v>
      </c>
      <c r="H57" s="9">
        <v>20</v>
      </c>
      <c r="I57" s="15">
        <v>2299</v>
      </c>
      <c r="J57" s="1">
        <v>72</v>
      </c>
      <c r="K57" s="1"/>
      <c r="L57" s="1" t="s">
        <v>9</v>
      </c>
    </row>
    <row r="58" spans="1:12">
      <c r="A58" s="1">
        <v>56</v>
      </c>
      <c r="B58" s="18" t="s">
        <v>287</v>
      </c>
      <c r="C58" s="1" t="s">
        <v>318</v>
      </c>
      <c r="D58" s="7" t="s">
        <v>322</v>
      </c>
      <c r="E58" s="8" t="s">
        <v>21</v>
      </c>
      <c r="F58" s="16">
        <v>2</v>
      </c>
      <c r="G58" s="1" t="s">
        <v>305</v>
      </c>
      <c r="H58" s="9">
        <v>96</v>
      </c>
      <c r="I58" s="15">
        <v>2299</v>
      </c>
      <c r="J58" s="1">
        <v>72</v>
      </c>
      <c r="K58" s="1"/>
      <c r="L58" s="1" t="s">
        <v>9</v>
      </c>
    </row>
    <row r="59" spans="1:12">
      <c r="A59" s="1">
        <v>57</v>
      </c>
      <c r="B59" s="18" t="s">
        <v>288</v>
      </c>
      <c r="C59" s="1" t="s">
        <v>318</v>
      </c>
      <c r="D59" s="7" t="s">
        <v>322</v>
      </c>
      <c r="E59" s="8" t="s">
        <v>19</v>
      </c>
      <c r="F59" s="16">
        <v>2</v>
      </c>
      <c r="G59" s="1" t="s">
        <v>305</v>
      </c>
      <c r="H59" s="9">
        <v>4</v>
      </c>
      <c r="I59" s="15">
        <v>2299</v>
      </c>
      <c r="J59" s="1">
        <v>38</v>
      </c>
      <c r="K59" s="1"/>
      <c r="L59" s="1" t="s">
        <v>9</v>
      </c>
    </row>
    <row r="60" spans="1:12">
      <c r="F60" s="17"/>
      <c r="G60" s="5"/>
      <c r="H60" s="5">
        <f>SUM(H3:H59)</f>
        <v>506</v>
      </c>
    </row>
    <row r="61" spans="1:12">
      <c r="F61" s="17"/>
      <c r="G61" s="5" t="s">
        <v>386</v>
      </c>
      <c r="H61" s="29">
        <v>6</v>
      </c>
    </row>
    <row r="62" spans="1:12">
      <c r="A62" t="s">
        <v>77</v>
      </c>
    </row>
    <row r="63" spans="1:12">
      <c r="A63" s="1">
        <v>54</v>
      </c>
      <c r="B63" s="6" t="s">
        <v>67</v>
      </c>
      <c r="C63" s="1" t="s">
        <v>318</v>
      </c>
      <c r="D63" s="6" t="s">
        <v>57</v>
      </c>
      <c r="E63" s="6" t="s">
        <v>97</v>
      </c>
      <c r="F63" s="16">
        <v>1</v>
      </c>
      <c r="G63" s="1" t="s">
        <v>594</v>
      </c>
      <c r="H63" s="6">
        <v>1</v>
      </c>
      <c r="I63" s="6">
        <v>8760</v>
      </c>
      <c r="J63" s="1">
        <v>4</v>
      </c>
      <c r="K63" s="1"/>
      <c r="L63" s="1" t="s">
        <v>9</v>
      </c>
    </row>
    <row r="64" spans="1:12">
      <c r="A64" s="1">
        <v>55</v>
      </c>
      <c r="B64" s="6" t="s">
        <v>69</v>
      </c>
      <c r="C64" s="1" t="s">
        <v>318</v>
      </c>
      <c r="D64" s="6" t="s">
        <v>39</v>
      </c>
      <c r="E64" s="6" t="s">
        <v>97</v>
      </c>
      <c r="F64" s="16">
        <v>1</v>
      </c>
      <c r="G64" s="1" t="s">
        <v>594</v>
      </c>
      <c r="H64" s="6">
        <v>1</v>
      </c>
      <c r="I64" s="6">
        <v>8760</v>
      </c>
      <c r="J64" s="1">
        <v>4</v>
      </c>
      <c r="K64" s="1"/>
      <c r="L64" s="1" t="s">
        <v>9</v>
      </c>
    </row>
    <row r="65" spans="1:12">
      <c r="A65" s="1">
        <v>56</v>
      </c>
      <c r="B65" s="6" t="s">
        <v>67</v>
      </c>
      <c r="C65" s="1" t="s">
        <v>318</v>
      </c>
      <c r="D65" s="6" t="s">
        <v>45</v>
      </c>
      <c r="E65" s="6" t="s">
        <v>97</v>
      </c>
      <c r="F65" s="16">
        <v>1</v>
      </c>
      <c r="G65" s="1" t="s">
        <v>594</v>
      </c>
      <c r="H65" s="6">
        <v>1</v>
      </c>
      <c r="I65" s="6">
        <v>8760</v>
      </c>
      <c r="J65" s="1">
        <v>4</v>
      </c>
      <c r="K65" s="1"/>
      <c r="L65" s="1" t="s">
        <v>9</v>
      </c>
    </row>
    <row r="66" spans="1:12">
      <c r="A66" s="1">
        <v>57</v>
      </c>
      <c r="B66" s="6" t="s">
        <v>68</v>
      </c>
      <c r="C66" s="1" t="s">
        <v>318</v>
      </c>
      <c r="D66" s="6" t="s">
        <v>45</v>
      </c>
      <c r="E66" s="6" t="s">
        <v>98</v>
      </c>
      <c r="F66" s="16">
        <v>1</v>
      </c>
      <c r="G66" s="1" t="s">
        <v>594</v>
      </c>
      <c r="H66" s="6">
        <v>1</v>
      </c>
      <c r="I66" s="6">
        <v>8760</v>
      </c>
      <c r="J66" s="1">
        <v>4</v>
      </c>
      <c r="K66" s="1"/>
      <c r="L66" s="1" t="s">
        <v>9</v>
      </c>
    </row>
    <row r="67" spans="1:12">
      <c r="A67" s="1">
        <v>58</v>
      </c>
      <c r="B67" s="6" t="s">
        <v>67</v>
      </c>
      <c r="C67" s="1" t="s">
        <v>318</v>
      </c>
      <c r="D67" s="6" t="s">
        <v>65</v>
      </c>
      <c r="E67" s="6" t="s">
        <v>97</v>
      </c>
      <c r="F67" s="16">
        <v>1</v>
      </c>
      <c r="G67" s="1" t="s">
        <v>594</v>
      </c>
      <c r="H67" s="6">
        <v>1</v>
      </c>
      <c r="I67" s="6">
        <v>8760</v>
      </c>
      <c r="J67" s="1">
        <v>4</v>
      </c>
      <c r="K67" s="1"/>
      <c r="L67" s="1" t="s">
        <v>9</v>
      </c>
    </row>
    <row r="68" spans="1:12">
      <c r="A68" s="1">
        <v>59</v>
      </c>
      <c r="B68" s="6" t="s">
        <v>69</v>
      </c>
      <c r="C68" s="1" t="s">
        <v>318</v>
      </c>
      <c r="D68" s="6" t="s">
        <v>49</v>
      </c>
      <c r="E68" s="6" t="s">
        <v>97</v>
      </c>
      <c r="F68" s="16">
        <v>1</v>
      </c>
      <c r="G68" s="1" t="s">
        <v>594</v>
      </c>
      <c r="H68" s="6">
        <v>1</v>
      </c>
      <c r="I68" s="6">
        <v>8760</v>
      </c>
      <c r="J68" s="1">
        <v>4</v>
      </c>
      <c r="K68" s="1"/>
      <c r="L68" s="1" t="s">
        <v>9</v>
      </c>
    </row>
    <row r="69" spans="1:12">
      <c r="A69" s="1">
        <v>60</v>
      </c>
      <c r="B69" s="6" t="s">
        <v>67</v>
      </c>
      <c r="C69" s="1" t="s">
        <v>318</v>
      </c>
      <c r="D69" s="6" t="s">
        <v>23</v>
      </c>
      <c r="E69" s="6" t="s">
        <v>97</v>
      </c>
      <c r="F69" s="16">
        <v>1</v>
      </c>
      <c r="G69" s="1" t="s">
        <v>594</v>
      </c>
      <c r="H69" s="6">
        <v>1</v>
      </c>
      <c r="I69" s="6">
        <v>8760</v>
      </c>
      <c r="J69" s="1">
        <v>4</v>
      </c>
      <c r="K69" s="1"/>
      <c r="L69" s="1" t="s">
        <v>9</v>
      </c>
    </row>
    <row r="70" spans="1:12">
      <c r="A70" s="1">
        <v>61</v>
      </c>
      <c r="B70" s="6" t="s">
        <v>68</v>
      </c>
      <c r="C70" s="1" t="s">
        <v>318</v>
      </c>
      <c r="D70" s="6" t="s">
        <v>23</v>
      </c>
      <c r="E70" s="6" t="s">
        <v>98</v>
      </c>
      <c r="F70" s="16">
        <v>1</v>
      </c>
      <c r="G70" s="1" t="s">
        <v>594</v>
      </c>
      <c r="H70" s="6">
        <v>1</v>
      </c>
      <c r="I70" s="6">
        <v>8760</v>
      </c>
      <c r="J70" s="1">
        <v>4</v>
      </c>
      <c r="K70" s="1"/>
      <c r="L70" s="1" t="s">
        <v>9</v>
      </c>
    </row>
    <row r="71" spans="1:12">
      <c r="A71" s="1">
        <v>62</v>
      </c>
      <c r="B71" s="6" t="s">
        <v>69</v>
      </c>
      <c r="C71" s="1" t="s">
        <v>318</v>
      </c>
      <c r="D71" s="6" t="s">
        <v>11</v>
      </c>
      <c r="E71" s="6" t="s">
        <v>97</v>
      </c>
      <c r="F71" s="16">
        <v>1</v>
      </c>
      <c r="G71" s="1" t="s">
        <v>594</v>
      </c>
      <c r="H71" s="6">
        <v>2</v>
      </c>
      <c r="I71" s="6">
        <v>8760</v>
      </c>
      <c r="J71" s="1">
        <v>4</v>
      </c>
      <c r="K71" s="1"/>
      <c r="L71" s="1" t="s">
        <v>9</v>
      </c>
    </row>
    <row r="72" spans="1:12">
      <c r="A72" s="1">
        <v>63</v>
      </c>
      <c r="B72" s="6" t="s">
        <v>68</v>
      </c>
      <c r="C72" s="1" t="s">
        <v>318</v>
      </c>
      <c r="D72" s="6" t="s">
        <v>11</v>
      </c>
      <c r="E72" s="6" t="s">
        <v>98</v>
      </c>
      <c r="F72" s="16">
        <v>1</v>
      </c>
      <c r="G72" s="1" t="s">
        <v>594</v>
      </c>
      <c r="H72" s="6">
        <v>8</v>
      </c>
      <c r="I72" s="6">
        <v>8760</v>
      </c>
      <c r="J72" s="1">
        <v>4</v>
      </c>
      <c r="K72" s="1"/>
      <c r="L72" s="1" t="s">
        <v>9</v>
      </c>
    </row>
    <row r="73" spans="1:12">
      <c r="F73" s="17"/>
      <c r="G73" s="5"/>
      <c r="H73" s="5">
        <f>SUM(H63:H72)</f>
        <v>18</v>
      </c>
    </row>
    <row r="75" spans="1:12" ht="17.25" customHeight="1">
      <c r="A75" t="s">
        <v>70</v>
      </c>
    </row>
    <row r="76" spans="1:12">
      <c r="A76" s="1">
        <v>64</v>
      </c>
      <c r="B76" s="6"/>
      <c r="C76" s="1" t="s">
        <v>318</v>
      </c>
      <c r="D76" s="6" t="s">
        <v>71</v>
      </c>
      <c r="E76" s="6" t="s">
        <v>72</v>
      </c>
      <c r="F76" s="16">
        <v>1</v>
      </c>
      <c r="G76" s="6" t="s">
        <v>585</v>
      </c>
      <c r="H76" s="6">
        <v>83</v>
      </c>
      <c r="I76" s="6">
        <v>0</v>
      </c>
      <c r="J76" s="1">
        <v>60</v>
      </c>
      <c r="K76" s="1"/>
      <c r="L76" s="1" t="s">
        <v>9</v>
      </c>
    </row>
    <row r="77" spans="1:12">
      <c r="A77" s="1">
        <v>65</v>
      </c>
      <c r="B77" s="6" t="s">
        <v>581</v>
      </c>
      <c r="C77" s="1" t="s">
        <v>318</v>
      </c>
      <c r="D77" s="6" t="s">
        <v>71</v>
      </c>
      <c r="E77" s="6" t="s">
        <v>218</v>
      </c>
      <c r="F77" s="16">
        <v>1</v>
      </c>
      <c r="G77" s="6" t="s">
        <v>585</v>
      </c>
      <c r="H77" s="6">
        <v>1</v>
      </c>
      <c r="I77" s="6">
        <v>0</v>
      </c>
      <c r="J77" s="1">
        <v>40</v>
      </c>
      <c r="K77" s="6"/>
      <c r="L77" s="1" t="s">
        <v>9</v>
      </c>
    </row>
    <row r="78" spans="1:12">
      <c r="C78" s="5"/>
      <c r="F78" s="5"/>
      <c r="G78" s="5"/>
      <c r="H78" s="5">
        <f>SUM(H76:H77)</f>
        <v>84</v>
      </c>
      <c r="K78" s="5"/>
    </row>
  </sheetData>
  <phoneticPr fontId="2"/>
  <dataValidations count="1">
    <dataValidation allowBlank="1" showInputMessage="1" showErrorMessage="1" sqref="D3:E59" xr:uid="{10ABB838-BDCF-4A69-9392-0C4384F7558E}"/>
  </dataValidations>
  <pageMargins left="0.7" right="0.7" top="0.75" bottom="0.75" header="0.3" footer="0.3"/>
  <pageSetup paperSize="8" scale="7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25CC-3683-4A66-A272-39E07AF6105F}">
  <sheetPr>
    <pageSetUpPr fitToPage="1"/>
  </sheetPr>
  <dimension ref="A1:L75"/>
  <sheetViews>
    <sheetView topLeftCell="A58" workbookViewId="0">
      <selection activeCell="C13" sqref="C13"/>
    </sheetView>
  </sheetViews>
  <sheetFormatPr defaultRowHeight="18.75"/>
  <cols>
    <col min="1" max="1" width="4.5" customWidth="1"/>
    <col min="2" max="2" width="8.25" style="5" bestFit="1" customWidth="1"/>
    <col min="3" max="3" width="4.5" customWidth="1"/>
    <col min="4" max="4" width="23" style="5" bestFit="1" customWidth="1"/>
    <col min="5" max="5" width="21.375" style="5" bestFit="1" customWidth="1"/>
    <col min="6" max="6" width="4.875" bestFit="1" customWidth="1"/>
    <col min="7" max="7" width="24" style="5" customWidth="1"/>
    <col min="8" max="8" width="5.25" style="5" bestFit="1" customWidth="1"/>
    <col min="9" max="9" width="13" style="5" customWidth="1"/>
    <col min="10" max="10" width="15.5" style="5" bestFit="1" customWidth="1"/>
    <col min="11" max="11" width="22.5" customWidth="1"/>
    <col min="12" max="12" width="11.875" bestFit="1" customWidth="1"/>
  </cols>
  <sheetData>
    <row r="1" spans="1:12" ht="24">
      <c r="A1" s="2" t="s">
        <v>15</v>
      </c>
    </row>
    <row r="2" spans="1:12">
      <c r="A2" s="1" t="s">
        <v>0</v>
      </c>
      <c r="B2" s="6" t="s">
        <v>14</v>
      </c>
      <c r="C2" s="1" t="s">
        <v>1</v>
      </c>
      <c r="D2" s="6" t="s">
        <v>13</v>
      </c>
      <c r="E2" s="6" t="s">
        <v>2</v>
      </c>
      <c r="F2" s="1" t="s">
        <v>3</v>
      </c>
      <c r="G2" s="6" t="s">
        <v>6</v>
      </c>
      <c r="H2" s="6" t="s">
        <v>4</v>
      </c>
      <c r="I2" s="6" t="s">
        <v>8</v>
      </c>
      <c r="J2" s="6" t="s">
        <v>5</v>
      </c>
      <c r="K2" s="1" t="s">
        <v>10</v>
      </c>
      <c r="L2" s="1" t="s">
        <v>7</v>
      </c>
    </row>
    <row r="3" spans="1:12">
      <c r="A3" s="1">
        <v>1</v>
      </c>
      <c r="B3" s="18" t="s">
        <v>282</v>
      </c>
      <c r="C3" s="1" t="s">
        <v>260</v>
      </c>
      <c r="D3" s="7" t="s">
        <v>297</v>
      </c>
      <c r="E3" s="8" t="s">
        <v>21</v>
      </c>
      <c r="F3" s="16">
        <v>1</v>
      </c>
      <c r="G3" s="6" t="s">
        <v>301</v>
      </c>
      <c r="H3" s="9">
        <v>1</v>
      </c>
      <c r="I3" s="15">
        <v>2299</v>
      </c>
      <c r="J3" s="14">
        <v>36</v>
      </c>
      <c r="K3" s="1"/>
      <c r="L3" s="1" t="s">
        <v>9</v>
      </c>
    </row>
    <row r="4" spans="1:12">
      <c r="A4" s="1">
        <v>2</v>
      </c>
      <c r="B4" s="18" t="s">
        <v>282</v>
      </c>
      <c r="C4" s="1" t="s">
        <v>260</v>
      </c>
      <c r="D4" s="7" t="s">
        <v>298</v>
      </c>
      <c r="E4" s="8" t="s">
        <v>21</v>
      </c>
      <c r="F4" s="16">
        <v>1</v>
      </c>
      <c r="G4" s="6" t="s">
        <v>301</v>
      </c>
      <c r="H4" s="9">
        <v>1</v>
      </c>
      <c r="I4" s="15">
        <v>2601.5</v>
      </c>
      <c r="J4" s="14">
        <v>36</v>
      </c>
      <c r="K4" s="1"/>
      <c r="L4" s="1" t="s">
        <v>9</v>
      </c>
    </row>
    <row r="5" spans="1:12">
      <c r="A5" s="1">
        <v>3</v>
      </c>
      <c r="B5" s="18" t="s">
        <v>283</v>
      </c>
      <c r="C5" s="1" t="s">
        <v>260</v>
      </c>
      <c r="D5" s="7" t="s">
        <v>261</v>
      </c>
      <c r="E5" s="8" t="s">
        <v>21</v>
      </c>
      <c r="F5" s="16">
        <v>1</v>
      </c>
      <c r="G5" s="6" t="s">
        <v>302</v>
      </c>
      <c r="H5" s="9">
        <v>3</v>
      </c>
      <c r="I5" s="15">
        <v>2601.5</v>
      </c>
      <c r="J5" s="14">
        <v>36</v>
      </c>
      <c r="K5" s="1"/>
      <c r="L5" s="1" t="s">
        <v>9</v>
      </c>
    </row>
    <row r="6" spans="1:12">
      <c r="A6" s="1">
        <v>4</v>
      </c>
      <c r="B6" s="18" t="s">
        <v>284</v>
      </c>
      <c r="C6" s="1" t="s">
        <v>260</v>
      </c>
      <c r="D6" s="7" t="s">
        <v>174</v>
      </c>
      <c r="E6" s="8" t="s">
        <v>19</v>
      </c>
      <c r="F6" s="16">
        <v>1</v>
      </c>
      <c r="G6" s="6" t="s">
        <v>303</v>
      </c>
      <c r="H6" s="9">
        <v>1</v>
      </c>
      <c r="I6" s="15">
        <v>2299</v>
      </c>
      <c r="J6" s="14">
        <v>26</v>
      </c>
      <c r="K6" s="1"/>
      <c r="L6" s="1" t="s">
        <v>9</v>
      </c>
    </row>
    <row r="7" spans="1:12">
      <c r="A7" s="1">
        <v>5</v>
      </c>
      <c r="B7" s="18" t="s">
        <v>285</v>
      </c>
      <c r="C7" s="1" t="s">
        <v>260</v>
      </c>
      <c r="D7" s="7" t="s">
        <v>262</v>
      </c>
      <c r="E7" s="8" t="s">
        <v>21</v>
      </c>
      <c r="F7" s="16">
        <v>1</v>
      </c>
      <c r="G7" s="6" t="s">
        <v>551</v>
      </c>
      <c r="H7" s="9">
        <v>1</v>
      </c>
      <c r="I7" s="15">
        <v>2601.5</v>
      </c>
      <c r="J7" s="14">
        <v>36</v>
      </c>
      <c r="K7" s="1"/>
      <c r="L7" s="1" t="s">
        <v>9</v>
      </c>
    </row>
    <row r="8" spans="1:12">
      <c r="A8" s="1">
        <v>6</v>
      </c>
      <c r="B8" s="18" t="s">
        <v>286</v>
      </c>
      <c r="C8" s="1" t="s">
        <v>260</v>
      </c>
      <c r="D8" s="7" t="s">
        <v>262</v>
      </c>
      <c r="E8" s="8" t="s">
        <v>21</v>
      </c>
      <c r="F8" s="16">
        <v>1</v>
      </c>
      <c r="G8" s="6" t="s">
        <v>551</v>
      </c>
      <c r="H8" s="9">
        <v>1</v>
      </c>
      <c r="I8" s="15">
        <v>2601.5</v>
      </c>
      <c r="J8" s="14">
        <v>36</v>
      </c>
      <c r="K8" s="1"/>
      <c r="L8" s="1" t="s">
        <v>9</v>
      </c>
    </row>
    <row r="9" spans="1:12">
      <c r="A9" s="1">
        <v>7</v>
      </c>
      <c r="B9" s="18" t="s">
        <v>282</v>
      </c>
      <c r="C9" s="1" t="s">
        <v>260</v>
      </c>
      <c r="D9" s="7" t="s">
        <v>299</v>
      </c>
      <c r="E9" s="8" t="s">
        <v>21</v>
      </c>
      <c r="F9" s="16">
        <v>1</v>
      </c>
      <c r="G9" s="6" t="s">
        <v>301</v>
      </c>
      <c r="H9" s="9">
        <v>1</v>
      </c>
      <c r="I9" s="15">
        <v>2299</v>
      </c>
      <c r="J9" s="14">
        <v>36</v>
      </c>
      <c r="K9" s="6"/>
      <c r="L9" s="1" t="s">
        <v>9</v>
      </c>
    </row>
    <row r="10" spans="1:12">
      <c r="A10" s="1">
        <v>8</v>
      </c>
      <c r="B10" s="18"/>
      <c r="C10" s="1" t="s">
        <v>260</v>
      </c>
      <c r="D10" s="7" t="s">
        <v>299</v>
      </c>
      <c r="E10" s="8" t="s">
        <v>304</v>
      </c>
      <c r="F10" s="16">
        <v>1</v>
      </c>
      <c r="G10" s="6" t="s">
        <v>316</v>
      </c>
      <c r="H10" s="9">
        <v>3</v>
      </c>
      <c r="I10" s="15">
        <v>2299</v>
      </c>
      <c r="J10" s="14"/>
      <c r="K10" s="6" t="s">
        <v>32</v>
      </c>
      <c r="L10" s="1" t="s">
        <v>9</v>
      </c>
    </row>
    <row r="11" spans="1:12">
      <c r="A11" s="1">
        <v>9</v>
      </c>
      <c r="B11" s="18" t="s">
        <v>282</v>
      </c>
      <c r="C11" s="1" t="s">
        <v>260</v>
      </c>
      <c r="D11" s="7" t="s">
        <v>300</v>
      </c>
      <c r="E11" s="8" t="s">
        <v>21</v>
      </c>
      <c r="F11" s="16">
        <v>1</v>
      </c>
      <c r="G11" s="6" t="s">
        <v>301</v>
      </c>
      <c r="H11" s="9">
        <v>1</v>
      </c>
      <c r="I11" s="15">
        <v>2299</v>
      </c>
      <c r="J11" s="14">
        <v>36</v>
      </c>
      <c r="K11" s="6"/>
      <c r="L11" s="1" t="s">
        <v>9</v>
      </c>
    </row>
    <row r="12" spans="1:12">
      <c r="A12" s="1">
        <v>10</v>
      </c>
      <c r="B12" s="18"/>
      <c r="C12" s="1" t="s">
        <v>260</v>
      </c>
      <c r="D12" s="7" t="s">
        <v>300</v>
      </c>
      <c r="E12" s="8" t="s">
        <v>304</v>
      </c>
      <c r="F12" s="16">
        <v>1</v>
      </c>
      <c r="G12" s="6" t="s">
        <v>316</v>
      </c>
      <c r="H12" s="9">
        <v>2</v>
      </c>
      <c r="I12" s="15">
        <v>2299</v>
      </c>
      <c r="J12" s="14"/>
      <c r="K12" s="6" t="s">
        <v>32</v>
      </c>
      <c r="L12" s="1" t="s">
        <v>9</v>
      </c>
    </row>
    <row r="13" spans="1:12">
      <c r="A13" s="1">
        <v>11</v>
      </c>
      <c r="B13" s="18" t="s">
        <v>287</v>
      </c>
      <c r="C13" s="1" t="s">
        <v>260</v>
      </c>
      <c r="D13" s="7" t="s">
        <v>263</v>
      </c>
      <c r="E13" s="8" t="s">
        <v>21</v>
      </c>
      <c r="F13" s="16">
        <v>2</v>
      </c>
      <c r="G13" s="6" t="s">
        <v>305</v>
      </c>
      <c r="H13" s="9">
        <v>17</v>
      </c>
      <c r="I13" s="15">
        <v>2299</v>
      </c>
      <c r="J13" s="14">
        <v>72</v>
      </c>
      <c r="K13" s="6"/>
      <c r="L13" s="1" t="s">
        <v>9</v>
      </c>
    </row>
    <row r="14" spans="1:12">
      <c r="A14" s="1">
        <v>12</v>
      </c>
      <c r="B14" s="18" t="s">
        <v>287</v>
      </c>
      <c r="C14" s="1" t="s">
        <v>260</v>
      </c>
      <c r="D14" s="7" t="s">
        <v>264</v>
      </c>
      <c r="E14" s="8" t="s">
        <v>21</v>
      </c>
      <c r="F14" s="16">
        <v>2</v>
      </c>
      <c r="G14" s="6" t="s">
        <v>281</v>
      </c>
      <c r="H14" s="9">
        <v>41</v>
      </c>
      <c r="I14" s="15">
        <v>2299</v>
      </c>
      <c r="J14" s="14">
        <v>72</v>
      </c>
      <c r="K14" s="6"/>
      <c r="L14" s="1" t="s">
        <v>9</v>
      </c>
    </row>
    <row r="15" spans="1:12">
      <c r="A15" s="1">
        <v>13</v>
      </c>
      <c r="B15" s="18" t="s">
        <v>288</v>
      </c>
      <c r="C15" s="1" t="s">
        <v>260</v>
      </c>
      <c r="D15" s="7" t="s">
        <v>264</v>
      </c>
      <c r="E15" s="8" t="s">
        <v>19</v>
      </c>
      <c r="F15" s="16">
        <v>1</v>
      </c>
      <c r="G15" s="8" t="s">
        <v>281</v>
      </c>
      <c r="H15" s="9">
        <v>1</v>
      </c>
      <c r="I15" s="15">
        <v>2299</v>
      </c>
      <c r="J15" s="14">
        <v>38</v>
      </c>
      <c r="K15" s="6"/>
      <c r="L15" s="1" t="s">
        <v>9</v>
      </c>
    </row>
    <row r="16" spans="1:12">
      <c r="A16" s="1">
        <v>14</v>
      </c>
      <c r="B16" s="18" t="s">
        <v>283</v>
      </c>
      <c r="C16" s="1" t="s">
        <v>260</v>
      </c>
      <c r="D16" s="7" t="s">
        <v>265</v>
      </c>
      <c r="E16" s="8" t="s">
        <v>21</v>
      </c>
      <c r="F16" s="16">
        <v>1</v>
      </c>
      <c r="G16" s="6" t="s">
        <v>302</v>
      </c>
      <c r="H16" s="9">
        <v>4</v>
      </c>
      <c r="I16" s="15">
        <v>2299</v>
      </c>
      <c r="J16" s="14">
        <v>36</v>
      </c>
      <c r="K16" s="6"/>
      <c r="L16" s="1" t="s">
        <v>9</v>
      </c>
    </row>
    <row r="17" spans="1:12">
      <c r="A17" s="1">
        <v>15</v>
      </c>
      <c r="B17" s="18"/>
      <c r="C17" s="1" t="s">
        <v>260</v>
      </c>
      <c r="D17" s="7" t="s">
        <v>265</v>
      </c>
      <c r="E17" s="8" t="s">
        <v>72</v>
      </c>
      <c r="F17" s="16">
        <v>1</v>
      </c>
      <c r="G17" s="6" t="s">
        <v>73</v>
      </c>
      <c r="H17" s="9">
        <v>5</v>
      </c>
      <c r="I17" s="15"/>
      <c r="J17" s="14">
        <v>60</v>
      </c>
      <c r="K17" s="6"/>
      <c r="L17" s="1" t="s">
        <v>9</v>
      </c>
    </row>
    <row r="18" spans="1:12">
      <c r="A18" s="1">
        <v>16</v>
      </c>
      <c r="B18" s="18" t="s">
        <v>289</v>
      </c>
      <c r="C18" s="1" t="s">
        <v>260</v>
      </c>
      <c r="D18" s="7" t="s">
        <v>266</v>
      </c>
      <c r="E18" s="8" t="s">
        <v>21</v>
      </c>
      <c r="F18" s="16">
        <v>1</v>
      </c>
      <c r="G18" s="6" t="s">
        <v>89</v>
      </c>
      <c r="H18" s="9">
        <v>77</v>
      </c>
      <c r="I18" s="15">
        <v>2601.5</v>
      </c>
      <c r="J18" s="14">
        <v>36</v>
      </c>
      <c r="K18" s="6"/>
      <c r="L18" s="1" t="s">
        <v>9</v>
      </c>
    </row>
    <row r="19" spans="1:12">
      <c r="A19" s="1">
        <v>17</v>
      </c>
      <c r="B19" s="18" t="s">
        <v>290</v>
      </c>
      <c r="C19" s="1" t="s">
        <v>260</v>
      </c>
      <c r="D19" s="7" t="s">
        <v>266</v>
      </c>
      <c r="E19" s="8" t="s">
        <v>21</v>
      </c>
      <c r="F19" s="16">
        <v>1</v>
      </c>
      <c r="G19" s="6" t="s">
        <v>306</v>
      </c>
      <c r="H19" s="9">
        <v>2</v>
      </c>
      <c r="I19" s="15">
        <v>2601.5</v>
      </c>
      <c r="J19" s="14">
        <v>36</v>
      </c>
      <c r="K19" s="6"/>
      <c r="L19" s="1" t="s">
        <v>9</v>
      </c>
    </row>
    <row r="20" spans="1:12">
      <c r="A20" s="1">
        <v>18</v>
      </c>
      <c r="B20" s="18"/>
      <c r="C20" s="1" t="s">
        <v>260</v>
      </c>
      <c r="D20" s="7" t="s">
        <v>315</v>
      </c>
      <c r="E20" s="8" t="s">
        <v>72</v>
      </c>
      <c r="F20" s="16">
        <v>1</v>
      </c>
      <c r="G20" s="6" t="s">
        <v>73</v>
      </c>
      <c r="H20" s="9">
        <v>4</v>
      </c>
      <c r="I20" s="15"/>
      <c r="J20" s="14">
        <v>60</v>
      </c>
      <c r="K20" s="6"/>
      <c r="L20" s="1" t="s">
        <v>9</v>
      </c>
    </row>
    <row r="21" spans="1:12">
      <c r="A21" s="1">
        <v>19</v>
      </c>
      <c r="B21" s="18"/>
      <c r="C21" s="1" t="s">
        <v>260</v>
      </c>
      <c r="D21" s="6" t="s">
        <v>11</v>
      </c>
      <c r="E21" s="6" t="s">
        <v>75</v>
      </c>
      <c r="F21" s="16">
        <v>1</v>
      </c>
      <c r="G21" s="6" t="s">
        <v>76</v>
      </c>
      <c r="H21" s="6">
        <v>5</v>
      </c>
      <c r="I21" s="15"/>
      <c r="J21" s="14"/>
      <c r="K21" s="6"/>
      <c r="L21" s="1" t="s">
        <v>9</v>
      </c>
    </row>
    <row r="22" spans="1:12">
      <c r="A22" s="1">
        <v>20</v>
      </c>
      <c r="B22" s="18" t="s">
        <v>283</v>
      </c>
      <c r="C22" s="1" t="s">
        <v>260</v>
      </c>
      <c r="D22" s="7" t="s">
        <v>57</v>
      </c>
      <c r="E22" s="8" t="s">
        <v>21</v>
      </c>
      <c r="F22" s="16">
        <v>1</v>
      </c>
      <c r="G22" s="6" t="s">
        <v>302</v>
      </c>
      <c r="H22" s="9">
        <v>2</v>
      </c>
      <c r="I22" s="15">
        <v>2299</v>
      </c>
      <c r="J22" s="14">
        <v>36</v>
      </c>
      <c r="K22" s="6"/>
      <c r="L22" s="1" t="s">
        <v>9</v>
      </c>
    </row>
    <row r="23" spans="1:12">
      <c r="A23" s="1">
        <v>21</v>
      </c>
      <c r="B23" s="18"/>
      <c r="C23" s="1" t="s">
        <v>260</v>
      </c>
      <c r="D23" s="7" t="s">
        <v>57</v>
      </c>
      <c r="E23" s="8" t="s">
        <v>72</v>
      </c>
      <c r="F23" s="16">
        <v>1</v>
      </c>
      <c r="G23" s="6" t="s">
        <v>73</v>
      </c>
      <c r="H23" s="9">
        <v>1</v>
      </c>
      <c r="I23" s="15"/>
      <c r="J23" s="14">
        <v>60</v>
      </c>
      <c r="K23" s="6"/>
      <c r="L23" s="1" t="s">
        <v>9</v>
      </c>
    </row>
    <row r="24" spans="1:12">
      <c r="A24" s="1">
        <v>22</v>
      </c>
      <c r="B24" s="18" t="s">
        <v>285</v>
      </c>
      <c r="C24" s="1" t="s">
        <v>260</v>
      </c>
      <c r="D24" s="7" t="s">
        <v>267</v>
      </c>
      <c r="E24" s="8" t="s">
        <v>21</v>
      </c>
      <c r="F24" s="16">
        <v>1</v>
      </c>
      <c r="G24" s="6" t="s">
        <v>551</v>
      </c>
      <c r="H24" s="9">
        <v>1</v>
      </c>
      <c r="I24" s="15">
        <v>2601.5</v>
      </c>
      <c r="J24" s="14">
        <v>36</v>
      </c>
      <c r="K24" s="6"/>
      <c r="L24" s="1" t="s">
        <v>9</v>
      </c>
    </row>
    <row r="25" spans="1:12">
      <c r="A25" s="1">
        <v>23</v>
      </c>
      <c r="B25" s="18" t="s">
        <v>286</v>
      </c>
      <c r="C25" s="1" t="s">
        <v>260</v>
      </c>
      <c r="D25" s="7" t="s">
        <v>267</v>
      </c>
      <c r="E25" s="8" t="s">
        <v>21</v>
      </c>
      <c r="F25" s="16">
        <v>1</v>
      </c>
      <c r="G25" s="6" t="s">
        <v>551</v>
      </c>
      <c r="H25" s="9">
        <v>1</v>
      </c>
      <c r="I25" s="15">
        <v>2601.5</v>
      </c>
      <c r="J25" s="14">
        <v>36</v>
      </c>
      <c r="K25" s="6"/>
      <c r="L25" s="1" t="s">
        <v>9</v>
      </c>
    </row>
    <row r="26" spans="1:12">
      <c r="A26" s="1">
        <v>24</v>
      </c>
      <c r="B26" s="18" t="s">
        <v>282</v>
      </c>
      <c r="C26" s="1" t="s">
        <v>260</v>
      </c>
      <c r="D26" s="7" t="s">
        <v>309</v>
      </c>
      <c r="E26" s="8" t="s">
        <v>21</v>
      </c>
      <c r="F26" s="16">
        <v>1</v>
      </c>
      <c r="G26" s="6" t="s">
        <v>301</v>
      </c>
      <c r="H26" s="9">
        <v>2</v>
      </c>
      <c r="I26" s="15">
        <v>2299</v>
      </c>
      <c r="J26" s="14">
        <v>36</v>
      </c>
      <c r="K26" s="6"/>
      <c r="L26" s="1" t="s">
        <v>9</v>
      </c>
    </row>
    <row r="27" spans="1:12">
      <c r="A27" s="1">
        <v>25</v>
      </c>
      <c r="B27" s="18" t="s">
        <v>291</v>
      </c>
      <c r="C27" s="1" t="s">
        <v>260</v>
      </c>
      <c r="D27" s="7" t="s">
        <v>38</v>
      </c>
      <c r="E27" s="8" t="s">
        <v>21</v>
      </c>
      <c r="F27" s="16">
        <v>1</v>
      </c>
      <c r="G27" s="6" t="s">
        <v>253</v>
      </c>
      <c r="H27" s="9">
        <v>1</v>
      </c>
      <c r="I27" s="15">
        <v>2299</v>
      </c>
      <c r="J27" s="14">
        <v>36</v>
      </c>
      <c r="K27" s="6"/>
      <c r="L27" s="1" t="s">
        <v>9</v>
      </c>
    </row>
    <row r="28" spans="1:12">
      <c r="A28" s="1">
        <v>26</v>
      </c>
      <c r="B28" s="18" t="s">
        <v>292</v>
      </c>
      <c r="C28" s="1" t="s">
        <v>260</v>
      </c>
      <c r="D28" s="7" t="s">
        <v>268</v>
      </c>
      <c r="E28" s="8" t="s">
        <v>19</v>
      </c>
      <c r="F28" s="16">
        <v>1</v>
      </c>
      <c r="G28" s="6" t="s">
        <v>307</v>
      </c>
      <c r="H28" s="9">
        <v>1</v>
      </c>
      <c r="I28" s="15">
        <v>2601.5</v>
      </c>
      <c r="J28" s="14">
        <v>26</v>
      </c>
      <c r="K28" s="6"/>
      <c r="L28" s="1" t="s">
        <v>9</v>
      </c>
    </row>
    <row r="29" spans="1:12">
      <c r="A29" s="1">
        <v>27</v>
      </c>
      <c r="B29" s="18" t="s">
        <v>293</v>
      </c>
      <c r="C29" s="1" t="s">
        <v>260</v>
      </c>
      <c r="D29" s="7" t="s">
        <v>269</v>
      </c>
      <c r="E29" s="8" t="s">
        <v>21</v>
      </c>
      <c r="F29" s="16">
        <v>2</v>
      </c>
      <c r="G29" s="6" t="s">
        <v>301</v>
      </c>
      <c r="H29" s="9">
        <v>12</v>
      </c>
      <c r="I29" s="15">
        <v>2299</v>
      </c>
      <c r="J29" s="14">
        <v>72</v>
      </c>
      <c r="K29" s="6"/>
      <c r="L29" s="1" t="s">
        <v>9</v>
      </c>
    </row>
    <row r="30" spans="1:12">
      <c r="A30" s="1">
        <v>28</v>
      </c>
      <c r="B30" s="18" t="s">
        <v>287</v>
      </c>
      <c r="C30" s="1" t="s">
        <v>260</v>
      </c>
      <c r="D30" s="7" t="s">
        <v>269</v>
      </c>
      <c r="E30" s="8" t="s">
        <v>21</v>
      </c>
      <c r="F30" s="16">
        <v>2</v>
      </c>
      <c r="G30" s="8" t="s">
        <v>281</v>
      </c>
      <c r="H30" s="9">
        <v>4</v>
      </c>
      <c r="I30" s="15">
        <v>2299</v>
      </c>
      <c r="J30" s="14">
        <v>72</v>
      </c>
      <c r="K30" s="6"/>
      <c r="L30" s="1" t="s">
        <v>9</v>
      </c>
    </row>
    <row r="31" spans="1:12">
      <c r="A31" s="1">
        <v>29</v>
      </c>
      <c r="B31" s="18" t="s">
        <v>287</v>
      </c>
      <c r="C31" s="1" t="s">
        <v>260</v>
      </c>
      <c r="D31" s="7" t="s">
        <v>270</v>
      </c>
      <c r="E31" s="8" t="s">
        <v>21</v>
      </c>
      <c r="F31" s="16">
        <v>2</v>
      </c>
      <c r="G31" s="8" t="s">
        <v>281</v>
      </c>
      <c r="H31" s="9">
        <v>68</v>
      </c>
      <c r="I31" s="15">
        <v>2299</v>
      </c>
      <c r="J31" s="14">
        <v>72</v>
      </c>
      <c r="K31" s="6"/>
      <c r="L31" s="1" t="s">
        <v>9</v>
      </c>
    </row>
    <row r="32" spans="1:12">
      <c r="A32" s="1">
        <v>30</v>
      </c>
      <c r="B32" s="18" t="s">
        <v>287</v>
      </c>
      <c r="C32" s="1" t="s">
        <v>260</v>
      </c>
      <c r="D32" s="7" t="s">
        <v>271</v>
      </c>
      <c r="E32" s="8" t="s">
        <v>21</v>
      </c>
      <c r="F32" s="16">
        <v>2</v>
      </c>
      <c r="G32" s="8" t="s">
        <v>281</v>
      </c>
      <c r="H32" s="9">
        <v>16</v>
      </c>
      <c r="I32" s="15">
        <v>2299</v>
      </c>
      <c r="J32" s="14">
        <v>72</v>
      </c>
      <c r="K32" s="6"/>
      <c r="L32" s="1" t="s">
        <v>9</v>
      </c>
    </row>
    <row r="33" spans="1:12">
      <c r="A33" s="1">
        <v>31</v>
      </c>
      <c r="B33" s="18" t="s">
        <v>294</v>
      </c>
      <c r="C33" s="1" t="s">
        <v>260</v>
      </c>
      <c r="D33" s="7" t="s">
        <v>272</v>
      </c>
      <c r="E33" s="8" t="s">
        <v>21</v>
      </c>
      <c r="F33" s="16">
        <v>1</v>
      </c>
      <c r="G33" s="6" t="s">
        <v>251</v>
      </c>
      <c r="H33" s="9">
        <v>8</v>
      </c>
      <c r="I33" s="15">
        <v>2299</v>
      </c>
      <c r="J33" s="14">
        <v>36</v>
      </c>
      <c r="K33" s="6"/>
      <c r="L33" s="1" t="s">
        <v>9</v>
      </c>
    </row>
    <row r="34" spans="1:12">
      <c r="A34" s="1">
        <v>32</v>
      </c>
      <c r="B34" s="18" t="s">
        <v>282</v>
      </c>
      <c r="C34" s="1" t="s">
        <v>260</v>
      </c>
      <c r="D34" s="7" t="s">
        <v>310</v>
      </c>
      <c r="E34" s="8" t="s">
        <v>21</v>
      </c>
      <c r="F34" s="16">
        <v>1</v>
      </c>
      <c r="G34" s="6" t="s">
        <v>301</v>
      </c>
      <c r="H34" s="9">
        <v>1</v>
      </c>
      <c r="I34" s="15">
        <v>2299</v>
      </c>
      <c r="J34" s="14">
        <v>36</v>
      </c>
      <c r="K34" s="6"/>
      <c r="L34" s="1" t="s">
        <v>9</v>
      </c>
    </row>
    <row r="35" spans="1:12">
      <c r="A35" s="1">
        <v>33</v>
      </c>
      <c r="B35" s="18"/>
      <c r="C35" s="1" t="s">
        <v>260</v>
      </c>
      <c r="D35" s="7" t="s">
        <v>310</v>
      </c>
      <c r="E35" s="8" t="s">
        <v>31</v>
      </c>
      <c r="F35" s="16">
        <v>1</v>
      </c>
      <c r="G35" s="6" t="s">
        <v>316</v>
      </c>
      <c r="H35" s="9">
        <v>3</v>
      </c>
      <c r="I35" s="15"/>
      <c r="J35" s="14"/>
      <c r="K35" s="6" t="s">
        <v>32</v>
      </c>
      <c r="L35" s="1" t="s">
        <v>9</v>
      </c>
    </row>
    <row r="36" spans="1:12">
      <c r="A36" s="1">
        <v>34</v>
      </c>
      <c r="B36" s="18" t="s">
        <v>282</v>
      </c>
      <c r="C36" s="1" t="s">
        <v>260</v>
      </c>
      <c r="D36" s="7" t="s">
        <v>311</v>
      </c>
      <c r="E36" s="8" t="s">
        <v>21</v>
      </c>
      <c r="F36" s="16">
        <v>1</v>
      </c>
      <c r="G36" s="6" t="s">
        <v>301</v>
      </c>
      <c r="H36" s="9">
        <v>1</v>
      </c>
      <c r="I36" s="15">
        <v>2299</v>
      </c>
      <c r="J36" s="14">
        <v>36</v>
      </c>
      <c r="K36" s="6"/>
      <c r="L36" s="1" t="s">
        <v>9</v>
      </c>
    </row>
    <row r="37" spans="1:12">
      <c r="A37" s="1">
        <v>35</v>
      </c>
      <c r="B37" s="18"/>
      <c r="C37" s="1" t="s">
        <v>260</v>
      </c>
      <c r="D37" s="7" t="s">
        <v>311</v>
      </c>
      <c r="E37" s="8" t="s">
        <v>31</v>
      </c>
      <c r="F37" s="16">
        <v>1</v>
      </c>
      <c r="G37" s="6" t="s">
        <v>316</v>
      </c>
      <c r="H37" s="9">
        <v>2</v>
      </c>
      <c r="I37" s="15"/>
      <c r="J37" s="14"/>
      <c r="K37" s="6" t="s">
        <v>32</v>
      </c>
      <c r="L37" s="1" t="s">
        <v>9</v>
      </c>
    </row>
    <row r="38" spans="1:12">
      <c r="A38" s="1">
        <v>36</v>
      </c>
      <c r="B38" s="18" t="s">
        <v>283</v>
      </c>
      <c r="C38" s="1" t="s">
        <v>260</v>
      </c>
      <c r="D38" s="7" t="s">
        <v>273</v>
      </c>
      <c r="E38" s="8" t="s">
        <v>21</v>
      </c>
      <c r="F38" s="16">
        <v>1</v>
      </c>
      <c r="G38" s="6" t="s">
        <v>302</v>
      </c>
      <c r="H38" s="9">
        <v>3</v>
      </c>
      <c r="I38" s="15">
        <v>2601.5</v>
      </c>
      <c r="J38" s="14">
        <v>36</v>
      </c>
      <c r="K38" s="6"/>
      <c r="L38" s="1" t="s">
        <v>9</v>
      </c>
    </row>
    <row r="39" spans="1:12">
      <c r="A39" s="1">
        <v>37</v>
      </c>
      <c r="B39" s="18" t="s">
        <v>285</v>
      </c>
      <c r="C39" s="1" t="s">
        <v>260</v>
      </c>
      <c r="D39" s="7" t="s">
        <v>274</v>
      </c>
      <c r="E39" s="8" t="s">
        <v>21</v>
      </c>
      <c r="F39" s="16">
        <v>1</v>
      </c>
      <c r="G39" s="6" t="s">
        <v>551</v>
      </c>
      <c r="H39" s="9">
        <v>1</v>
      </c>
      <c r="I39" s="15">
        <v>2601.5</v>
      </c>
      <c r="J39" s="14">
        <v>36</v>
      </c>
      <c r="K39" s="6"/>
      <c r="L39" s="1" t="s">
        <v>9</v>
      </c>
    </row>
    <row r="40" spans="1:12">
      <c r="A40" s="1">
        <v>38</v>
      </c>
      <c r="B40" s="18" t="s">
        <v>286</v>
      </c>
      <c r="C40" s="1" t="s">
        <v>260</v>
      </c>
      <c r="D40" s="7" t="s">
        <v>274</v>
      </c>
      <c r="E40" s="8" t="s">
        <v>21</v>
      </c>
      <c r="F40" s="16">
        <v>1</v>
      </c>
      <c r="G40" s="6" t="s">
        <v>551</v>
      </c>
      <c r="H40" s="9">
        <v>1</v>
      </c>
      <c r="I40" s="15">
        <v>2601.5</v>
      </c>
      <c r="J40" s="14">
        <v>36</v>
      </c>
      <c r="K40" s="6"/>
      <c r="L40" s="1" t="s">
        <v>9</v>
      </c>
    </row>
    <row r="41" spans="1:12">
      <c r="A41" s="1">
        <v>39</v>
      </c>
      <c r="B41" s="18" t="s">
        <v>282</v>
      </c>
      <c r="C41" s="1" t="s">
        <v>260</v>
      </c>
      <c r="D41" s="7" t="s">
        <v>312</v>
      </c>
      <c r="E41" s="8" t="s">
        <v>21</v>
      </c>
      <c r="F41" s="16">
        <v>1</v>
      </c>
      <c r="G41" s="6" t="s">
        <v>301</v>
      </c>
      <c r="H41" s="9">
        <v>1</v>
      </c>
      <c r="I41" s="15">
        <v>2601.5</v>
      </c>
      <c r="J41" s="14">
        <v>36</v>
      </c>
      <c r="K41" s="6"/>
      <c r="L41" s="1" t="s">
        <v>9</v>
      </c>
    </row>
    <row r="42" spans="1:12">
      <c r="A42" s="1">
        <v>40</v>
      </c>
      <c r="B42" s="18" t="s">
        <v>282</v>
      </c>
      <c r="C42" s="1" t="s">
        <v>260</v>
      </c>
      <c r="D42" s="7" t="s">
        <v>313</v>
      </c>
      <c r="E42" s="8" t="s">
        <v>21</v>
      </c>
      <c r="F42" s="16">
        <v>1</v>
      </c>
      <c r="G42" s="6" t="s">
        <v>301</v>
      </c>
      <c r="H42" s="9">
        <v>1</v>
      </c>
      <c r="I42" s="15">
        <v>2299</v>
      </c>
      <c r="J42" s="14">
        <v>36</v>
      </c>
      <c r="K42" s="6"/>
      <c r="L42" s="1" t="s">
        <v>9</v>
      </c>
    </row>
    <row r="43" spans="1:12">
      <c r="A43" s="1">
        <v>41</v>
      </c>
      <c r="B43" s="18" t="s">
        <v>284</v>
      </c>
      <c r="C43" s="1" t="s">
        <v>260</v>
      </c>
      <c r="D43" s="7" t="s">
        <v>61</v>
      </c>
      <c r="E43" s="8" t="s">
        <v>19</v>
      </c>
      <c r="F43" s="16">
        <v>1</v>
      </c>
      <c r="G43" s="6" t="s">
        <v>303</v>
      </c>
      <c r="H43" s="9">
        <v>1</v>
      </c>
      <c r="I43" s="15">
        <v>2299</v>
      </c>
      <c r="J43" s="14">
        <v>26</v>
      </c>
      <c r="K43" s="6"/>
      <c r="L43" s="1" t="s">
        <v>9</v>
      </c>
    </row>
    <row r="44" spans="1:12">
      <c r="A44" s="1">
        <v>42</v>
      </c>
      <c r="B44" s="18" t="s">
        <v>287</v>
      </c>
      <c r="C44" s="1" t="s">
        <v>260</v>
      </c>
      <c r="D44" s="7" t="s">
        <v>275</v>
      </c>
      <c r="E44" s="8" t="s">
        <v>21</v>
      </c>
      <c r="F44" s="16">
        <v>2</v>
      </c>
      <c r="G44" s="6" t="s">
        <v>305</v>
      </c>
      <c r="H44" s="9">
        <v>48</v>
      </c>
      <c r="I44" s="15">
        <v>2299</v>
      </c>
      <c r="J44" s="14">
        <v>72</v>
      </c>
      <c r="K44" s="6"/>
      <c r="L44" s="1" t="s">
        <v>9</v>
      </c>
    </row>
    <row r="45" spans="1:12">
      <c r="A45" s="1">
        <v>43</v>
      </c>
      <c r="B45" s="18" t="s">
        <v>282</v>
      </c>
      <c r="C45" s="1" t="s">
        <v>260</v>
      </c>
      <c r="D45" s="7" t="s">
        <v>276</v>
      </c>
      <c r="E45" s="8" t="s">
        <v>21</v>
      </c>
      <c r="F45" s="16">
        <v>1</v>
      </c>
      <c r="G45" s="6" t="s">
        <v>301</v>
      </c>
      <c r="H45" s="9">
        <v>4</v>
      </c>
      <c r="I45" s="15">
        <v>2299</v>
      </c>
      <c r="J45" s="14">
        <v>36</v>
      </c>
      <c r="K45" s="6"/>
      <c r="L45" s="1" t="s">
        <v>9</v>
      </c>
    </row>
    <row r="46" spans="1:12">
      <c r="A46" s="1">
        <v>44</v>
      </c>
      <c r="B46" s="18" t="s">
        <v>295</v>
      </c>
      <c r="C46" s="1" t="s">
        <v>260</v>
      </c>
      <c r="D46" s="7" t="s">
        <v>277</v>
      </c>
      <c r="E46" s="8" t="s">
        <v>21</v>
      </c>
      <c r="F46" s="16">
        <v>2</v>
      </c>
      <c r="G46" s="6" t="s">
        <v>308</v>
      </c>
      <c r="H46" s="9">
        <v>3</v>
      </c>
      <c r="I46" s="15">
        <v>2299</v>
      </c>
      <c r="J46" s="14">
        <v>72</v>
      </c>
      <c r="K46" s="6"/>
      <c r="L46" s="1" t="s">
        <v>9</v>
      </c>
    </row>
    <row r="47" spans="1:12">
      <c r="A47" s="1">
        <v>45</v>
      </c>
      <c r="B47" s="18" t="s">
        <v>294</v>
      </c>
      <c r="C47" s="1" t="s">
        <v>260</v>
      </c>
      <c r="D47" s="7" t="s">
        <v>314</v>
      </c>
      <c r="E47" s="8" t="s">
        <v>21</v>
      </c>
      <c r="F47" s="16">
        <v>1</v>
      </c>
      <c r="G47" s="6" t="s">
        <v>251</v>
      </c>
      <c r="H47" s="9">
        <v>2</v>
      </c>
      <c r="I47" s="15">
        <v>2299</v>
      </c>
      <c r="J47" s="14">
        <v>36</v>
      </c>
      <c r="K47" s="6"/>
      <c r="L47" s="1" t="s">
        <v>9</v>
      </c>
    </row>
    <row r="48" spans="1:12">
      <c r="A48" s="1">
        <v>46</v>
      </c>
      <c r="B48" s="18" t="s">
        <v>291</v>
      </c>
      <c r="C48" s="1" t="s">
        <v>260</v>
      </c>
      <c r="D48" s="7" t="s">
        <v>64</v>
      </c>
      <c r="E48" s="8" t="s">
        <v>21</v>
      </c>
      <c r="F48" s="16">
        <v>1</v>
      </c>
      <c r="G48" s="6" t="s">
        <v>253</v>
      </c>
      <c r="H48" s="9">
        <v>1</v>
      </c>
      <c r="I48" s="15">
        <v>2299</v>
      </c>
      <c r="J48" s="14">
        <v>36</v>
      </c>
      <c r="K48" s="1"/>
      <c r="L48" s="1" t="s">
        <v>9</v>
      </c>
    </row>
    <row r="49" spans="1:12">
      <c r="A49" s="1">
        <v>47</v>
      </c>
      <c r="B49" s="18" t="s">
        <v>292</v>
      </c>
      <c r="C49" s="1" t="s">
        <v>260</v>
      </c>
      <c r="D49" s="7" t="s">
        <v>278</v>
      </c>
      <c r="E49" s="8" t="s">
        <v>19</v>
      </c>
      <c r="F49" s="16">
        <v>1</v>
      </c>
      <c r="G49" s="6" t="s">
        <v>307</v>
      </c>
      <c r="H49" s="9">
        <v>1</v>
      </c>
      <c r="I49" s="15">
        <v>2601.5</v>
      </c>
      <c r="J49" s="14">
        <v>26</v>
      </c>
      <c r="K49" s="6"/>
      <c r="L49" s="1" t="s">
        <v>9</v>
      </c>
    </row>
    <row r="50" spans="1:12">
      <c r="A50" s="1">
        <v>48</v>
      </c>
      <c r="B50" s="18" t="s">
        <v>283</v>
      </c>
      <c r="C50" s="1" t="s">
        <v>260</v>
      </c>
      <c r="D50" s="7" t="s">
        <v>65</v>
      </c>
      <c r="E50" s="8" t="s">
        <v>21</v>
      </c>
      <c r="F50" s="16">
        <v>1</v>
      </c>
      <c r="G50" s="6" t="s">
        <v>302</v>
      </c>
      <c r="H50" s="9">
        <v>2</v>
      </c>
      <c r="I50" s="15">
        <v>2299</v>
      </c>
      <c r="J50" s="14">
        <v>36</v>
      </c>
      <c r="K50" s="1"/>
      <c r="L50" s="1" t="s">
        <v>9</v>
      </c>
    </row>
    <row r="51" spans="1:12">
      <c r="A51" s="1">
        <v>49</v>
      </c>
      <c r="B51" s="18"/>
      <c r="C51" s="1" t="s">
        <v>260</v>
      </c>
      <c r="D51" s="7" t="s">
        <v>65</v>
      </c>
      <c r="E51" s="8" t="s">
        <v>72</v>
      </c>
      <c r="F51" s="16">
        <v>1</v>
      </c>
      <c r="G51" s="6" t="s">
        <v>73</v>
      </c>
      <c r="H51" s="9">
        <v>1</v>
      </c>
      <c r="I51" s="15"/>
      <c r="J51" s="14">
        <v>60</v>
      </c>
      <c r="K51" s="1"/>
      <c r="L51" s="1" t="s">
        <v>9</v>
      </c>
    </row>
    <row r="52" spans="1:12">
      <c r="A52" s="1">
        <v>50</v>
      </c>
      <c r="B52" s="18" t="s">
        <v>285</v>
      </c>
      <c r="C52" s="1" t="s">
        <v>260</v>
      </c>
      <c r="D52" s="7" t="s">
        <v>279</v>
      </c>
      <c r="E52" s="8" t="s">
        <v>21</v>
      </c>
      <c r="F52" s="16">
        <v>1</v>
      </c>
      <c r="G52" s="8" t="s">
        <v>551</v>
      </c>
      <c r="H52" s="9">
        <v>1</v>
      </c>
      <c r="I52" s="15">
        <v>2601.5</v>
      </c>
      <c r="J52" s="14">
        <v>36</v>
      </c>
      <c r="K52" s="1"/>
      <c r="L52" s="1" t="s">
        <v>9</v>
      </c>
    </row>
    <row r="53" spans="1:12">
      <c r="A53" s="1">
        <v>51</v>
      </c>
      <c r="B53" s="18" t="s">
        <v>286</v>
      </c>
      <c r="C53" s="1" t="s">
        <v>260</v>
      </c>
      <c r="D53" s="7" t="s">
        <v>279</v>
      </c>
      <c r="E53" s="8" t="s">
        <v>21</v>
      </c>
      <c r="F53" s="16">
        <v>1</v>
      </c>
      <c r="G53" s="8" t="s">
        <v>551</v>
      </c>
      <c r="H53" s="9">
        <v>1</v>
      </c>
      <c r="I53" s="15">
        <v>2601.5</v>
      </c>
      <c r="J53" s="14">
        <v>36</v>
      </c>
      <c r="K53" s="1"/>
      <c r="L53" s="1" t="s">
        <v>9</v>
      </c>
    </row>
    <row r="54" spans="1:12">
      <c r="A54" s="1">
        <v>52</v>
      </c>
      <c r="B54" s="18" t="s">
        <v>296</v>
      </c>
      <c r="C54" s="1" t="s">
        <v>260</v>
      </c>
      <c r="D54" s="7" t="s">
        <v>280</v>
      </c>
      <c r="E54" s="8" t="s">
        <v>317</v>
      </c>
      <c r="F54" s="16">
        <v>1</v>
      </c>
      <c r="G54" s="6" t="s">
        <v>73</v>
      </c>
      <c r="H54" s="9">
        <v>79</v>
      </c>
      <c r="I54" s="15">
        <v>2299</v>
      </c>
      <c r="J54" s="14">
        <v>330</v>
      </c>
      <c r="K54" s="30" t="s">
        <v>579</v>
      </c>
      <c r="L54" s="1" t="s">
        <v>9</v>
      </c>
    </row>
    <row r="55" spans="1:12">
      <c r="A55" s="1">
        <v>53</v>
      </c>
      <c r="B55" s="18" t="s">
        <v>287</v>
      </c>
      <c r="C55" s="1" t="s">
        <v>260</v>
      </c>
      <c r="D55" s="7" t="s">
        <v>275</v>
      </c>
      <c r="E55" s="8" t="s">
        <v>21</v>
      </c>
      <c r="F55" s="16">
        <v>2</v>
      </c>
      <c r="G55" s="8" t="s">
        <v>281</v>
      </c>
      <c r="H55" s="9">
        <v>120</v>
      </c>
      <c r="I55" s="15">
        <v>2299</v>
      </c>
      <c r="J55" s="14">
        <v>71</v>
      </c>
      <c r="K55" s="1"/>
      <c r="L55" s="1" t="s">
        <v>9</v>
      </c>
    </row>
    <row r="56" spans="1:12">
      <c r="F56" s="17"/>
      <c r="H56" s="5">
        <f>SUM(H3:H55)</f>
        <v>566</v>
      </c>
      <c r="K56" s="5"/>
    </row>
    <row r="57" spans="1:12">
      <c r="F57" s="17"/>
      <c r="K57" s="5"/>
    </row>
    <row r="58" spans="1:12">
      <c r="A58" t="s">
        <v>77</v>
      </c>
    </row>
    <row r="59" spans="1:12">
      <c r="A59" s="1">
        <v>54</v>
      </c>
      <c r="B59" s="6" t="s">
        <v>67</v>
      </c>
      <c r="C59" s="1" t="s">
        <v>260</v>
      </c>
      <c r="D59" s="6" t="s">
        <v>57</v>
      </c>
      <c r="E59" s="6" t="s">
        <v>97</v>
      </c>
      <c r="F59" s="16">
        <v>1</v>
      </c>
      <c r="G59" s="6" t="s">
        <v>594</v>
      </c>
      <c r="H59" s="6">
        <v>1</v>
      </c>
      <c r="I59" s="6">
        <v>8760</v>
      </c>
      <c r="J59" s="6">
        <v>4</v>
      </c>
      <c r="K59" s="1"/>
      <c r="L59" s="1" t="s">
        <v>9</v>
      </c>
    </row>
    <row r="60" spans="1:12">
      <c r="A60" s="1">
        <v>55</v>
      </c>
      <c r="B60" s="6" t="s">
        <v>69</v>
      </c>
      <c r="C60" s="1" t="s">
        <v>260</v>
      </c>
      <c r="D60" s="6" t="s">
        <v>39</v>
      </c>
      <c r="E60" s="6" t="s">
        <v>97</v>
      </c>
      <c r="F60" s="16">
        <v>1</v>
      </c>
      <c r="G60" s="6" t="s">
        <v>594</v>
      </c>
      <c r="H60" s="6">
        <v>1</v>
      </c>
      <c r="I60" s="6">
        <v>8760</v>
      </c>
      <c r="J60" s="6">
        <v>4</v>
      </c>
      <c r="K60" s="1"/>
      <c r="L60" s="1" t="s">
        <v>9</v>
      </c>
    </row>
    <row r="61" spans="1:12">
      <c r="A61" s="1">
        <v>56</v>
      </c>
      <c r="B61" s="6" t="s">
        <v>67</v>
      </c>
      <c r="C61" s="1" t="s">
        <v>260</v>
      </c>
      <c r="D61" s="6" t="s">
        <v>45</v>
      </c>
      <c r="E61" s="6" t="s">
        <v>97</v>
      </c>
      <c r="F61" s="16">
        <v>1</v>
      </c>
      <c r="G61" s="6" t="s">
        <v>594</v>
      </c>
      <c r="H61" s="6">
        <v>1</v>
      </c>
      <c r="I61" s="6">
        <v>8760</v>
      </c>
      <c r="J61" s="6">
        <v>4</v>
      </c>
      <c r="K61" s="1"/>
      <c r="L61" s="1" t="s">
        <v>9</v>
      </c>
    </row>
    <row r="62" spans="1:12">
      <c r="A62" s="1">
        <v>57</v>
      </c>
      <c r="B62" s="6" t="s">
        <v>68</v>
      </c>
      <c r="C62" s="1" t="s">
        <v>260</v>
      </c>
      <c r="D62" s="6" t="s">
        <v>45</v>
      </c>
      <c r="E62" s="6" t="s">
        <v>98</v>
      </c>
      <c r="F62" s="16">
        <v>1</v>
      </c>
      <c r="G62" s="6" t="s">
        <v>594</v>
      </c>
      <c r="H62" s="6">
        <v>1</v>
      </c>
      <c r="I62" s="6">
        <v>8760</v>
      </c>
      <c r="J62" s="6">
        <v>4</v>
      </c>
      <c r="K62" s="1"/>
      <c r="L62" s="1" t="s">
        <v>9</v>
      </c>
    </row>
    <row r="63" spans="1:12">
      <c r="A63" s="1">
        <v>58</v>
      </c>
      <c r="B63" s="6" t="s">
        <v>67</v>
      </c>
      <c r="C63" s="1" t="s">
        <v>260</v>
      </c>
      <c r="D63" s="6" t="s">
        <v>65</v>
      </c>
      <c r="E63" s="6" t="s">
        <v>97</v>
      </c>
      <c r="F63" s="16">
        <v>1</v>
      </c>
      <c r="G63" s="6" t="s">
        <v>594</v>
      </c>
      <c r="H63" s="6">
        <v>1</v>
      </c>
      <c r="I63" s="6">
        <v>8760</v>
      </c>
      <c r="J63" s="6">
        <v>4</v>
      </c>
      <c r="K63" s="1"/>
      <c r="L63" s="1" t="s">
        <v>9</v>
      </c>
    </row>
    <row r="64" spans="1:12">
      <c r="A64" s="1">
        <v>59</v>
      </c>
      <c r="B64" s="6" t="s">
        <v>69</v>
      </c>
      <c r="C64" s="1" t="s">
        <v>260</v>
      </c>
      <c r="D64" s="6" t="s">
        <v>49</v>
      </c>
      <c r="E64" s="6" t="s">
        <v>97</v>
      </c>
      <c r="F64" s="16">
        <v>1</v>
      </c>
      <c r="G64" s="6" t="s">
        <v>594</v>
      </c>
      <c r="H64" s="6">
        <v>1</v>
      </c>
      <c r="I64" s="6">
        <v>8760</v>
      </c>
      <c r="J64" s="6">
        <v>4</v>
      </c>
      <c r="K64" s="1"/>
      <c r="L64" s="1" t="s">
        <v>9</v>
      </c>
    </row>
    <row r="65" spans="1:12">
      <c r="A65" s="1">
        <v>60</v>
      </c>
      <c r="B65" s="6" t="s">
        <v>67</v>
      </c>
      <c r="C65" s="1" t="s">
        <v>260</v>
      </c>
      <c r="D65" s="6" t="s">
        <v>23</v>
      </c>
      <c r="E65" s="6" t="s">
        <v>97</v>
      </c>
      <c r="F65" s="16">
        <v>1</v>
      </c>
      <c r="G65" s="6" t="s">
        <v>594</v>
      </c>
      <c r="H65" s="6">
        <v>1</v>
      </c>
      <c r="I65" s="6">
        <v>8760</v>
      </c>
      <c r="J65" s="6">
        <v>4</v>
      </c>
      <c r="K65" s="1"/>
      <c r="L65" s="1" t="s">
        <v>9</v>
      </c>
    </row>
    <row r="66" spans="1:12">
      <c r="A66" s="1">
        <v>61</v>
      </c>
      <c r="B66" s="6" t="s">
        <v>68</v>
      </c>
      <c r="C66" s="1" t="s">
        <v>260</v>
      </c>
      <c r="D66" s="6" t="s">
        <v>23</v>
      </c>
      <c r="E66" s="6" t="s">
        <v>98</v>
      </c>
      <c r="F66" s="16">
        <v>1</v>
      </c>
      <c r="G66" s="6" t="s">
        <v>594</v>
      </c>
      <c r="H66" s="6">
        <v>1</v>
      </c>
      <c r="I66" s="6">
        <v>8760</v>
      </c>
      <c r="J66" s="6">
        <v>4</v>
      </c>
      <c r="K66" s="1"/>
      <c r="L66" s="1" t="s">
        <v>9</v>
      </c>
    </row>
    <row r="67" spans="1:12">
      <c r="A67" s="1">
        <v>62</v>
      </c>
      <c r="B67" s="6" t="s">
        <v>67</v>
      </c>
      <c r="C67" s="1" t="s">
        <v>260</v>
      </c>
      <c r="D67" s="6" t="s">
        <v>11</v>
      </c>
      <c r="E67" s="6" t="s">
        <v>97</v>
      </c>
      <c r="F67" s="16">
        <v>1</v>
      </c>
      <c r="G67" s="6" t="s">
        <v>594</v>
      </c>
      <c r="H67" s="6">
        <v>1</v>
      </c>
      <c r="I67" s="6">
        <v>8760</v>
      </c>
      <c r="J67" s="6">
        <v>4</v>
      </c>
      <c r="K67" s="1"/>
      <c r="L67" s="1" t="s">
        <v>9</v>
      </c>
    </row>
    <row r="68" spans="1:12">
      <c r="A68" s="1">
        <v>63</v>
      </c>
      <c r="B68" s="6" t="s">
        <v>68</v>
      </c>
      <c r="C68" s="1" t="s">
        <v>260</v>
      </c>
      <c r="D68" s="6" t="s">
        <v>11</v>
      </c>
      <c r="E68" s="6" t="s">
        <v>98</v>
      </c>
      <c r="F68" s="16">
        <v>1</v>
      </c>
      <c r="G68" s="6" t="s">
        <v>594</v>
      </c>
      <c r="H68" s="6">
        <v>8</v>
      </c>
      <c r="I68" s="6">
        <v>8760</v>
      </c>
      <c r="J68" s="6">
        <v>4</v>
      </c>
      <c r="K68" s="1"/>
      <c r="L68" s="1" t="s">
        <v>9</v>
      </c>
    </row>
    <row r="69" spans="1:12">
      <c r="A69" s="1">
        <v>64</v>
      </c>
      <c r="B69" s="6" t="s">
        <v>69</v>
      </c>
      <c r="C69" s="1" t="s">
        <v>260</v>
      </c>
      <c r="D69" s="6" t="s">
        <v>11</v>
      </c>
      <c r="E69" s="6" t="s">
        <v>97</v>
      </c>
      <c r="F69" s="16">
        <v>1</v>
      </c>
      <c r="G69" s="6" t="s">
        <v>594</v>
      </c>
      <c r="H69" s="6">
        <v>1</v>
      </c>
      <c r="I69" s="6">
        <v>8760</v>
      </c>
      <c r="J69" s="6">
        <v>4</v>
      </c>
      <c r="K69" s="1"/>
      <c r="L69" s="1" t="s">
        <v>9</v>
      </c>
    </row>
    <row r="70" spans="1:12">
      <c r="F70" s="17"/>
      <c r="H70" s="5">
        <f>SUM(H59:H69)</f>
        <v>18</v>
      </c>
      <c r="K70" s="5"/>
    </row>
    <row r="72" spans="1:12" ht="17.25" customHeight="1">
      <c r="A72" t="s">
        <v>70</v>
      </c>
    </row>
    <row r="73" spans="1:12">
      <c r="A73" s="1">
        <v>65</v>
      </c>
      <c r="B73" s="6"/>
      <c r="C73" s="1" t="s">
        <v>260</v>
      </c>
      <c r="D73" s="6" t="s">
        <v>71</v>
      </c>
      <c r="E73" s="6" t="s">
        <v>72</v>
      </c>
      <c r="F73" s="16">
        <v>1</v>
      </c>
      <c r="G73" s="6" t="s">
        <v>585</v>
      </c>
      <c r="H73" s="6">
        <v>111</v>
      </c>
      <c r="I73" s="6">
        <v>0</v>
      </c>
      <c r="J73" s="6">
        <v>60</v>
      </c>
      <c r="K73" s="1"/>
      <c r="L73" s="1" t="s">
        <v>9</v>
      </c>
    </row>
    <row r="74" spans="1:12">
      <c r="A74" s="1">
        <v>66</v>
      </c>
      <c r="B74" s="6" t="s">
        <v>581</v>
      </c>
      <c r="C74" s="1" t="s">
        <v>260</v>
      </c>
      <c r="D74" s="6" t="s">
        <v>71</v>
      </c>
      <c r="E74" s="6" t="s">
        <v>218</v>
      </c>
      <c r="F74" s="16">
        <v>1</v>
      </c>
      <c r="G74" s="6" t="s">
        <v>585</v>
      </c>
      <c r="H74" s="6">
        <v>1</v>
      </c>
      <c r="I74" s="6">
        <v>0</v>
      </c>
      <c r="J74" s="1">
        <v>40</v>
      </c>
      <c r="K74" s="6"/>
      <c r="L74" s="1" t="s">
        <v>9</v>
      </c>
    </row>
    <row r="75" spans="1:12">
      <c r="C75" s="5"/>
      <c r="F75" s="5"/>
      <c r="H75" s="5">
        <f>SUM(H73:H74)</f>
        <v>112</v>
      </c>
      <c r="J75"/>
      <c r="K75" s="5"/>
    </row>
  </sheetData>
  <phoneticPr fontId="2"/>
  <dataValidations count="1">
    <dataValidation allowBlank="1" showInputMessage="1" showErrorMessage="1" sqref="G15 G30:G32 G55 G52:G53 D3:E55" xr:uid="{3208839C-8459-4525-B575-18FD839B560E}"/>
  </dataValidations>
  <pageMargins left="0.7" right="0.7" top="0.75" bottom="0.75" header="0.3" footer="0.3"/>
  <pageSetup paperSize="8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"/>
  <sheetViews>
    <sheetView topLeftCell="A64" workbookViewId="0">
      <selection activeCell="C13" sqref="C13"/>
    </sheetView>
  </sheetViews>
  <sheetFormatPr defaultRowHeight="18.75"/>
  <cols>
    <col min="1" max="1" width="4.5" customWidth="1"/>
    <col min="2" max="2" width="8.25" bestFit="1" customWidth="1"/>
    <col min="3" max="3" width="4.5" customWidth="1"/>
    <col min="4" max="4" width="23" bestFit="1" customWidth="1"/>
    <col min="5" max="5" width="21.375" bestFit="1" customWidth="1"/>
    <col min="6" max="6" width="4.625" bestFit="1" customWidth="1"/>
    <col min="7" max="7" width="24" customWidth="1"/>
    <col min="8" max="8" width="5.25" bestFit="1" customWidth="1"/>
    <col min="9" max="9" width="13" bestFit="1" customWidth="1"/>
    <col min="10" max="10" width="15.5" bestFit="1" customWidth="1"/>
    <col min="11" max="11" width="22.5" customWidth="1"/>
    <col min="12" max="12" width="11.875" bestFit="1" customWidth="1"/>
  </cols>
  <sheetData>
    <row r="1" spans="1:12" ht="24">
      <c r="A1" s="2" t="s">
        <v>15</v>
      </c>
    </row>
    <row r="2" spans="1:12">
      <c r="A2" s="1" t="s">
        <v>0</v>
      </c>
      <c r="B2" s="1" t="s">
        <v>14</v>
      </c>
      <c r="C2" s="1" t="s">
        <v>1</v>
      </c>
      <c r="D2" s="1" t="s">
        <v>13</v>
      </c>
      <c r="E2" s="1" t="s">
        <v>2</v>
      </c>
      <c r="F2" s="1" t="s">
        <v>3</v>
      </c>
      <c r="G2" s="1" t="s">
        <v>6</v>
      </c>
      <c r="H2" s="1" t="s">
        <v>4</v>
      </c>
      <c r="I2" s="1" t="s">
        <v>8</v>
      </c>
      <c r="J2" s="1" t="s">
        <v>5</v>
      </c>
      <c r="K2" s="1" t="s">
        <v>10</v>
      </c>
      <c r="L2" s="1" t="s">
        <v>7</v>
      </c>
    </row>
    <row r="3" spans="1:12">
      <c r="A3" s="1">
        <v>1</v>
      </c>
      <c r="B3" s="1" t="s">
        <v>20</v>
      </c>
      <c r="C3" s="1" t="s">
        <v>17</v>
      </c>
      <c r="D3" s="1" t="s">
        <v>18</v>
      </c>
      <c r="E3" s="1" t="s">
        <v>21</v>
      </c>
      <c r="F3" s="3">
        <v>1</v>
      </c>
      <c r="G3" s="1" t="s">
        <v>91</v>
      </c>
      <c r="H3" s="1">
        <v>1</v>
      </c>
      <c r="I3" s="1">
        <v>242</v>
      </c>
      <c r="J3" s="1">
        <v>36</v>
      </c>
      <c r="K3" s="1"/>
      <c r="L3" s="1" t="s">
        <v>9</v>
      </c>
    </row>
    <row r="4" spans="1:12">
      <c r="A4" s="1">
        <v>2</v>
      </c>
      <c r="B4" s="1" t="s">
        <v>20</v>
      </c>
      <c r="C4" s="1" t="s">
        <v>17</v>
      </c>
      <c r="D4" s="1" t="s">
        <v>22</v>
      </c>
      <c r="E4" s="1" t="s">
        <v>21</v>
      </c>
      <c r="F4" s="3">
        <v>1</v>
      </c>
      <c r="G4" s="1" t="s">
        <v>91</v>
      </c>
      <c r="H4" s="1">
        <v>1</v>
      </c>
      <c r="I4" s="1">
        <v>242</v>
      </c>
      <c r="J4" s="1">
        <v>36</v>
      </c>
      <c r="K4" s="1"/>
      <c r="L4" s="1" t="s">
        <v>9</v>
      </c>
    </row>
    <row r="5" spans="1:12">
      <c r="A5" s="1">
        <v>3</v>
      </c>
      <c r="B5" s="1" t="s">
        <v>28</v>
      </c>
      <c r="C5" s="1" t="s">
        <v>17</v>
      </c>
      <c r="D5" s="1" t="s">
        <v>23</v>
      </c>
      <c r="E5" s="1" t="s">
        <v>21</v>
      </c>
      <c r="F5" s="3">
        <v>1</v>
      </c>
      <c r="G5" s="1" t="s">
        <v>29</v>
      </c>
      <c r="H5" s="1">
        <v>3</v>
      </c>
      <c r="I5" s="1"/>
      <c r="J5" s="1">
        <v>36</v>
      </c>
      <c r="K5" s="1"/>
      <c r="L5" s="1" t="s">
        <v>9</v>
      </c>
    </row>
    <row r="6" spans="1:12">
      <c r="A6" s="1">
        <v>4</v>
      </c>
      <c r="B6" s="1" t="s">
        <v>78</v>
      </c>
      <c r="C6" s="1" t="s">
        <v>16</v>
      </c>
      <c r="D6" s="1" t="s">
        <v>24</v>
      </c>
      <c r="E6" s="1" t="s">
        <v>19</v>
      </c>
      <c r="F6" s="3">
        <v>1</v>
      </c>
      <c r="G6" s="1" t="s">
        <v>30</v>
      </c>
      <c r="H6" s="1">
        <v>1</v>
      </c>
      <c r="I6" s="1"/>
      <c r="J6" s="1">
        <v>26</v>
      </c>
      <c r="K6" s="1"/>
      <c r="L6" s="1" t="s">
        <v>9</v>
      </c>
    </row>
    <row r="7" spans="1:12">
      <c r="A7" s="1">
        <v>5</v>
      </c>
      <c r="B7" s="1" t="s">
        <v>79</v>
      </c>
      <c r="C7" s="1" t="s">
        <v>16</v>
      </c>
      <c r="D7" s="1" t="s">
        <v>25</v>
      </c>
      <c r="E7" s="1" t="s">
        <v>21</v>
      </c>
      <c r="F7" s="3">
        <v>1</v>
      </c>
      <c r="G7" s="1" t="s">
        <v>553</v>
      </c>
      <c r="H7" s="1">
        <v>1</v>
      </c>
      <c r="I7" s="1"/>
      <c r="J7" s="1">
        <v>36</v>
      </c>
      <c r="K7" s="1"/>
      <c r="L7" s="1" t="s">
        <v>9</v>
      </c>
    </row>
    <row r="8" spans="1:12">
      <c r="A8" s="1">
        <v>6</v>
      </c>
      <c r="B8" s="1" t="s">
        <v>80</v>
      </c>
      <c r="C8" s="1" t="s">
        <v>16</v>
      </c>
      <c r="D8" s="1" t="s">
        <v>25</v>
      </c>
      <c r="E8" s="1" t="s">
        <v>21</v>
      </c>
      <c r="F8" s="3">
        <v>1</v>
      </c>
      <c r="G8" s="1" t="s">
        <v>553</v>
      </c>
      <c r="H8" s="1">
        <v>1</v>
      </c>
      <c r="I8" s="1"/>
      <c r="J8" s="1">
        <v>36</v>
      </c>
      <c r="K8" s="1"/>
      <c r="L8" s="1" t="s">
        <v>9</v>
      </c>
    </row>
    <row r="9" spans="1:12">
      <c r="A9" s="1">
        <v>7</v>
      </c>
      <c r="B9" s="1" t="s">
        <v>20</v>
      </c>
      <c r="C9" s="1" t="s">
        <v>16</v>
      </c>
      <c r="D9" s="1" t="s">
        <v>26</v>
      </c>
      <c r="E9" s="1" t="s">
        <v>21</v>
      </c>
      <c r="F9" s="3">
        <v>1</v>
      </c>
      <c r="G9" s="1" t="s">
        <v>91</v>
      </c>
      <c r="H9" s="1">
        <v>1</v>
      </c>
      <c r="I9" s="1"/>
      <c r="J9" s="1">
        <v>36</v>
      </c>
      <c r="K9" s="1"/>
      <c r="L9" s="1" t="s">
        <v>9</v>
      </c>
    </row>
    <row r="10" spans="1:12">
      <c r="A10" s="1">
        <v>8</v>
      </c>
      <c r="B10" s="1"/>
      <c r="C10" s="1" t="s">
        <v>16</v>
      </c>
      <c r="D10" s="1" t="s">
        <v>26</v>
      </c>
      <c r="E10" s="1" t="s">
        <v>31</v>
      </c>
      <c r="F10" s="3">
        <v>1</v>
      </c>
      <c r="G10" s="1" t="s">
        <v>316</v>
      </c>
      <c r="H10" s="1">
        <v>3</v>
      </c>
      <c r="I10" s="1"/>
      <c r="J10" s="1"/>
      <c r="K10" s="1" t="s">
        <v>32</v>
      </c>
      <c r="L10" s="1" t="s">
        <v>9</v>
      </c>
    </row>
    <row r="11" spans="1:12">
      <c r="A11" s="1">
        <v>9</v>
      </c>
      <c r="B11" s="1" t="s">
        <v>20</v>
      </c>
      <c r="C11" s="1" t="s">
        <v>16</v>
      </c>
      <c r="D11" s="1" t="s">
        <v>27</v>
      </c>
      <c r="E11" s="1" t="s">
        <v>21</v>
      </c>
      <c r="F11" s="3">
        <v>1</v>
      </c>
      <c r="G11" s="1" t="s">
        <v>91</v>
      </c>
      <c r="H11" s="1">
        <v>1</v>
      </c>
      <c r="I11" s="1"/>
      <c r="J11" s="1">
        <v>36</v>
      </c>
      <c r="K11" s="1"/>
      <c r="L11" s="1" t="s">
        <v>9</v>
      </c>
    </row>
    <row r="12" spans="1:12">
      <c r="A12" s="1">
        <v>10</v>
      </c>
      <c r="B12" s="1"/>
      <c r="C12" s="1" t="s">
        <v>16</v>
      </c>
      <c r="D12" s="1" t="s">
        <v>27</v>
      </c>
      <c r="E12" s="1" t="s">
        <v>31</v>
      </c>
      <c r="F12" s="3">
        <v>1</v>
      </c>
      <c r="G12" s="1" t="s">
        <v>316</v>
      </c>
      <c r="H12" s="1">
        <v>2</v>
      </c>
      <c r="I12" s="1"/>
      <c r="J12" s="1"/>
      <c r="K12" s="1" t="s">
        <v>32</v>
      </c>
      <c r="L12" s="1" t="s">
        <v>9</v>
      </c>
    </row>
    <row r="13" spans="1:12">
      <c r="A13" s="1">
        <v>11</v>
      </c>
      <c r="B13" s="1" t="s">
        <v>81</v>
      </c>
      <c r="C13" s="1" t="s">
        <v>16</v>
      </c>
      <c r="D13" s="1" t="s">
        <v>33</v>
      </c>
      <c r="E13" s="1" t="s">
        <v>21</v>
      </c>
      <c r="F13" s="3">
        <v>2</v>
      </c>
      <c r="G13" s="1" t="s">
        <v>56</v>
      </c>
      <c r="H13" s="1">
        <v>54</v>
      </c>
      <c r="I13" s="1"/>
      <c r="J13" s="1">
        <v>72</v>
      </c>
      <c r="K13" s="1"/>
      <c r="L13" s="1" t="s">
        <v>9</v>
      </c>
    </row>
    <row r="14" spans="1:12">
      <c r="A14" s="1">
        <v>12</v>
      </c>
      <c r="B14" s="1" t="s">
        <v>82</v>
      </c>
      <c r="C14" s="1" t="s">
        <v>16</v>
      </c>
      <c r="D14" s="1" t="s">
        <v>34</v>
      </c>
      <c r="E14" s="1" t="s">
        <v>21</v>
      </c>
      <c r="F14" s="3">
        <v>1</v>
      </c>
      <c r="G14" s="1" t="s">
        <v>88</v>
      </c>
      <c r="H14" s="1">
        <v>4</v>
      </c>
      <c r="I14" s="1"/>
      <c r="J14" s="1">
        <v>36</v>
      </c>
      <c r="K14" s="1"/>
      <c r="L14" s="1" t="s">
        <v>9</v>
      </c>
    </row>
    <row r="15" spans="1:12">
      <c r="A15" s="1">
        <v>13</v>
      </c>
      <c r="B15" s="1" t="s">
        <v>83</v>
      </c>
      <c r="C15" s="1" t="s">
        <v>16</v>
      </c>
      <c r="D15" s="1" t="s">
        <v>35</v>
      </c>
      <c r="E15" s="1" t="s">
        <v>21</v>
      </c>
      <c r="F15" s="3">
        <v>1</v>
      </c>
      <c r="G15" s="1" t="s">
        <v>89</v>
      </c>
      <c r="H15" s="1">
        <v>4</v>
      </c>
      <c r="I15" s="1"/>
      <c r="J15" s="1">
        <v>36</v>
      </c>
      <c r="K15" s="1"/>
      <c r="L15" s="1" t="s">
        <v>9</v>
      </c>
    </row>
    <row r="16" spans="1:12">
      <c r="A16" s="1">
        <v>14</v>
      </c>
      <c r="B16" s="1"/>
      <c r="C16" s="1" t="s">
        <v>16</v>
      </c>
      <c r="D16" s="1" t="s">
        <v>35</v>
      </c>
      <c r="E16" s="1" t="s">
        <v>72</v>
      </c>
      <c r="F16" s="3">
        <v>1</v>
      </c>
      <c r="G16" s="1" t="s">
        <v>73</v>
      </c>
      <c r="H16" s="1">
        <v>4</v>
      </c>
      <c r="I16" s="1"/>
      <c r="J16" s="1">
        <v>60</v>
      </c>
      <c r="K16" s="1"/>
      <c r="L16" s="1" t="s">
        <v>9</v>
      </c>
    </row>
    <row r="17" spans="1:12">
      <c r="A17" s="1">
        <v>15</v>
      </c>
      <c r="B17" s="1" t="s">
        <v>83</v>
      </c>
      <c r="C17" s="1" t="s">
        <v>16</v>
      </c>
      <c r="D17" s="1" t="s">
        <v>11</v>
      </c>
      <c r="E17" s="1" t="s">
        <v>21</v>
      </c>
      <c r="F17" s="3">
        <v>1</v>
      </c>
      <c r="G17" s="1" t="s">
        <v>89</v>
      </c>
      <c r="H17" s="1">
        <v>76</v>
      </c>
      <c r="I17" s="1"/>
      <c r="J17" s="1">
        <v>36</v>
      </c>
      <c r="K17" s="1"/>
      <c r="L17" s="1" t="s">
        <v>9</v>
      </c>
    </row>
    <row r="18" spans="1:12">
      <c r="A18" s="1">
        <v>16</v>
      </c>
      <c r="B18" s="1" t="s">
        <v>84</v>
      </c>
      <c r="C18" s="1" t="s">
        <v>16</v>
      </c>
      <c r="D18" s="1" t="s">
        <v>11</v>
      </c>
      <c r="E18" s="1" t="s">
        <v>21</v>
      </c>
      <c r="F18" s="3">
        <v>1</v>
      </c>
      <c r="G18" s="1" t="s">
        <v>89</v>
      </c>
      <c r="H18" s="1">
        <v>2</v>
      </c>
      <c r="I18" s="1"/>
      <c r="J18" s="1">
        <v>36</v>
      </c>
      <c r="K18" s="1"/>
      <c r="L18" s="1" t="s">
        <v>9</v>
      </c>
    </row>
    <row r="19" spans="1:12">
      <c r="A19" s="1">
        <v>17</v>
      </c>
      <c r="B19" s="1"/>
      <c r="C19" s="1" t="s">
        <v>16</v>
      </c>
      <c r="D19" s="1" t="s">
        <v>11</v>
      </c>
      <c r="E19" s="1" t="s">
        <v>21</v>
      </c>
      <c r="F19" s="3">
        <v>1</v>
      </c>
      <c r="G19" s="1" t="s">
        <v>74</v>
      </c>
      <c r="H19" s="1">
        <v>2</v>
      </c>
      <c r="I19" s="1"/>
      <c r="J19" s="1">
        <v>36</v>
      </c>
      <c r="K19" s="1"/>
      <c r="L19" s="1" t="s">
        <v>9</v>
      </c>
    </row>
    <row r="20" spans="1:12">
      <c r="A20" s="1">
        <v>18</v>
      </c>
      <c r="B20" s="1"/>
      <c r="C20" s="1" t="s">
        <v>16</v>
      </c>
      <c r="D20" s="1" t="s">
        <v>35</v>
      </c>
      <c r="E20" s="1" t="s">
        <v>72</v>
      </c>
      <c r="F20" s="3">
        <v>1</v>
      </c>
      <c r="G20" s="1" t="s">
        <v>73</v>
      </c>
      <c r="H20" s="1">
        <v>4</v>
      </c>
      <c r="I20" s="1"/>
      <c r="J20" s="1">
        <v>60</v>
      </c>
      <c r="K20" s="1"/>
      <c r="L20" s="1" t="s">
        <v>9</v>
      </c>
    </row>
    <row r="21" spans="1:12">
      <c r="A21" s="1">
        <v>19</v>
      </c>
      <c r="B21" s="1"/>
      <c r="C21" s="1" t="s">
        <v>16</v>
      </c>
      <c r="D21" s="1" t="s">
        <v>11</v>
      </c>
      <c r="E21" s="1" t="s">
        <v>75</v>
      </c>
      <c r="F21" s="3">
        <v>1</v>
      </c>
      <c r="G21" s="1" t="s">
        <v>76</v>
      </c>
      <c r="H21" s="1">
        <v>5</v>
      </c>
      <c r="I21" s="1"/>
      <c r="J21" s="1"/>
      <c r="K21" s="1"/>
      <c r="L21" s="1" t="s">
        <v>9</v>
      </c>
    </row>
    <row r="22" spans="1:12">
      <c r="A22" s="1">
        <v>20</v>
      </c>
      <c r="B22" s="1" t="s">
        <v>28</v>
      </c>
      <c r="C22" s="1" t="s">
        <v>16</v>
      </c>
      <c r="D22" s="1" t="s">
        <v>57</v>
      </c>
      <c r="E22" s="1" t="s">
        <v>21</v>
      </c>
      <c r="F22" s="3">
        <v>1</v>
      </c>
      <c r="G22" s="1" t="s">
        <v>90</v>
      </c>
      <c r="H22" s="1">
        <v>2</v>
      </c>
      <c r="I22" s="1"/>
      <c r="J22" s="1">
        <v>36</v>
      </c>
      <c r="K22" s="1"/>
      <c r="L22" s="1" t="s">
        <v>9</v>
      </c>
    </row>
    <row r="23" spans="1:12">
      <c r="A23" s="1">
        <v>21</v>
      </c>
      <c r="B23" s="1"/>
      <c r="C23" s="1" t="s">
        <v>16</v>
      </c>
      <c r="D23" s="1" t="s">
        <v>57</v>
      </c>
      <c r="E23" s="1" t="s">
        <v>72</v>
      </c>
      <c r="F23" s="3">
        <v>1</v>
      </c>
      <c r="G23" s="1" t="s">
        <v>73</v>
      </c>
      <c r="H23" s="1">
        <v>1</v>
      </c>
      <c r="I23" s="1"/>
      <c r="J23" s="1">
        <v>60</v>
      </c>
      <c r="K23" s="1"/>
      <c r="L23" s="1" t="s">
        <v>9</v>
      </c>
    </row>
    <row r="24" spans="1:12">
      <c r="A24" s="1">
        <v>22</v>
      </c>
      <c r="B24" s="1" t="s">
        <v>79</v>
      </c>
      <c r="C24" s="1" t="s">
        <v>16</v>
      </c>
      <c r="D24" s="1" t="s">
        <v>36</v>
      </c>
      <c r="E24" s="1" t="s">
        <v>21</v>
      </c>
      <c r="F24" s="3">
        <v>1</v>
      </c>
      <c r="G24" s="1" t="s">
        <v>553</v>
      </c>
      <c r="H24" s="1">
        <v>1</v>
      </c>
      <c r="I24" s="1"/>
      <c r="J24" s="1">
        <v>36</v>
      </c>
      <c r="K24" s="1"/>
      <c r="L24" s="1" t="s">
        <v>9</v>
      </c>
    </row>
    <row r="25" spans="1:12">
      <c r="A25" s="1">
        <v>23</v>
      </c>
      <c r="B25" s="1" t="s">
        <v>80</v>
      </c>
      <c r="C25" s="1" t="s">
        <v>16</v>
      </c>
      <c r="D25" s="1" t="s">
        <v>36</v>
      </c>
      <c r="E25" s="1" t="s">
        <v>21</v>
      </c>
      <c r="F25" s="3">
        <v>1</v>
      </c>
      <c r="G25" s="1" t="s">
        <v>553</v>
      </c>
      <c r="H25" s="1">
        <v>1</v>
      </c>
      <c r="I25" s="1"/>
      <c r="J25" s="1">
        <v>36</v>
      </c>
      <c r="K25" s="1"/>
      <c r="L25" s="1" t="s">
        <v>9</v>
      </c>
    </row>
    <row r="26" spans="1:12">
      <c r="A26" s="1">
        <v>24</v>
      </c>
      <c r="B26" s="1" t="s">
        <v>20</v>
      </c>
      <c r="C26" s="1" t="s">
        <v>16</v>
      </c>
      <c r="D26" s="1" t="s">
        <v>37</v>
      </c>
      <c r="E26" s="1" t="s">
        <v>21</v>
      </c>
      <c r="F26" s="3">
        <v>1</v>
      </c>
      <c r="G26" s="1" t="s">
        <v>91</v>
      </c>
      <c r="H26" s="1">
        <v>2</v>
      </c>
      <c r="I26" s="1"/>
      <c r="J26" s="1">
        <v>36</v>
      </c>
      <c r="K26" s="1"/>
      <c r="L26" s="1" t="s">
        <v>9</v>
      </c>
    </row>
    <row r="27" spans="1:12">
      <c r="A27" s="1">
        <v>25</v>
      </c>
      <c r="B27" s="1" t="s">
        <v>85</v>
      </c>
      <c r="C27" s="1" t="s">
        <v>16</v>
      </c>
      <c r="D27" s="1" t="s">
        <v>38</v>
      </c>
      <c r="E27" s="1" t="s">
        <v>21</v>
      </c>
      <c r="F27" s="3">
        <v>1</v>
      </c>
      <c r="G27" s="1" t="s">
        <v>92</v>
      </c>
      <c r="H27" s="1">
        <v>1</v>
      </c>
      <c r="I27" s="1"/>
      <c r="J27" s="1">
        <v>36</v>
      </c>
      <c r="K27" s="1"/>
      <c r="L27" s="1" t="s">
        <v>9</v>
      </c>
    </row>
    <row r="28" spans="1:12">
      <c r="A28" s="1">
        <v>26</v>
      </c>
      <c r="B28" s="1" t="s">
        <v>86</v>
      </c>
      <c r="C28" s="1" t="s">
        <v>16</v>
      </c>
      <c r="D28" s="1" t="s">
        <v>39</v>
      </c>
      <c r="E28" s="1" t="s">
        <v>19</v>
      </c>
      <c r="F28" s="3">
        <v>1</v>
      </c>
      <c r="G28" s="1" t="s">
        <v>93</v>
      </c>
      <c r="H28" s="1">
        <v>1</v>
      </c>
      <c r="I28" s="1"/>
      <c r="J28" s="1">
        <v>26</v>
      </c>
      <c r="K28" s="1"/>
      <c r="L28" s="1" t="s">
        <v>9</v>
      </c>
    </row>
    <row r="29" spans="1:12">
      <c r="A29" s="1">
        <v>27</v>
      </c>
      <c r="B29" s="1" t="s">
        <v>81</v>
      </c>
      <c r="C29" s="1" t="s">
        <v>16</v>
      </c>
      <c r="D29" s="1" t="s">
        <v>40</v>
      </c>
      <c r="E29" s="1" t="s">
        <v>21</v>
      </c>
      <c r="F29" s="3">
        <v>2</v>
      </c>
      <c r="G29" s="1" t="s">
        <v>56</v>
      </c>
      <c r="H29" s="1">
        <v>8</v>
      </c>
      <c r="I29" s="1"/>
      <c r="J29" s="1">
        <v>72</v>
      </c>
      <c r="K29" s="1"/>
      <c r="L29" s="1" t="s">
        <v>9</v>
      </c>
    </row>
    <row r="30" spans="1:12">
      <c r="A30" s="1">
        <v>28</v>
      </c>
      <c r="B30" s="1" t="s">
        <v>81</v>
      </c>
      <c r="C30" s="1" t="s">
        <v>16</v>
      </c>
      <c r="D30" s="1" t="s">
        <v>41</v>
      </c>
      <c r="E30" s="1" t="s">
        <v>21</v>
      </c>
      <c r="F30" s="3">
        <v>2</v>
      </c>
      <c r="G30" s="1" t="s">
        <v>56</v>
      </c>
      <c r="H30" s="1">
        <v>6</v>
      </c>
      <c r="I30" s="1"/>
      <c r="J30" s="1">
        <v>72</v>
      </c>
      <c r="K30" s="1"/>
      <c r="L30" s="1" t="s">
        <v>9</v>
      </c>
    </row>
    <row r="31" spans="1:12">
      <c r="A31" s="1">
        <v>29</v>
      </c>
      <c r="B31" s="1" t="s">
        <v>81</v>
      </c>
      <c r="C31" s="1" t="s">
        <v>16</v>
      </c>
      <c r="D31" s="1" t="s">
        <v>42</v>
      </c>
      <c r="E31" s="1" t="s">
        <v>21</v>
      </c>
      <c r="F31" s="3">
        <v>2</v>
      </c>
      <c r="G31" s="1" t="s">
        <v>56</v>
      </c>
      <c r="H31" s="1">
        <v>20</v>
      </c>
      <c r="I31" s="1"/>
      <c r="J31" s="1">
        <v>72</v>
      </c>
      <c r="K31" s="1"/>
      <c r="L31" s="1" t="s">
        <v>9</v>
      </c>
    </row>
    <row r="32" spans="1:12">
      <c r="A32" s="1">
        <v>30</v>
      </c>
      <c r="B32" s="1" t="s">
        <v>81</v>
      </c>
      <c r="C32" s="1" t="s">
        <v>16</v>
      </c>
      <c r="D32" s="1" t="s">
        <v>43</v>
      </c>
      <c r="E32" s="1" t="s">
        <v>21</v>
      </c>
      <c r="F32" s="3">
        <v>2</v>
      </c>
      <c r="G32" s="1" t="s">
        <v>56</v>
      </c>
      <c r="H32" s="1">
        <v>24</v>
      </c>
      <c r="I32" s="1"/>
      <c r="J32" s="1">
        <v>72</v>
      </c>
      <c r="K32" s="1"/>
      <c r="L32" s="1" t="s">
        <v>9</v>
      </c>
    </row>
    <row r="33" spans="1:12">
      <c r="A33" s="1">
        <v>31</v>
      </c>
      <c r="B33" s="1" t="s">
        <v>82</v>
      </c>
      <c r="C33" s="1" t="s">
        <v>16</v>
      </c>
      <c r="D33" s="1" t="s">
        <v>34</v>
      </c>
      <c r="E33" s="1" t="s">
        <v>21</v>
      </c>
      <c r="F33" s="3">
        <v>1</v>
      </c>
      <c r="G33" s="1" t="s">
        <v>88</v>
      </c>
      <c r="H33" s="1">
        <v>5</v>
      </c>
      <c r="I33" s="1"/>
      <c r="J33" s="1">
        <v>36</v>
      </c>
      <c r="K33" s="1"/>
      <c r="L33" s="1" t="s">
        <v>9</v>
      </c>
    </row>
    <row r="34" spans="1:12">
      <c r="A34" s="1">
        <v>32</v>
      </c>
      <c r="B34" s="1"/>
      <c r="C34" s="1" t="s">
        <v>16</v>
      </c>
      <c r="D34" s="1" t="s">
        <v>34</v>
      </c>
      <c r="E34" s="1" t="s">
        <v>21</v>
      </c>
      <c r="F34" s="3">
        <v>1</v>
      </c>
      <c r="G34" s="1"/>
      <c r="H34" s="1">
        <v>125</v>
      </c>
      <c r="I34" s="1"/>
      <c r="J34" s="1">
        <v>36</v>
      </c>
      <c r="K34" s="1"/>
      <c r="L34" s="1" t="s">
        <v>9</v>
      </c>
    </row>
    <row r="35" spans="1:12">
      <c r="A35" s="1">
        <v>33</v>
      </c>
      <c r="B35" s="1" t="s">
        <v>87</v>
      </c>
      <c r="C35" s="1" t="s">
        <v>16</v>
      </c>
      <c r="D35" s="1" t="s">
        <v>44</v>
      </c>
      <c r="E35" s="1" t="s">
        <v>21</v>
      </c>
      <c r="F35" s="3">
        <v>2</v>
      </c>
      <c r="G35" s="1" t="s">
        <v>94</v>
      </c>
      <c r="H35" s="1">
        <v>10</v>
      </c>
      <c r="I35" s="1"/>
      <c r="J35" s="1">
        <v>72</v>
      </c>
      <c r="K35" s="1"/>
      <c r="L35" s="1" t="s">
        <v>9</v>
      </c>
    </row>
    <row r="36" spans="1:12">
      <c r="A36" s="1">
        <v>34</v>
      </c>
      <c r="B36" s="1" t="s">
        <v>20</v>
      </c>
      <c r="C36" s="1" t="s">
        <v>16</v>
      </c>
      <c r="D36" s="1" t="s">
        <v>58</v>
      </c>
      <c r="E36" s="1" t="s">
        <v>21</v>
      </c>
      <c r="F36" s="3">
        <v>1</v>
      </c>
      <c r="G36" s="1" t="s">
        <v>91</v>
      </c>
      <c r="H36" s="1">
        <v>1</v>
      </c>
      <c r="I36" s="1"/>
      <c r="J36" s="1">
        <v>36</v>
      </c>
      <c r="K36" s="1"/>
      <c r="L36" s="1" t="s">
        <v>9</v>
      </c>
    </row>
    <row r="37" spans="1:12">
      <c r="A37" s="1">
        <v>35</v>
      </c>
      <c r="B37" s="1"/>
      <c r="C37" s="1" t="s">
        <v>16</v>
      </c>
      <c r="D37" s="1" t="s">
        <v>58</v>
      </c>
      <c r="E37" s="1" t="s">
        <v>31</v>
      </c>
      <c r="F37" s="3">
        <v>1</v>
      </c>
      <c r="G37" s="1" t="s">
        <v>316</v>
      </c>
      <c r="H37" s="1">
        <v>3</v>
      </c>
      <c r="I37" s="1"/>
      <c r="J37" s="1"/>
      <c r="K37" s="1" t="s">
        <v>32</v>
      </c>
      <c r="L37" s="1" t="s">
        <v>9</v>
      </c>
    </row>
    <row r="38" spans="1:12">
      <c r="A38" s="1">
        <v>36</v>
      </c>
      <c r="B38" s="1" t="s">
        <v>20</v>
      </c>
      <c r="C38" s="1" t="s">
        <v>16</v>
      </c>
      <c r="D38" s="1" t="s">
        <v>59</v>
      </c>
      <c r="E38" s="1" t="s">
        <v>21</v>
      </c>
      <c r="F38" s="3">
        <v>1</v>
      </c>
      <c r="G38" s="1" t="s">
        <v>91</v>
      </c>
      <c r="H38" s="1">
        <v>1</v>
      </c>
      <c r="I38" s="1"/>
      <c r="J38" s="1">
        <v>36</v>
      </c>
      <c r="K38" s="1"/>
      <c r="L38" s="1" t="s">
        <v>9</v>
      </c>
    </row>
    <row r="39" spans="1:12">
      <c r="A39" s="1">
        <v>37</v>
      </c>
      <c r="B39" s="1"/>
      <c r="C39" s="1" t="s">
        <v>16</v>
      </c>
      <c r="D39" s="1" t="s">
        <v>59</v>
      </c>
      <c r="E39" s="1" t="s">
        <v>31</v>
      </c>
      <c r="F39" s="3">
        <v>1</v>
      </c>
      <c r="G39" s="1" t="s">
        <v>316</v>
      </c>
      <c r="H39" s="1">
        <v>2</v>
      </c>
      <c r="I39" s="1"/>
      <c r="J39" s="1"/>
      <c r="K39" s="1" t="s">
        <v>32</v>
      </c>
      <c r="L39" s="1" t="s">
        <v>9</v>
      </c>
    </row>
    <row r="40" spans="1:12">
      <c r="A40" s="1">
        <v>38</v>
      </c>
      <c r="B40" s="1" t="s">
        <v>28</v>
      </c>
      <c r="C40" s="1" t="s">
        <v>16</v>
      </c>
      <c r="D40" s="1" t="s">
        <v>45</v>
      </c>
      <c r="E40" s="1" t="s">
        <v>21</v>
      </c>
      <c r="F40" s="3">
        <v>1</v>
      </c>
      <c r="G40" s="1" t="s">
        <v>90</v>
      </c>
      <c r="H40" s="1">
        <v>3</v>
      </c>
      <c r="I40" s="1"/>
      <c r="J40" s="1">
        <v>36</v>
      </c>
      <c r="K40" s="1"/>
      <c r="L40" s="1" t="s">
        <v>9</v>
      </c>
    </row>
    <row r="41" spans="1:12">
      <c r="A41" s="1">
        <v>39</v>
      </c>
      <c r="B41" s="1" t="s">
        <v>79</v>
      </c>
      <c r="C41" s="1" t="s">
        <v>16</v>
      </c>
      <c r="D41" s="1" t="s">
        <v>46</v>
      </c>
      <c r="E41" s="1" t="s">
        <v>21</v>
      </c>
      <c r="F41" s="3">
        <v>1</v>
      </c>
      <c r="G41" s="1" t="s">
        <v>553</v>
      </c>
      <c r="H41" s="1">
        <v>1</v>
      </c>
      <c r="I41" s="1"/>
      <c r="J41" s="1">
        <v>36</v>
      </c>
      <c r="K41" s="1"/>
      <c r="L41" s="1" t="s">
        <v>9</v>
      </c>
    </row>
    <row r="42" spans="1:12">
      <c r="A42" s="1">
        <v>40</v>
      </c>
      <c r="B42" s="1" t="s">
        <v>80</v>
      </c>
      <c r="C42" s="1" t="s">
        <v>16</v>
      </c>
      <c r="D42" s="1" t="s">
        <v>46</v>
      </c>
      <c r="E42" s="1" t="s">
        <v>21</v>
      </c>
      <c r="F42" s="3">
        <v>1</v>
      </c>
      <c r="G42" s="1" t="s">
        <v>553</v>
      </c>
      <c r="H42" s="1">
        <v>1</v>
      </c>
      <c r="I42" s="1"/>
      <c r="J42" s="1">
        <v>36</v>
      </c>
      <c r="K42" s="1"/>
      <c r="L42" s="1" t="s">
        <v>9</v>
      </c>
    </row>
    <row r="43" spans="1:12">
      <c r="A43" s="1">
        <v>41</v>
      </c>
      <c r="B43" s="1" t="s">
        <v>20</v>
      </c>
      <c r="C43" s="1" t="s">
        <v>16</v>
      </c>
      <c r="D43" s="1" t="s">
        <v>60</v>
      </c>
      <c r="E43" s="1" t="s">
        <v>21</v>
      </c>
      <c r="F43" s="3">
        <v>1</v>
      </c>
      <c r="G43" s="1" t="s">
        <v>91</v>
      </c>
      <c r="H43" s="1">
        <v>1</v>
      </c>
      <c r="I43" s="1"/>
      <c r="J43" s="1">
        <v>36</v>
      </c>
      <c r="K43" s="1"/>
      <c r="L43" s="1" t="s">
        <v>9</v>
      </c>
    </row>
    <row r="44" spans="1:12">
      <c r="A44" s="1">
        <v>42</v>
      </c>
      <c r="B44" s="1" t="s">
        <v>20</v>
      </c>
      <c r="C44" s="1" t="s">
        <v>16</v>
      </c>
      <c r="D44" s="1" t="s">
        <v>47</v>
      </c>
      <c r="E44" s="1" t="s">
        <v>21</v>
      </c>
      <c r="F44" s="3">
        <v>1</v>
      </c>
      <c r="G44" s="1" t="s">
        <v>91</v>
      </c>
      <c r="H44" s="1">
        <v>1</v>
      </c>
      <c r="I44" s="1"/>
      <c r="J44" s="1">
        <v>36</v>
      </c>
      <c r="K44" s="1"/>
      <c r="L44" s="1" t="s">
        <v>9</v>
      </c>
    </row>
    <row r="45" spans="1:12">
      <c r="A45" s="1">
        <v>43</v>
      </c>
      <c r="B45" s="1" t="s">
        <v>78</v>
      </c>
      <c r="C45" s="1" t="s">
        <v>16</v>
      </c>
      <c r="D45" s="1" t="s">
        <v>61</v>
      </c>
      <c r="E45" s="1" t="s">
        <v>19</v>
      </c>
      <c r="F45" s="3">
        <v>1</v>
      </c>
      <c r="G45" s="1" t="s">
        <v>95</v>
      </c>
      <c r="H45" s="1">
        <v>1</v>
      </c>
      <c r="I45" s="1"/>
      <c r="J45" s="1">
        <v>26</v>
      </c>
      <c r="K45" s="1"/>
      <c r="L45" s="1" t="s">
        <v>9</v>
      </c>
    </row>
    <row r="46" spans="1:12">
      <c r="A46" s="1">
        <v>44</v>
      </c>
      <c r="B46" s="1" t="s">
        <v>81</v>
      </c>
      <c r="C46" s="1" t="s">
        <v>16</v>
      </c>
      <c r="D46" s="1" t="s">
        <v>48</v>
      </c>
      <c r="E46" s="1" t="s">
        <v>21</v>
      </c>
      <c r="F46" s="3">
        <v>2</v>
      </c>
      <c r="G46" s="1" t="s">
        <v>56</v>
      </c>
      <c r="H46" s="1">
        <v>9</v>
      </c>
      <c r="I46" s="1"/>
      <c r="J46" s="1">
        <v>72</v>
      </c>
      <c r="K46" s="1"/>
      <c r="L46" s="1" t="s">
        <v>9</v>
      </c>
    </row>
    <row r="47" spans="1:12">
      <c r="A47" s="1">
        <v>45</v>
      </c>
      <c r="B47" s="1" t="s">
        <v>81</v>
      </c>
      <c r="C47" s="1" t="s">
        <v>16</v>
      </c>
      <c r="D47" s="1" t="s">
        <v>62</v>
      </c>
      <c r="E47" s="1" t="s">
        <v>21</v>
      </c>
      <c r="F47" s="3">
        <v>2</v>
      </c>
      <c r="G47" s="1" t="s">
        <v>56</v>
      </c>
      <c r="H47" s="1">
        <v>50</v>
      </c>
      <c r="I47" s="1"/>
      <c r="J47" s="1">
        <v>72</v>
      </c>
      <c r="K47" s="1"/>
      <c r="L47" s="1" t="s">
        <v>9</v>
      </c>
    </row>
    <row r="48" spans="1:12">
      <c r="A48" s="1">
        <v>46</v>
      </c>
      <c r="B48" s="1" t="s">
        <v>82</v>
      </c>
      <c r="C48" s="1" t="s">
        <v>16</v>
      </c>
      <c r="D48" s="1" t="s">
        <v>63</v>
      </c>
      <c r="E48" s="1" t="s">
        <v>21</v>
      </c>
      <c r="F48" s="3">
        <v>1</v>
      </c>
      <c r="G48" s="1" t="s">
        <v>88</v>
      </c>
      <c r="H48" s="1">
        <v>2</v>
      </c>
      <c r="I48" s="1"/>
      <c r="J48" s="1">
        <v>36</v>
      </c>
      <c r="K48" s="1"/>
      <c r="L48" s="1" t="s">
        <v>9</v>
      </c>
    </row>
    <row r="49" spans="1:12">
      <c r="A49" s="1">
        <v>47</v>
      </c>
      <c r="B49" s="1" t="s">
        <v>85</v>
      </c>
      <c r="C49" s="1" t="s">
        <v>16</v>
      </c>
      <c r="D49" s="1" t="s">
        <v>64</v>
      </c>
      <c r="E49" s="1" t="s">
        <v>21</v>
      </c>
      <c r="F49" s="3">
        <v>1</v>
      </c>
      <c r="G49" s="1" t="s">
        <v>96</v>
      </c>
      <c r="H49" s="1">
        <v>1</v>
      </c>
      <c r="I49" s="1"/>
      <c r="J49" s="1">
        <v>36</v>
      </c>
      <c r="K49" s="1"/>
      <c r="L49" s="1" t="s">
        <v>9</v>
      </c>
    </row>
    <row r="50" spans="1:12">
      <c r="A50" s="1">
        <v>48</v>
      </c>
      <c r="B50" s="1" t="s">
        <v>86</v>
      </c>
      <c r="C50" s="1" t="s">
        <v>16</v>
      </c>
      <c r="D50" s="1" t="s">
        <v>49</v>
      </c>
      <c r="E50" s="1" t="s">
        <v>19</v>
      </c>
      <c r="F50" s="3">
        <v>1</v>
      </c>
      <c r="G50" s="1" t="s">
        <v>93</v>
      </c>
      <c r="H50" s="1">
        <v>1</v>
      </c>
      <c r="I50" s="1"/>
      <c r="J50" s="1">
        <v>26</v>
      </c>
      <c r="K50" s="1"/>
      <c r="L50" s="1" t="s">
        <v>9</v>
      </c>
    </row>
    <row r="51" spans="1:12">
      <c r="A51" s="1">
        <v>49</v>
      </c>
      <c r="B51" s="1" t="s">
        <v>28</v>
      </c>
      <c r="C51" s="1" t="s">
        <v>16</v>
      </c>
      <c r="D51" s="1" t="s">
        <v>65</v>
      </c>
      <c r="E51" s="1" t="s">
        <v>21</v>
      </c>
      <c r="F51" s="3">
        <v>1</v>
      </c>
      <c r="G51" s="1" t="s">
        <v>90</v>
      </c>
      <c r="H51" s="1">
        <v>2</v>
      </c>
      <c r="I51" s="1"/>
      <c r="J51" s="1">
        <v>36</v>
      </c>
      <c r="K51" s="1"/>
      <c r="L51" s="1" t="s">
        <v>9</v>
      </c>
    </row>
    <row r="52" spans="1:12">
      <c r="A52" s="1">
        <v>50</v>
      </c>
      <c r="B52" s="1"/>
      <c r="C52" s="1" t="s">
        <v>16</v>
      </c>
      <c r="D52" s="1" t="s">
        <v>65</v>
      </c>
      <c r="E52" s="1" t="s">
        <v>72</v>
      </c>
      <c r="F52" s="3">
        <v>1</v>
      </c>
      <c r="G52" s="1" t="s">
        <v>73</v>
      </c>
      <c r="H52" s="1">
        <v>1</v>
      </c>
      <c r="I52" s="1"/>
      <c r="J52" s="1">
        <v>60</v>
      </c>
      <c r="K52" s="1"/>
      <c r="L52" s="1" t="s">
        <v>9</v>
      </c>
    </row>
    <row r="53" spans="1:12">
      <c r="A53" s="1">
        <v>51</v>
      </c>
      <c r="B53" s="1" t="s">
        <v>79</v>
      </c>
      <c r="C53" s="1" t="s">
        <v>16</v>
      </c>
      <c r="D53" s="1" t="s">
        <v>50</v>
      </c>
      <c r="E53" s="1" t="s">
        <v>21</v>
      </c>
      <c r="F53" s="3">
        <v>1</v>
      </c>
      <c r="G53" s="1" t="s">
        <v>553</v>
      </c>
      <c r="H53" s="1">
        <v>1</v>
      </c>
      <c r="I53" s="1"/>
      <c r="J53" s="1">
        <v>36</v>
      </c>
      <c r="K53" s="1"/>
      <c r="L53" s="1" t="s">
        <v>9</v>
      </c>
    </row>
    <row r="54" spans="1:12">
      <c r="A54" s="1">
        <v>52</v>
      </c>
      <c r="B54" s="1" t="s">
        <v>80</v>
      </c>
      <c r="C54" s="1" t="s">
        <v>16</v>
      </c>
      <c r="D54" s="1" t="s">
        <v>50</v>
      </c>
      <c r="E54" s="1" t="s">
        <v>21</v>
      </c>
      <c r="F54" s="3">
        <v>1</v>
      </c>
      <c r="G54" s="1" t="s">
        <v>553</v>
      </c>
      <c r="H54" s="1">
        <v>1</v>
      </c>
      <c r="I54" s="1"/>
      <c r="J54" s="1">
        <v>36</v>
      </c>
      <c r="K54" s="1"/>
      <c r="L54" s="1" t="s">
        <v>9</v>
      </c>
    </row>
    <row r="55" spans="1:12">
      <c r="A55" s="1">
        <v>53</v>
      </c>
      <c r="B55" s="1" t="s">
        <v>81</v>
      </c>
      <c r="C55" s="1" t="s">
        <v>16</v>
      </c>
      <c r="D55" s="1" t="s">
        <v>51</v>
      </c>
      <c r="E55" s="1" t="s">
        <v>21</v>
      </c>
      <c r="F55" s="3">
        <v>2</v>
      </c>
      <c r="G55" s="1" t="s">
        <v>56</v>
      </c>
      <c r="H55" s="1">
        <v>4</v>
      </c>
      <c r="I55" s="1"/>
      <c r="J55" s="1">
        <v>72</v>
      </c>
      <c r="K55" s="1"/>
      <c r="L55" s="1" t="s">
        <v>9</v>
      </c>
    </row>
    <row r="56" spans="1:12">
      <c r="A56" s="1">
        <v>54</v>
      </c>
      <c r="B56" s="1" t="s">
        <v>81</v>
      </c>
      <c r="C56" s="1" t="s">
        <v>16</v>
      </c>
      <c r="D56" s="1" t="s">
        <v>52</v>
      </c>
      <c r="E56" s="1" t="s">
        <v>21</v>
      </c>
      <c r="F56" s="3">
        <v>2</v>
      </c>
      <c r="G56" s="1" t="s">
        <v>56</v>
      </c>
      <c r="H56" s="1">
        <v>4</v>
      </c>
      <c r="I56" s="1"/>
      <c r="J56" s="1">
        <v>72</v>
      </c>
      <c r="K56" s="1"/>
      <c r="L56" s="1" t="s">
        <v>9</v>
      </c>
    </row>
    <row r="57" spans="1:12">
      <c r="A57" s="1">
        <v>55</v>
      </c>
      <c r="B57" s="1" t="s">
        <v>81</v>
      </c>
      <c r="C57" s="1" t="s">
        <v>16</v>
      </c>
      <c r="D57" s="1" t="s">
        <v>53</v>
      </c>
      <c r="E57" s="1" t="s">
        <v>21</v>
      </c>
      <c r="F57" s="3">
        <v>2</v>
      </c>
      <c r="G57" s="1" t="s">
        <v>56</v>
      </c>
      <c r="H57" s="1">
        <v>96</v>
      </c>
      <c r="I57" s="1"/>
      <c r="J57" s="1">
        <v>72</v>
      </c>
      <c r="K57" s="1"/>
      <c r="L57" s="1" t="s">
        <v>9</v>
      </c>
    </row>
    <row r="58" spans="1:12">
      <c r="A58" s="1">
        <v>56</v>
      </c>
      <c r="B58" s="1" t="s">
        <v>81</v>
      </c>
      <c r="C58" s="1" t="s">
        <v>16</v>
      </c>
      <c r="D58" s="1" t="s">
        <v>54</v>
      </c>
      <c r="E58" s="1" t="s">
        <v>21</v>
      </c>
      <c r="F58" s="3">
        <v>2</v>
      </c>
      <c r="G58" s="1" t="s">
        <v>56</v>
      </c>
      <c r="H58" s="1">
        <v>2</v>
      </c>
      <c r="I58" s="1"/>
      <c r="J58" s="1">
        <v>72</v>
      </c>
      <c r="K58" s="1"/>
      <c r="L58" s="1" t="s">
        <v>9</v>
      </c>
    </row>
    <row r="59" spans="1:12">
      <c r="A59" s="1">
        <v>57</v>
      </c>
      <c r="B59" s="1" t="s">
        <v>81</v>
      </c>
      <c r="C59" s="1" t="s">
        <v>16</v>
      </c>
      <c r="D59" s="1" t="s">
        <v>55</v>
      </c>
      <c r="E59" s="1" t="s">
        <v>21</v>
      </c>
      <c r="F59" s="3">
        <v>2</v>
      </c>
      <c r="G59" s="1" t="s">
        <v>56</v>
      </c>
      <c r="H59" s="1">
        <v>6</v>
      </c>
      <c r="I59" s="1"/>
      <c r="J59" s="1">
        <v>72</v>
      </c>
      <c r="K59" s="1"/>
      <c r="L59" s="1" t="s">
        <v>9</v>
      </c>
    </row>
    <row r="60" spans="1:12">
      <c r="H60">
        <f>SUM(H3:H59)</f>
        <v>572</v>
      </c>
    </row>
    <row r="61" spans="1:12">
      <c r="A61" t="s">
        <v>77</v>
      </c>
    </row>
    <row r="62" spans="1:12">
      <c r="A62" s="1">
        <v>58</v>
      </c>
      <c r="B62" s="1" t="s">
        <v>67</v>
      </c>
      <c r="C62" s="1" t="s">
        <v>16</v>
      </c>
      <c r="D62" s="1" t="s">
        <v>57</v>
      </c>
      <c r="E62" s="1" t="s">
        <v>97</v>
      </c>
      <c r="F62" s="3">
        <v>1</v>
      </c>
      <c r="G62" s="1" t="s">
        <v>594</v>
      </c>
      <c r="H62" s="1">
        <v>1</v>
      </c>
      <c r="I62" s="1">
        <v>8760</v>
      </c>
      <c r="J62" s="1">
        <v>4</v>
      </c>
      <c r="K62" s="1"/>
      <c r="L62" s="1" t="s">
        <v>9</v>
      </c>
    </row>
    <row r="63" spans="1:12">
      <c r="A63" s="1">
        <v>59</v>
      </c>
      <c r="B63" s="1" t="s">
        <v>69</v>
      </c>
      <c r="C63" s="1" t="s">
        <v>16</v>
      </c>
      <c r="D63" s="1" t="s">
        <v>39</v>
      </c>
      <c r="E63" s="1" t="s">
        <v>97</v>
      </c>
      <c r="F63" s="3">
        <v>1</v>
      </c>
      <c r="G63" s="1" t="s">
        <v>594</v>
      </c>
      <c r="H63" s="1">
        <v>1</v>
      </c>
      <c r="I63" s="1">
        <v>8760</v>
      </c>
      <c r="J63" s="1">
        <v>4</v>
      </c>
      <c r="K63" s="1"/>
      <c r="L63" s="1" t="s">
        <v>9</v>
      </c>
    </row>
    <row r="64" spans="1:12">
      <c r="A64" s="1">
        <v>60</v>
      </c>
      <c r="B64" s="1" t="s">
        <v>67</v>
      </c>
      <c r="C64" s="1" t="s">
        <v>16</v>
      </c>
      <c r="D64" s="1" t="s">
        <v>45</v>
      </c>
      <c r="E64" s="1" t="s">
        <v>97</v>
      </c>
      <c r="F64" s="3">
        <v>1</v>
      </c>
      <c r="G64" s="1" t="s">
        <v>594</v>
      </c>
      <c r="H64" s="1">
        <v>1</v>
      </c>
      <c r="I64" s="1">
        <v>8760</v>
      </c>
      <c r="J64" s="1">
        <v>4</v>
      </c>
      <c r="K64" s="1"/>
      <c r="L64" s="1" t="s">
        <v>9</v>
      </c>
    </row>
    <row r="65" spans="1:12">
      <c r="A65" s="1">
        <v>61</v>
      </c>
      <c r="B65" s="1" t="s">
        <v>68</v>
      </c>
      <c r="C65" s="1" t="s">
        <v>16</v>
      </c>
      <c r="D65" s="1" t="s">
        <v>45</v>
      </c>
      <c r="E65" s="1" t="s">
        <v>98</v>
      </c>
      <c r="F65" s="3">
        <v>1</v>
      </c>
      <c r="G65" s="1" t="s">
        <v>594</v>
      </c>
      <c r="H65" s="1">
        <v>1</v>
      </c>
      <c r="I65" s="1">
        <v>8760</v>
      </c>
      <c r="J65" s="1">
        <v>4</v>
      </c>
      <c r="K65" s="1"/>
      <c r="L65" s="1" t="s">
        <v>9</v>
      </c>
    </row>
    <row r="66" spans="1:12">
      <c r="A66" s="1">
        <v>62</v>
      </c>
      <c r="B66" s="1" t="s">
        <v>67</v>
      </c>
      <c r="C66" s="1" t="s">
        <v>16</v>
      </c>
      <c r="D66" s="1" t="s">
        <v>65</v>
      </c>
      <c r="E66" s="1" t="s">
        <v>97</v>
      </c>
      <c r="F66" s="3">
        <v>1</v>
      </c>
      <c r="G66" s="1" t="s">
        <v>594</v>
      </c>
      <c r="H66" s="1">
        <v>1</v>
      </c>
      <c r="I66" s="1">
        <v>8760</v>
      </c>
      <c r="J66" s="1">
        <v>4</v>
      </c>
      <c r="K66" s="1"/>
      <c r="L66" s="1" t="s">
        <v>9</v>
      </c>
    </row>
    <row r="67" spans="1:12">
      <c r="A67" s="1">
        <v>63</v>
      </c>
      <c r="B67" s="1" t="s">
        <v>69</v>
      </c>
      <c r="C67" s="1" t="s">
        <v>16</v>
      </c>
      <c r="D67" s="1" t="s">
        <v>49</v>
      </c>
      <c r="E67" s="1" t="s">
        <v>97</v>
      </c>
      <c r="F67" s="3">
        <v>1</v>
      </c>
      <c r="G67" s="1" t="s">
        <v>594</v>
      </c>
      <c r="H67" s="1">
        <v>1</v>
      </c>
      <c r="I67" s="1">
        <v>8760</v>
      </c>
      <c r="J67" s="1">
        <v>4</v>
      </c>
      <c r="K67" s="1"/>
      <c r="L67" s="1" t="s">
        <v>9</v>
      </c>
    </row>
    <row r="68" spans="1:12">
      <c r="A68" s="1">
        <v>64</v>
      </c>
      <c r="B68" s="1" t="s">
        <v>67</v>
      </c>
      <c r="C68" s="1" t="s">
        <v>16</v>
      </c>
      <c r="D68" s="1" t="s">
        <v>23</v>
      </c>
      <c r="E68" s="1" t="s">
        <v>97</v>
      </c>
      <c r="F68" s="3">
        <v>1</v>
      </c>
      <c r="G68" s="1" t="s">
        <v>594</v>
      </c>
      <c r="H68" s="1">
        <v>1</v>
      </c>
      <c r="I68" s="1">
        <v>8760</v>
      </c>
      <c r="J68" s="1">
        <v>4</v>
      </c>
      <c r="K68" s="1"/>
      <c r="L68" s="1" t="s">
        <v>9</v>
      </c>
    </row>
    <row r="69" spans="1:12">
      <c r="A69" s="1">
        <v>65</v>
      </c>
      <c r="B69" s="1" t="s">
        <v>68</v>
      </c>
      <c r="C69" s="1" t="s">
        <v>16</v>
      </c>
      <c r="D69" s="1" t="s">
        <v>23</v>
      </c>
      <c r="E69" s="1" t="s">
        <v>98</v>
      </c>
      <c r="F69" s="3">
        <v>1</v>
      </c>
      <c r="G69" s="1" t="s">
        <v>594</v>
      </c>
      <c r="H69" s="1">
        <v>1</v>
      </c>
      <c r="I69" s="1">
        <v>8760</v>
      </c>
      <c r="J69" s="1">
        <v>4</v>
      </c>
      <c r="K69" s="1"/>
      <c r="L69" s="1" t="s">
        <v>9</v>
      </c>
    </row>
    <row r="70" spans="1:12">
      <c r="A70" s="1">
        <v>66</v>
      </c>
      <c r="B70" s="1" t="s">
        <v>69</v>
      </c>
      <c r="C70" s="1" t="s">
        <v>16</v>
      </c>
      <c r="D70" s="1" t="s">
        <v>11</v>
      </c>
      <c r="E70" s="1" t="s">
        <v>97</v>
      </c>
      <c r="F70" s="3">
        <v>1</v>
      </c>
      <c r="G70" s="1" t="s">
        <v>594</v>
      </c>
      <c r="H70" s="1">
        <v>2</v>
      </c>
      <c r="I70" s="1">
        <v>8760</v>
      </c>
      <c r="J70" s="1">
        <v>4</v>
      </c>
      <c r="K70" s="1"/>
      <c r="L70" s="1" t="s">
        <v>9</v>
      </c>
    </row>
    <row r="71" spans="1:12">
      <c r="A71" s="1">
        <v>67</v>
      </c>
      <c r="B71" s="1" t="s">
        <v>68</v>
      </c>
      <c r="C71" s="1" t="s">
        <v>16</v>
      </c>
      <c r="D71" s="1" t="s">
        <v>11</v>
      </c>
      <c r="E71" s="1" t="s">
        <v>98</v>
      </c>
      <c r="F71" s="3">
        <v>1</v>
      </c>
      <c r="G71" s="1" t="s">
        <v>594</v>
      </c>
      <c r="H71" s="1">
        <v>8</v>
      </c>
      <c r="I71" s="1">
        <v>8760</v>
      </c>
      <c r="J71" s="1">
        <v>4</v>
      </c>
      <c r="K71" s="1"/>
      <c r="L71" s="1" t="s">
        <v>9</v>
      </c>
    </row>
    <row r="72" spans="1:12">
      <c r="H72">
        <f>SUM(H62:H71)</f>
        <v>18</v>
      </c>
    </row>
    <row r="73" spans="1:12" ht="17.25" customHeight="1">
      <c r="A73" t="s">
        <v>70</v>
      </c>
    </row>
    <row r="74" spans="1:12">
      <c r="A74" s="1">
        <v>68</v>
      </c>
      <c r="B74" s="1"/>
      <c r="C74" s="1" t="s">
        <v>17</v>
      </c>
      <c r="D74" s="1" t="s">
        <v>71</v>
      </c>
      <c r="E74" s="1" t="s">
        <v>72</v>
      </c>
      <c r="F74" s="3">
        <v>1</v>
      </c>
      <c r="G74" s="6" t="s">
        <v>585</v>
      </c>
      <c r="H74" s="1">
        <v>95</v>
      </c>
      <c r="I74" s="1">
        <v>0</v>
      </c>
      <c r="J74" s="1">
        <v>60</v>
      </c>
      <c r="K74" s="1"/>
      <c r="L74" s="1" t="s">
        <v>9</v>
      </c>
    </row>
    <row r="75" spans="1:12">
      <c r="A75" s="1">
        <v>69</v>
      </c>
      <c r="B75" s="6" t="s">
        <v>581</v>
      </c>
      <c r="C75" s="1" t="s">
        <v>17</v>
      </c>
      <c r="D75" s="6" t="s">
        <v>71</v>
      </c>
      <c r="E75" s="6" t="s">
        <v>218</v>
      </c>
      <c r="F75" s="16">
        <v>1</v>
      </c>
      <c r="G75" s="6" t="s">
        <v>585</v>
      </c>
      <c r="H75" s="6">
        <v>3</v>
      </c>
      <c r="I75" s="6">
        <v>0</v>
      </c>
      <c r="J75" s="1">
        <v>40</v>
      </c>
      <c r="K75" s="6"/>
      <c r="L75" s="1" t="s">
        <v>9</v>
      </c>
    </row>
    <row r="76" spans="1:12">
      <c r="B76" s="5"/>
      <c r="C76" s="5"/>
      <c r="D76" s="5"/>
      <c r="E76" s="5"/>
      <c r="F76" s="5"/>
      <c r="G76" s="5"/>
      <c r="H76" s="5">
        <f>SUM(H74:H75)</f>
        <v>98</v>
      </c>
      <c r="I76" s="5"/>
      <c r="K76" s="5"/>
    </row>
  </sheetData>
  <phoneticPr fontId="2"/>
  <pageMargins left="0.7" right="0.7" top="0.75" bottom="0.75" header="0.3" footer="0.3"/>
  <pageSetup paperSize="8" scale="5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EC7DE-AC98-45D8-9887-E67DEC10D6E2}">
  <sheetPr>
    <pageSetUpPr fitToPage="1"/>
  </sheetPr>
  <dimension ref="A1:L122"/>
  <sheetViews>
    <sheetView topLeftCell="A112" zoomScaleNormal="100" workbookViewId="0">
      <selection activeCell="C13" sqref="C13"/>
    </sheetView>
  </sheetViews>
  <sheetFormatPr defaultRowHeight="18.75"/>
  <cols>
    <col min="1" max="1" width="4.5" customWidth="1"/>
    <col min="2" max="2" width="8.25" bestFit="1" customWidth="1"/>
    <col min="3" max="3" width="4.5" customWidth="1"/>
    <col min="4" max="4" width="23" bestFit="1" customWidth="1"/>
    <col min="5" max="5" width="21.375" bestFit="1" customWidth="1"/>
    <col min="6" max="6" width="4.875" bestFit="1" customWidth="1"/>
    <col min="7" max="7" width="24" customWidth="1"/>
    <col min="8" max="8" width="5.25" bestFit="1" customWidth="1"/>
    <col min="9" max="9" width="13" bestFit="1" customWidth="1"/>
    <col min="10" max="10" width="15.5" bestFit="1" customWidth="1"/>
    <col min="11" max="11" width="22.5" customWidth="1"/>
    <col min="12" max="12" width="11.875" bestFit="1" customWidth="1"/>
  </cols>
  <sheetData>
    <row r="1" spans="1:12" ht="24">
      <c r="A1" s="2" t="s">
        <v>15</v>
      </c>
    </row>
    <row r="2" spans="1:12">
      <c r="A2" s="1" t="s">
        <v>0</v>
      </c>
      <c r="B2" s="1" t="s">
        <v>14</v>
      </c>
      <c r="C2" s="1" t="s">
        <v>1</v>
      </c>
      <c r="D2" s="1" t="s">
        <v>13</v>
      </c>
      <c r="E2" s="1" t="s">
        <v>2</v>
      </c>
      <c r="F2" s="1" t="s">
        <v>3</v>
      </c>
      <c r="G2" s="1" t="s">
        <v>6</v>
      </c>
      <c r="H2" s="1" t="s">
        <v>4</v>
      </c>
      <c r="I2" s="1" t="s">
        <v>8</v>
      </c>
      <c r="J2" s="1" t="s">
        <v>5</v>
      </c>
      <c r="K2" s="1" t="s">
        <v>10</v>
      </c>
      <c r="L2" s="1" t="s">
        <v>7</v>
      </c>
    </row>
    <row r="3" spans="1:12">
      <c r="A3" s="1">
        <v>1</v>
      </c>
      <c r="B3" s="1" t="s">
        <v>20</v>
      </c>
      <c r="C3" s="1" t="s">
        <v>99</v>
      </c>
      <c r="D3" s="1" t="s">
        <v>18</v>
      </c>
      <c r="E3" s="1" t="s">
        <v>21</v>
      </c>
      <c r="F3" s="3">
        <v>1</v>
      </c>
      <c r="G3" s="1" t="s">
        <v>91</v>
      </c>
      <c r="H3" s="1">
        <v>1</v>
      </c>
      <c r="I3" s="1"/>
      <c r="J3" s="1">
        <v>36</v>
      </c>
      <c r="K3" s="1"/>
      <c r="L3" s="1" t="s">
        <v>9</v>
      </c>
    </row>
    <row r="4" spans="1:12">
      <c r="A4" s="1">
        <v>2</v>
      </c>
      <c r="B4" s="1" t="s">
        <v>20</v>
      </c>
      <c r="C4" s="1" t="s">
        <v>99</v>
      </c>
      <c r="D4" s="1" t="s">
        <v>22</v>
      </c>
      <c r="E4" s="1" t="s">
        <v>21</v>
      </c>
      <c r="F4" s="3">
        <v>1</v>
      </c>
      <c r="G4" s="1" t="s">
        <v>91</v>
      </c>
      <c r="H4" s="1">
        <v>1</v>
      </c>
      <c r="I4" s="1"/>
      <c r="J4" s="1">
        <v>36</v>
      </c>
      <c r="K4" s="1"/>
      <c r="L4" s="1" t="s">
        <v>9</v>
      </c>
    </row>
    <row r="5" spans="1:12">
      <c r="A5" s="1">
        <v>3</v>
      </c>
      <c r="B5" s="1" t="s">
        <v>28</v>
      </c>
      <c r="C5" s="1" t="s">
        <v>99</v>
      </c>
      <c r="D5" s="1" t="s">
        <v>23</v>
      </c>
      <c r="E5" s="1" t="s">
        <v>21</v>
      </c>
      <c r="F5" s="3">
        <v>1</v>
      </c>
      <c r="G5" s="1" t="s">
        <v>29</v>
      </c>
      <c r="H5" s="1">
        <v>3</v>
      </c>
      <c r="I5" s="1"/>
      <c r="J5" s="1">
        <v>36</v>
      </c>
      <c r="K5" s="1"/>
      <c r="L5" s="1" t="s">
        <v>9</v>
      </c>
    </row>
    <row r="6" spans="1:12">
      <c r="A6" s="1">
        <v>4</v>
      </c>
      <c r="B6" s="1" t="s">
        <v>78</v>
      </c>
      <c r="C6" s="1" t="s">
        <v>99</v>
      </c>
      <c r="D6" s="1" t="s">
        <v>24</v>
      </c>
      <c r="E6" s="1" t="s">
        <v>19</v>
      </c>
      <c r="F6" s="3">
        <v>1</v>
      </c>
      <c r="G6" s="1" t="s">
        <v>506</v>
      </c>
      <c r="H6" s="1">
        <v>1</v>
      </c>
      <c r="I6" s="1"/>
      <c r="J6" s="1">
        <v>26</v>
      </c>
      <c r="K6" s="1"/>
      <c r="L6" s="1" t="s">
        <v>9</v>
      </c>
    </row>
    <row r="7" spans="1:12">
      <c r="A7" s="1">
        <v>5</v>
      </c>
      <c r="B7" s="1" t="s">
        <v>79</v>
      </c>
      <c r="C7" s="1" t="s">
        <v>99</v>
      </c>
      <c r="D7" s="1" t="s">
        <v>25</v>
      </c>
      <c r="E7" s="1" t="s">
        <v>21</v>
      </c>
      <c r="F7" s="3">
        <v>1</v>
      </c>
      <c r="G7" s="1" t="s">
        <v>554</v>
      </c>
      <c r="H7" s="1">
        <v>1</v>
      </c>
      <c r="I7" s="1"/>
      <c r="J7" s="1">
        <v>36</v>
      </c>
      <c r="K7" s="1"/>
      <c r="L7" s="1" t="s">
        <v>9</v>
      </c>
    </row>
    <row r="8" spans="1:12">
      <c r="A8" s="1">
        <v>6</v>
      </c>
      <c r="B8" s="1" t="s">
        <v>80</v>
      </c>
      <c r="C8" s="1" t="s">
        <v>99</v>
      </c>
      <c r="D8" s="1" t="s">
        <v>25</v>
      </c>
      <c r="E8" s="1" t="s">
        <v>21</v>
      </c>
      <c r="F8" s="3">
        <v>1</v>
      </c>
      <c r="G8" s="1" t="s">
        <v>554</v>
      </c>
      <c r="H8" s="1">
        <v>1</v>
      </c>
      <c r="I8" s="1"/>
      <c r="J8" s="1">
        <v>36</v>
      </c>
      <c r="K8" s="1"/>
      <c r="L8" s="1" t="s">
        <v>9</v>
      </c>
    </row>
    <row r="9" spans="1:12">
      <c r="A9" s="1">
        <v>7</v>
      </c>
      <c r="B9" s="1" t="s">
        <v>20</v>
      </c>
      <c r="C9" s="1" t="s">
        <v>99</v>
      </c>
      <c r="D9" s="1" t="s">
        <v>27</v>
      </c>
      <c r="E9" s="1" t="s">
        <v>21</v>
      </c>
      <c r="F9" s="3">
        <v>1</v>
      </c>
      <c r="G9" s="1" t="s">
        <v>91</v>
      </c>
      <c r="H9" s="1">
        <v>1</v>
      </c>
      <c r="I9" s="1"/>
      <c r="J9" s="1">
        <v>36</v>
      </c>
      <c r="K9" s="1"/>
      <c r="L9" s="1" t="s">
        <v>9</v>
      </c>
    </row>
    <row r="10" spans="1:12">
      <c r="A10" s="1">
        <v>8</v>
      </c>
      <c r="B10" s="1"/>
      <c r="C10" s="1" t="s">
        <v>99</v>
      </c>
      <c r="D10" s="1" t="s">
        <v>27</v>
      </c>
      <c r="E10" s="1" t="s">
        <v>31</v>
      </c>
      <c r="F10" s="3">
        <v>1</v>
      </c>
      <c r="G10" s="1" t="s">
        <v>316</v>
      </c>
      <c r="H10" s="1">
        <v>2</v>
      </c>
      <c r="I10" s="1"/>
      <c r="J10" s="1"/>
      <c r="K10" s="1" t="s">
        <v>32</v>
      </c>
      <c r="L10" s="1" t="s">
        <v>9</v>
      </c>
    </row>
    <row r="11" spans="1:12">
      <c r="A11" s="1">
        <v>9</v>
      </c>
      <c r="B11" s="1" t="s">
        <v>20</v>
      </c>
      <c r="C11" s="1" t="s">
        <v>99</v>
      </c>
      <c r="D11" s="1" t="s">
        <v>26</v>
      </c>
      <c r="E11" s="1" t="s">
        <v>21</v>
      </c>
      <c r="F11" s="3">
        <v>1</v>
      </c>
      <c r="G11" s="1" t="s">
        <v>91</v>
      </c>
      <c r="H11" s="1">
        <v>1</v>
      </c>
      <c r="I11" s="1"/>
      <c r="J11" s="1">
        <v>36</v>
      </c>
      <c r="K11" s="1"/>
      <c r="L11" s="1" t="s">
        <v>9</v>
      </c>
    </row>
    <row r="12" spans="1:12">
      <c r="A12" s="1">
        <v>10</v>
      </c>
      <c r="B12" s="1"/>
      <c r="C12" s="1" t="s">
        <v>99</v>
      </c>
      <c r="D12" s="1" t="s">
        <v>26</v>
      </c>
      <c r="E12" s="1" t="s">
        <v>31</v>
      </c>
      <c r="F12" s="3">
        <v>1</v>
      </c>
      <c r="G12" s="1" t="s">
        <v>316</v>
      </c>
      <c r="H12" s="1">
        <v>3</v>
      </c>
      <c r="I12" s="1"/>
      <c r="J12" s="1"/>
      <c r="K12" s="1" t="s">
        <v>32</v>
      </c>
      <c r="L12" s="1" t="s">
        <v>9</v>
      </c>
    </row>
    <row r="13" spans="1:12">
      <c r="A13" s="1">
        <v>11</v>
      </c>
      <c r="B13" s="1" t="s">
        <v>507</v>
      </c>
      <c r="C13" s="1" t="s">
        <v>99</v>
      </c>
      <c r="D13" s="1" t="s">
        <v>100</v>
      </c>
      <c r="E13" s="1" t="s">
        <v>21</v>
      </c>
      <c r="F13" s="3">
        <v>9</v>
      </c>
      <c r="G13" s="1" t="s">
        <v>379</v>
      </c>
      <c r="H13" s="1">
        <v>3</v>
      </c>
      <c r="I13" s="1"/>
      <c r="J13" s="1">
        <v>324</v>
      </c>
      <c r="K13" s="1"/>
      <c r="L13" s="1" t="s">
        <v>9</v>
      </c>
    </row>
    <row r="14" spans="1:12">
      <c r="A14" s="1">
        <v>12</v>
      </c>
      <c r="B14" s="1" t="s">
        <v>84</v>
      </c>
      <c r="C14" s="1" t="s">
        <v>99</v>
      </c>
      <c r="D14" s="1" t="s">
        <v>100</v>
      </c>
      <c r="E14" s="1" t="s">
        <v>21</v>
      </c>
      <c r="F14" s="3">
        <v>1</v>
      </c>
      <c r="G14" s="1" t="s">
        <v>89</v>
      </c>
      <c r="H14" s="1">
        <v>4</v>
      </c>
      <c r="I14" s="1"/>
      <c r="J14" s="1">
        <v>36</v>
      </c>
      <c r="K14" s="1"/>
      <c r="L14" s="1" t="s">
        <v>9</v>
      </c>
    </row>
    <row r="15" spans="1:12">
      <c r="A15" s="1">
        <v>13</v>
      </c>
      <c r="B15" s="1" t="s">
        <v>508</v>
      </c>
      <c r="C15" s="1" t="s">
        <v>99</v>
      </c>
      <c r="D15" s="1" t="s">
        <v>100</v>
      </c>
      <c r="E15" s="1" t="s">
        <v>19</v>
      </c>
      <c r="F15" s="3">
        <v>1</v>
      </c>
      <c r="G15" s="1" t="s">
        <v>89</v>
      </c>
      <c r="H15" s="1">
        <v>2</v>
      </c>
      <c r="I15" s="1"/>
      <c r="J15" s="1">
        <v>26</v>
      </c>
      <c r="K15" s="1"/>
      <c r="L15" s="1" t="s">
        <v>9</v>
      </c>
    </row>
    <row r="16" spans="1:12">
      <c r="A16" s="1">
        <v>14</v>
      </c>
      <c r="B16" s="1"/>
      <c r="C16" s="1" t="s">
        <v>99</v>
      </c>
      <c r="D16" s="1" t="s">
        <v>100</v>
      </c>
      <c r="E16" s="1" t="s">
        <v>72</v>
      </c>
      <c r="F16" s="3">
        <v>1</v>
      </c>
      <c r="G16" s="1" t="s">
        <v>73</v>
      </c>
      <c r="H16" s="1">
        <v>11</v>
      </c>
      <c r="I16" s="1"/>
      <c r="J16" s="1">
        <v>60</v>
      </c>
      <c r="K16" s="1"/>
      <c r="L16" s="1" t="s">
        <v>9</v>
      </c>
    </row>
    <row r="17" spans="1:12">
      <c r="A17" s="1">
        <v>15</v>
      </c>
      <c r="B17" s="1" t="s">
        <v>330</v>
      </c>
      <c r="C17" s="1" t="s">
        <v>99</v>
      </c>
      <c r="D17" s="1" t="s">
        <v>101</v>
      </c>
      <c r="E17" s="1" t="s">
        <v>21</v>
      </c>
      <c r="F17" s="3">
        <v>2</v>
      </c>
      <c r="G17" s="1" t="s">
        <v>509</v>
      </c>
      <c r="H17" s="1">
        <v>2</v>
      </c>
      <c r="I17" s="1"/>
      <c r="J17" s="1">
        <v>72</v>
      </c>
      <c r="K17" s="1"/>
      <c r="L17" s="1" t="s">
        <v>9</v>
      </c>
    </row>
    <row r="18" spans="1:12">
      <c r="A18" s="1">
        <v>16</v>
      </c>
      <c r="B18" s="1"/>
      <c r="C18" s="1" t="s">
        <v>99</v>
      </c>
      <c r="D18" s="1" t="s">
        <v>101</v>
      </c>
      <c r="E18" s="1" t="s">
        <v>123</v>
      </c>
      <c r="F18" s="3">
        <v>1</v>
      </c>
      <c r="G18" s="1" t="s">
        <v>124</v>
      </c>
      <c r="H18" s="1">
        <v>1</v>
      </c>
      <c r="I18" s="1"/>
      <c r="J18" s="1">
        <v>18</v>
      </c>
      <c r="K18" s="1"/>
      <c r="L18" s="1" t="s">
        <v>9</v>
      </c>
    </row>
    <row r="19" spans="1:12">
      <c r="A19" s="1">
        <v>17</v>
      </c>
      <c r="B19" s="1" t="s">
        <v>330</v>
      </c>
      <c r="C19" s="1" t="s">
        <v>99</v>
      </c>
      <c r="D19" s="1" t="s">
        <v>102</v>
      </c>
      <c r="E19" s="1" t="s">
        <v>21</v>
      </c>
      <c r="F19" s="3">
        <v>2</v>
      </c>
      <c r="G19" s="1" t="s">
        <v>509</v>
      </c>
      <c r="H19" s="1">
        <v>6</v>
      </c>
      <c r="I19" s="1"/>
      <c r="J19" s="1">
        <v>72</v>
      </c>
      <c r="K19" s="1"/>
      <c r="L19" s="1" t="s">
        <v>9</v>
      </c>
    </row>
    <row r="20" spans="1:12">
      <c r="A20" s="1">
        <v>18</v>
      </c>
      <c r="B20" s="1"/>
      <c r="C20" s="1" t="s">
        <v>99</v>
      </c>
      <c r="D20" s="1" t="s">
        <v>102</v>
      </c>
      <c r="E20" s="1" t="s">
        <v>72</v>
      </c>
      <c r="F20" s="3">
        <v>1</v>
      </c>
      <c r="G20" s="1" t="s">
        <v>73</v>
      </c>
      <c r="H20" s="1">
        <v>7</v>
      </c>
      <c r="I20" s="1"/>
      <c r="J20" s="1">
        <v>60</v>
      </c>
      <c r="K20" s="1"/>
      <c r="L20" s="1" t="s">
        <v>9</v>
      </c>
    </row>
    <row r="21" spans="1:12">
      <c r="A21" s="1">
        <v>19</v>
      </c>
      <c r="B21" s="1" t="s">
        <v>507</v>
      </c>
      <c r="C21" s="1" t="s">
        <v>99</v>
      </c>
      <c r="D21" s="1" t="s">
        <v>103</v>
      </c>
      <c r="E21" s="1" t="s">
        <v>21</v>
      </c>
      <c r="F21" s="3">
        <v>6</v>
      </c>
      <c r="G21" s="1" t="s">
        <v>379</v>
      </c>
      <c r="H21" s="1">
        <v>1</v>
      </c>
      <c r="I21" s="1"/>
      <c r="J21" s="1">
        <v>216</v>
      </c>
      <c r="K21" s="1"/>
      <c r="L21" s="1" t="s">
        <v>9</v>
      </c>
    </row>
    <row r="22" spans="1:12">
      <c r="A22" s="1">
        <v>20</v>
      </c>
      <c r="B22" s="1" t="s">
        <v>84</v>
      </c>
      <c r="C22" s="1" t="s">
        <v>99</v>
      </c>
      <c r="D22" s="1" t="s">
        <v>103</v>
      </c>
      <c r="E22" s="1" t="s">
        <v>21</v>
      </c>
      <c r="F22" s="3">
        <v>1</v>
      </c>
      <c r="G22" s="1" t="s">
        <v>89</v>
      </c>
      <c r="H22" s="1">
        <v>4</v>
      </c>
      <c r="I22" s="1"/>
      <c r="J22" s="1">
        <v>36</v>
      </c>
      <c r="K22" s="1"/>
      <c r="L22" s="1" t="s">
        <v>9</v>
      </c>
    </row>
    <row r="23" spans="1:12">
      <c r="A23" s="1">
        <v>21</v>
      </c>
      <c r="B23" s="1"/>
      <c r="C23" s="1" t="s">
        <v>99</v>
      </c>
      <c r="D23" s="1" t="s">
        <v>103</v>
      </c>
      <c r="E23" s="1" t="s">
        <v>72</v>
      </c>
      <c r="F23" s="3">
        <v>1</v>
      </c>
      <c r="G23" s="1" t="s">
        <v>73</v>
      </c>
      <c r="H23" s="1">
        <v>3</v>
      </c>
      <c r="I23" s="1"/>
      <c r="J23" s="1">
        <v>60</v>
      </c>
      <c r="K23" s="1"/>
      <c r="L23" s="1" t="s">
        <v>9</v>
      </c>
    </row>
    <row r="24" spans="1:12">
      <c r="A24" s="1">
        <v>22</v>
      </c>
      <c r="B24" s="1" t="s">
        <v>507</v>
      </c>
      <c r="C24" s="1" t="s">
        <v>99</v>
      </c>
      <c r="D24" s="1" t="s">
        <v>104</v>
      </c>
      <c r="E24" s="1" t="s">
        <v>21</v>
      </c>
      <c r="F24" s="3">
        <v>6</v>
      </c>
      <c r="G24" s="1" t="s">
        <v>379</v>
      </c>
      <c r="H24" s="1">
        <v>1</v>
      </c>
      <c r="I24" s="1"/>
      <c r="J24" s="1">
        <v>216</v>
      </c>
      <c r="K24" s="1"/>
      <c r="L24" s="1" t="s">
        <v>9</v>
      </c>
    </row>
    <row r="25" spans="1:12">
      <c r="A25" s="1">
        <v>23</v>
      </c>
      <c r="B25" s="1" t="s">
        <v>84</v>
      </c>
      <c r="C25" s="1" t="s">
        <v>99</v>
      </c>
      <c r="D25" s="1" t="s">
        <v>104</v>
      </c>
      <c r="E25" s="1" t="s">
        <v>21</v>
      </c>
      <c r="F25" s="3">
        <v>1</v>
      </c>
      <c r="G25" s="1" t="s">
        <v>89</v>
      </c>
      <c r="H25" s="1">
        <v>1</v>
      </c>
      <c r="I25" s="1"/>
      <c r="J25" s="1">
        <v>36</v>
      </c>
      <c r="K25" s="1"/>
      <c r="L25" s="1" t="s">
        <v>9</v>
      </c>
    </row>
    <row r="26" spans="1:12">
      <c r="A26" s="1">
        <v>24</v>
      </c>
      <c r="B26" s="1"/>
      <c r="C26" s="1" t="s">
        <v>99</v>
      </c>
      <c r="D26" s="1" t="s">
        <v>104</v>
      </c>
      <c r="E26" s="1" t="s">
        <v>72</v>
      </c>
      <c r="F26" s="3">
        <v>1</v>
      </c>
      <c r="G26" s="1" t="s">
        <v>73</v>
      </c>
      <c r="H26" s="1">
        <v>6</v>
      </c>
      <c r="I26" s="1"/>
      <c r="J26" s="1">
        <v>60</v>
      </c>
      <c r="K26" s="1"/>
      <c r="L26" s="1" t="s">
        <v>9</v>
      </c>
    </row>
    <row r="27" spans="1:12">
      <c r="A27" s="1">
        <v>25</v>
      </c>
      <c r="B27" s="1" t="s">
        <v>83</v>
      </c>
      <c r="C27" s="1" t="s">
        <v>99</v>
      </c>
      <c r="D27" s="1" t="s">
        <v>35</v>
      </c>
      <c r="E27" s="1" t="s">
        <v>21</v>
      </c>
      <c r="F27" s="3">
        <v>1</v>
      </c>
      <c r="G27" s="1" t="s">
        <v>89</v>
      </c>
      <c r="H27" s="1">
        <v>4</v>
      </c>
      <c r="I27" s="1"/>
      <c r="J27" s="1">
        <v>36</v>
      </c>
      <c r="K27" s="1"/>
      <c r="L27" s="1" t="s">
        <v>9</v>
      </c>
    </row>
    <row r="28" spans="1:12">
      <c r="A28" s="1">
        <v>26</v>
      </c>
      <c r="B28" s="1" t="s">
        <v>84</v>
      </c>
      <c r="C28" s="1" t="s">
        <v>99</v>
      </c>
      <c r="D28" s="1" t="s">
        <v>35</v>
      </c>
      <c r="E28" s="1" t="s">
        <v>21</v>
      </c>
      <c r="F28" s="3">
        <v>1</v>
      </c>
      <c r="G28" s="1" t="s">
        <v>89</v>
      </c>
      <c r="H28" s="1">
        <v>1</v>
      </c>
      <c r="I28" s="1"/>
      <c r="J28" s="1">
        <v>36</v>
      </c>
      <c r="K28" s="1"/>
      <c r="L28" s="1" t="s">
        <v>9</v>
      </c>
    </row>
    <row r="29" spans="1:12">
      <c r="A29" s="1">
        <v>27</v>
      </c>
      <c r="B29" s="1"/>
      <c r="C29" s="1" t="s">
        <v>99</v>
      </c>
      <c r="D29" s="1" t="s">
        <v>35</v>
      </c>
      <c r="E29" s="1" t="s">
        <v>72</v>
      </c>
      <c r="F29" s="3">
        <v>1</v>
      </c>
      <c r="G29" s="1" t="s">
        <v>73</v>
      </c>
      <c r="H29" s="1">
        <v>6</v>
      </c>
      <c r="I29" s="1"/>
      <c r="J29" s="1">
        <v>60</v>
      </c>
      <c r="K29" s="1"/>
      <c r="L29" s="1" t="s">
        <v>9</v>
      </c>
    </row>
    <row r="30" spans="1:12">
      <c r="A30" s="1">
        <v>28</v>
      </c>
      <c r="B30" s="1" t="s">
        <v>510</v>
      </c>
      <c r="C30" s="1" t="s">
        <v>99</v>
      </c>
      <c r="D30" s="1" t="s">
        <v>105</v>
      </c>
      <c r="E30" s="1" t="s">
        <v>21</v>
      </c>
      <c r="F30" s="3">
        <v>36</v>
      </c>
      <c r="G30" s="1" t="s">
        <v>518</v>
      </c>
      <c r="H30" s="1">
        <v>1</v>
      </c>
      <c r="I30" s="1"/>
      <c r="J30" s="1">
        <v>1296</v>
      </c>
      <c r="K30" s="1"/>
      <c r="L30" s="1" t="s">
        <v>9</v>
      </c>
    </row>
    <row r="31" spans="1:12">
      <c r="A31" s="1">
        <v>29</v>
      </c>
      <c r="B31" s="1" t="s">
        <v>84</v>
      </c>
      <c r="C31" s="1" t="s">
        <v>99</v>
      </c>
      <c r="D31" s="1" t="s">
        <v>105</v>
      </c>
      <c r="E31" s="1" t="s">
        <v>21</v>
      </c>
      <c r="F31" s="3">
        <v>1</v>
      </c>
      <c r="G31" s="1" t="s">
        <v>89</v>
      </c>
      <c r="H31" s="1">
        <v>12</v>
      </c>
      <c r="I31" s="1"/>
      <c r="J31" s="1">
        <v>36</v>
      </c>
      <c r="K31" s="1"/>
      <c r="L31" s="1" t="s">
        <v>9</v>
      </c>
    </row>
    <row r="32" spans="1:12">
      <c r="A32" s="1">
        <v>30</v>
      </c>
      <c r="B32" s="1"/>
      <c r="C32" s="1" t="s">
        <v>99</v>
      </c>
      <c r="D32" s="1" t="s">
        <v>105</v>
      </c>
      <c r="E32" s="1" t="s">
        <v>72</v>
      </c>
      <c r="F32" s="3">
        <v>1</v>
      </c>
      <c r="G32" s="1" t="s">
        <v>73</v>
      </c>
      <c r="H32" s="1">
        <v>7</v>
      </c>
      <c r="I32" s="1"/>
      <c r="J32" s="1">
        <v>60</v>
      </c>
      <c r="K32" s="1"/>
      <c r="L32" s="1" t="s">
        <v>9</v>
      </c>
    </row>
    <row r="33" spans="1:12">
      <c r="A33" s="1">
        <v>31</v>
      </c>
      <c r="B33" s="1"/>
      <c r="C33" s="1" t="s">
        <v>99</v>
      </c>
      <c r="D33" s="1" t="s">
        <v>105</v>
      </c>
      <c r="E33" s="1" t="s">
        <v>125</v>
      </c>
      <c r="F33" s="3">
        <v>1</v>
      </c>
      <c r="G33" s="1" t="s">
        <v>126</v>
      </c>
      <c r="H33" s="1">
        <v>5</v>
      </c>
      <c r="I33" s="1"/>
      <c r="J33" s="1">
        <v>100</v>
      </c>
      <c r="K33" s="1"/>
      <c r="L33" s="1" t="s">
        <v>9</v>
      </c>
    </row>
    <row r="34" spans="1:12">
      <c r="A34" s="1">
        <v>32</v>
      </c>
      <c r="B34" s="1" t="s">
        <v>84</v>
      </c>
      <c r="C34" s="1" t="s">
        <v>99</v>
      </c>
      <c r="D34" s="1" t="s">
        <v>102</v>
      </c>
      <c r="E34" s="1" t="s">
        <v>21</v>
      </c>
      <c r="F34" s="3">
        <v>1</v>
      </c>
      <c r="G34" s="1" t="s">
        <v>89</v>
      </c>
      <c r="H34" s="1">
        <v>8</v>
      </c>
      <c r="I34" s="1"/>
      <c r="J34" s="1">
        <v>36</v>
      </c>
      <c r="K34" s="1"/>
      <c r="L34" s="1" t="s">
        <v>9</v>
      </c>
    </row>
    <row r="35" spans="1:12">
      <c r="A35" s="1">
        <v>33</v>
      </c>
      <c r="B35" s="1"/>
      <c r="C35" s="1" t="s">
        <v>99</v>
      </c>
      <c r="D35" s="1" t="s">
        <v>102</v>
      </c>
      <c r="E35" s="1" t="s">
        <v>31</v>
      </c>
      <c r="F35" s="3">
        <v>1</v>
      </c>
      <c r="G35" s="1" t="s">
        <v>73</v>
      </c>
      <c r="H35" s="1">
        <v>28</v>
      </c>
      <c r="I35" s="1"/>
      <c r="J35" s="1"/>
      <c r="K35" s="1"/>
      <c r="L35" s="1" t="s">
        <v>9</v>
      </c>
    </row>
    <row r="36" spans="1:12">
      <c r="A36" s="1">
        <v>34</v>
      </c>
      <c r="B36" s="1" t="s">
        <v>83</v>
      </c>
      <c r="C36" s="1" t="s">
        <v>99</v>
      </c>
      <c r="D36" s="1" t="s">
        <v>11</v>
      </c>
      <c r="E36" s="1" t="s">
        <v>21</v>
      </c>
      <c r="F36" s="3">
        <v>1</v>
      </c>
      <c r="G36" s="1" t="s">
        <v>89</v>
      </c>
      <c r="H36" s="1">
        <v>68</v>
      </c>
      <c r="I36" s="1"/>
      <c r="J36" s="1">
        <v>36</v>
      </c>
      <c r="K36" s="1"/>
      <c r="L36" s="1" t="s">
        <v>9</v>
      </c>
    </row>
    <row r="37" spans="1:12">
      <c r="A37" s="1">
        <v>35</v>
      </c>
      <c r="B37" s="1"/>
      <c r="C37" s="1" t="s">
        <v>99</v>
      </c>
      <c r="D37" s="1" t="s">
        <v>11</v>
      </c>
      <c r="E37" s="1" t="s">
        <v>72</v>
      </c>
      <c r="F37" s="3">
        <v>1</v>
      </c>
      <c r="G37" s="1" t="s">
        <v>73</v>
      </c>
      <c r="H37" s="1">
        <v>9</v>
      </c>
      <c r="I37" s="1"/>
      <c r="J37" s="1">
        <v>60</v>
      </c>
      <c r="K37" s="1"/>
      <c r="L37" s="1" t="s">
        <v>9</v>
      </c>
    </row>
    <row r="38" spans="1:12">
      <c r="A38" s="1">
        <v>36</v>
      </c>
      <c r="B38" s="1"/>
      <c r="C38" s="1" t="s">
        <v>99</v>
      </c>
      <c r="D38" s="1" t="s">
        <v>11</v>
      </c>
      <c r="E38" s="1" t="s">
        <v>163</v>
      </c>
      <c r="F38" s="3">
        <v>1</v>
      </c>
      <c r="G38" s="1" t="s">
        <v>73</v>
      </c>
      <c r="H38" s="1">
        <v>1</v>
      </c>
      <c r="I38" s="1"/>
      <c r="J38" s="1">
        <v>27</v>
      </c>
      <c r="K38" s="1"/>
      <c r="L38" s="1" t="s">
        <v>9</v>
      </c>
    </row>
    <row r="39" spans="1:12">
      <c r="A39" s="1">
        <v>37</v>
      </c>
      <c r="B39" s="1"/>
      <c r="C39" s="1" t="s">
        <v>99</v>
      </c>
      <c r="D39" s="1" t="s">
        <v>11</v>
      </c>
      <c r="E39" s="1" t="s">
        <v>75</v>
      </c>
      <c r="F39" s="3">
        <v>1</v>
      </c>
      <c r="G39" s="1" t="s">
        <v>76</v>
      </c>
      <c r="H39" s="1">
        <v>5</v>
      </c>
      <c r="I39" s="1"/>
      <c r="J39" s="1"/>
      <c r="K39" s="1"/>
      <c r="L39" s="1" t="s">
        <v>9</v>
      </c>
    </row>
    <row r="40" spans="1:12">
      <c r="A40" s="1">
        <v>38</v>
      </c>
      <c r="B40" s="1" t="s">
        <v>28</v>
      </c>
      <c r="C40" s="1" t="s">
        <v>99</v>
      </c>
      <c r="D40" s="1" t="s">
        <v>57</v>
      </c>
      <c r="E40" s="1" t="s">
        <v>21</v>
      </c>
      <c r="F40" s="3">
        <v>1</v>
      </c>
      <c r="G40" s="1" t="s">
        <v>511</v>
      </c>
      <c r="H40" s="1">
        <v>2</v>
      </c>
      <c r="I40" s="1"/>
      <c r="J40" s="1">
        <v>36</v>
      </c>
      <c r="K40" s="1"/>
      <c r="L40" s="1" t="s">
        <v>9</v>
      </c>
    </row>
    <row r="41" spans="1:12">
      <c r="A41" s="1">
        <v>39</v>
      </c>
      <c r="B41" s="1"/>
      <c r="C41" s="1" t="s">
        <v>99</v>
      </c>
      <c r="D41" s="1" t="s">
        <v>57</v>
      </c>
      <c r="E41" s="1" t="s">
        <v>72</v>
      </c>
      <c r="F41" s="3">
        <v>1</v>
      </c>
      <c r="G41" s="1" t="s">
        <v>73</v>
      </c>
      <c r="H41" s="1">
        <v>1</v>
      </c>
      <c r="I41" s="1"/>
      <c r="J41" s="1">
        <v>60</v>
      </c>
      <c r="K41" s="1"/>
      <c r="L41" s="1" t="s">
        <v>9</v>
      </c>
    </row>
    <row r="42" spans="1:12">
      <c r="A42" s="1">
        <v>40</v>
      </c>
      <c r="B42" s="1" t="s">
        <v>79</v>
      </c>
      <c r="C42" s="1" t="s">
        <v>99</v>
      </c>
      <c r="D42" s="1" t="s">
        <v>36</v>
      </c>
      <c r="E42" s="1" t="s">
        <v>21</v>
      </c>
      <c r="F42" s="3">
        <v>1</v>
      </c>
      <c r="G42" s="1" t="s">
        <v>554</v>
      </c>
      <c r="H42" s="1">
        <v>1</v>
      </c>
      <c r="I42" s="1"/>
      <c r="J42" s="1">
        <v>36</v>
      </c>
      <c r="K42" s="1"/>
      <c r="L42" s="1" t="s">
        <v>9</v>
      </c>
    </row>
    <row r="43" spans="1:12">
      <c r="A43" s="1">
        <v>41</v>
      </c>
      <c r="B43" s="1" t="s">
        <v>80</v>
      </c>
      <c r="C43" s="1" t="s">
        <v>99</v>
      </c>
      <c r="D43" s="1" t="s">
        <v>36</v>
      </c>
      <c r="E43" s="1" t="s">
        <v>21</v>
      </c>
      <c r="F43" s="3">
        <v>1</v>
      </c>
      <c r="G43" s="1" t="s">
        <v>554</v>
      </c>
      <c r="H43" s="1">
        <v>1</v>
      </c>
      <c r="I43" s="1"/>
      <c r="J43" s="1">
        <v>36</v>
      </c>
      <c r="K43" s="1"/>
      <c r="L43" s="1" t="s">
        <v>9</v>
      </c>
    </row>
    <row r="44" spans="1:12">
      <c r="A44" s="1">
        <v>42</v>
      </c>
      <c r="B44" s="1" t="s">
        <v>512</v>
      </c>
      <c r="C44" s="1" t="s">
        <v>99</v>
      </c>
      <c r="D44" s="1" t="s">
        <v>127</v>
      </c>
      <c r="E44" s="1" t="s">
        <v>21</v>
      </c>
      <c r="F44" s="3">
        <v>1</v>
      </c>
      <c r="G44" s="1" t="s">
        <v>91</v>
      </c>
      <c r="H44" s="1">
        <v>2</v>
      </c>
      <c r="I44" s="1"/>
      <c r="J44" s="1">
        <v>36</v>
      </c>
      <c r="K44" s="1"/>
      <c r="L44" s="1" t="s">
        <v>9</v>
      </c>
    </row>
    <row r="45" spans="1:12">
      <c r="A45" s="1">
        <v>43</v>
      </c>
      <c r="B45" s="1" t="s">
        <v>85</v>
      </c>
      <c r="C45" s="1" t="s">
        <v>99</v>
      </c>
      <c r="D45" s="1" t="s">
        <v>38</v>
      </c>
      <c r="E45" s="1" t="s">
        <v>21</v>
      </c>
      <c r="F45" s="3">
        <v>1</v>
      </c>
      <c r="G45" s="1" t="s">
        <v>513</v>
      </c>
      <c r="H45" s="1">
        <v>1</v>
      </c>
      <c r="I45" s="1"/>
      <c r="J45" s="1">
        <v>36</v>
      </c>
      <c r="K45" s="1"/>
      <c r="L45" s="1" t="s">
        <v>9</v>
      </c>
    </row>
    <row r="46" spans="1:12">
      <c r="A46" s="1">
        <v>44</v>
      </c>
      <c r="B46" s="1" t="s">
        <v>86</v>
      </c>
      <c r="C46" s="1" t="s">
        <v>99</v>
      </c>
      <c r="D46" s="1" t="s">
        <v>39</v>
      </c>
      <c r="E46" s="1" t="s">
        <v>19</v>
      </c>
      <c r="F46" s="3">
        <v>1</v>
      </c>
      <c r="G46" s="1" t="s">
        <v>93</v>
      </c>
      <c r="H46" s="1">
        <v>1</v>
      </c>
      <c r="I46" s="1"/>
      <c r="J46" s="1">
        <v>26</v>
      </c>
      <c r="K46" s="1"/>
      <c r="L46" s="1" t="s">
        <v>9</v>
      </c>
    </row>
    <row r="47" spans="1:12">
      <c r="A47" s="1">
        <v>45</v>
      </c>
      <c r="B47" s="1" t="s">
        <v>20</v>
      </c>
      <c r="C47" s="1" t="s">
        <v>99</v>
      </c>
      <c r="D47" s="1" t="s">
        <v>106</v>
      </c>
      <c r="E47" s="1" t="s">
        <v>21</v>
      </c>
      <c r="F47" s="3">
        <v>1</v>
      </c>
      <c r="G47" s="1" t="s">
        <v>91</v>
      </c>
      <c r="H47" s="1">
        <v>1</v>
      </c>
      <c r="I47" s="1"/>
      <c r="J47" s="1">
        <v>36</v>
      </c>
      <c r="K47" s="1"/>
      <c r="L47" s="1" t="s">
        <v>9</v>
      </c>
    </row>
    <row r="48" spans="1:12">
      <c r="A48" s="1">
        <v>46</v>
      </c>
      <c r="B48" s="1" t="s">
        <v>81</v>
      </c>
      <c r="C48" s="1" t="s">
        <v>99</v>
      </c>
      <c r="D48" s="1" t="s">
        <v>107</v>
      </c>
      <c r="E48" s="1" t="s">
        <v>21</v>
      </c>
      <c r="F48" s="3">
        <v>2</v>
      </c>
      <c r="G48" s="1" t="s">
        <v>56</v>
      </c>
      <c r="H48" s="1">
        <v>16</v>
      </c>
      <c r="I48" s="1"/>
      <c r="J48" s="1">
        <v>72</v>
      </c>
      <c r="K48" s="1"/>
      <c r="L48" s="1" t="s">
        <v>9</v>
      </c>
    </row>
    <row r="49" spans="1:12">
      <c r="A49" s="1">
        <v>47</v>
      </c>
      <c r="B49" s="1"/>
      <c r="C49" s="1" t="s">
        <v>99</v>
      </c>
      <c r="D49" s="1" t="s">
        <v>128</v>
      </c>
      <c r="E49" s="1" t="s">
        <v>72</v>
      </c>
      <c r="F49" s="3">
        <v>1</v>
      </c>
      <c r="G49" s="1" t="s">
        <v>73</v>
      </c>
      <c r="H49" s="1">
        <v>29</v>
      </c>
      <c r="I49" s="1"/>
      <c r="J49" s="1">
        <v>60</v>
      </c>
      <c r="K49" s="1"/>
      <c r="L49" s="1" t="s">
        <v>9</v>
      </c>
    </row>
    <row r="50" spans="1:12">
      <c r="A50" s="1">
        <v>48</v>
      </c>
      <c r="B50" s="1" t="s">
        <v>507</v>
      </c>
      <c r="C50" s="1" t="s">
        <v>99</v>
      </c>
      <c r="D50" s="1" t="s">
        <v>108</v>
      </c>
      <c r="E50" s="1" t="s">
        <v>21</v>
      </c>
      <c r="F50" s="3">
        <v>6</v>
      </c>
      <c r="G50" s="1" t="s">
        <v>379</v>
      </c>
      <c r="H50" s="1">
        <v>2</v>
      </c>
      <c r="I50" s="1"/>
      <c r="J50" s="1">
        <v>216</v>
      </c>
      <c r="K50" s="1"/>
      <c r="L50" s="1" t="s">
        <v>9</v>
      </c>
    </row>
    <row r="51" spans="1:12">
      <c r="A51" s="1">
        <v>49</v>
      </c>
      <c r="B51" s="1" t="s">
        <v>84</v>
      </c>
      <c r="C51" s="1" t="s">
        <v>99</v>
      </c>
      <c r="D51" s="1" t="s">
        <v>108</v>
      </c>
      <c r="E51" s="1" t="s">
        <v>21</v>
      </c>
      <c r="F51" s="3">
        <v>1</v>
      </c>
      <c r="G51" s="1" t="s">
        <v>89</v>
      </c>
      <c r="H51" s="1">
        <v>1</v>
      </c>
      <c r="I51" s="1"/>
      <c r="J51" s="1">
        <v>36</v>
      </c>
      <c r="K51" s="1"/>
      <c r="L51" s="1" t="s">
        <v>9</v>
      </c>
    </row>
    <row r="52" spans="1:12">
      <c r="A52" s="1">
        <v>50</v>
      </c>
      <c r="B52" s="1" t="s">
        <v>514</v>
      </c>
      <c r="C52" s="1" t="s">
        <v>99</v>
      </c>
      <c r="D52" s="1" t="s">
        <v>108</v>
      </c>
      <c r="E52" s="1" t="s">
        <v>19</v>
      </c>
      <c r="F52" s="3">
        <v>1</v>
      </c>
      <c r="G52" s="1" t="s">
        <v>89</v>
      </c>
      <c r="H52" s="1">
        <v>1</v>
      </c>
      <c r="I52" s="1"/>
      <c r="J52" s="1">
        <v>26</v>
      </c>
      <c r="K52" s="1"/>
      <c r="L52" s="1" t="s">
        <v>9</v>
      </c>
    </row>
    <row r="53" spans="1:12">
      <c r="A53" s="1">
        <v>51</v>
      </c>
      <c r="B53" s="1"/>
      <c r="C53" s="1" t="s">
        <v>99</v>
      </c>
      <c r="D53" s="1" t="s">
        <v>108</v>
      </c>
      <c r="E53" s="1" t="s">
        <v>72</v>
      </c>
      <c r="F53" s="3">
        <v>1</v>
      </c>
      <c r="G53" s="1" t="s">
        <v>73</v>
      </c>
      <c r="H53" s="1">
        <v>9</v>
      </c>
      <c r="I53" s="1"/>
      <c r="J53" s="1">
        <v>60</v>
      </c>
      <c r="K53" s="1"/>
      <c r="L53" s="1" t="s">
        <v>9</v>
      </c>
    </row>
    <row r="54" spans="1:12">
      <c r="A54" s="1">
        <v>52</v>
      </c>
      <c r="B54" s="1" t="s">
        <v>507</v>
      </c>
      <c r="C54" s="1" t="s">
        <v>99</v>
      </c>
      <c r="D54" s="1" t="s">
        <v>108</v>
      </c>
      <c r="E54" s="1" t="s">
        <v>21</v>
      </c>
      <c r="F54" s="3">
        <v>6</v>
      </c>
      <c r="G54" s="1" t="s">
        <v>379</v>
      </c>
      <c r="H54" s="1">
        <v>2</v>
      </c>
      <c r="I54" s="1"/>
      <c r="J54" s="1">
        <v>216</v>
      </c>
      <c r="K54" s="1"/>
      <c r="L54" s="1" t="s">
        <v>9</v>
      </c>
    </row>
    <row r="55" spans="1:12">
      <c r="A55" s="1">
        <v>53</v>
      </c>
      <c r="B55" s="1" t="s">
        <v>84</v>
      </c>
      <c r="C55" s="1" t="s">
        <v>99</v>
      </c>
      <c r="D55" s="1" t="s">
        <v>108</v>
      </c>
      <c r="E55" s="1" t="s">
        <v>21</v>
      </c>
      <c r="F55" s="3">
        <v>1</v>
      </c>
      <c r="G55" s="1" t="s">
        <v>89</v>
      </c>
      <c r="H55" s="1">
        <v>1</v>
      </c>
      <c r="I55" s="1"/>
      <c r="J55" s="1">
        <v>36</v>
      </c>
      <c r="K55" s="1"/>
      <c r="L55" s="1" t="s">
        <v>9</v>
      </c>
    </row>
    <row r="56" spans="1:12">
      <c r="A56" s="1">
        <v>54</v>
      </c>
      <c r="B56" s="1" t="s">
        <v>514</v>
      </c>
      <c r="C56" s="1" t="s">
        <v>99</v>
      </c>
      <c r="D56" s="1" t="s">
        <v>108</v>
      </c>
      <c r="E56" s="1" t="s">
        <v>19</v>
      </c>
      <c r="F56" s="3">
        <v>1</v>
      </c>
      <c r="G56" s="1" t="s">
        <v>89</v>
      </c>
      <c r="H56" s="1">
        <v>1</v>
      </c>
      <c r="I56" s="1"/>
      <c r="J56" s="1">
        <v>26</v>
      </c>
      <c r="K56" s="1"/>
      <c r="L56" s="1" t="s">
        <v>9</v>
      </c>
    </row>
    <row r="57" spans="1:12">
      <c r="A57" s="1">
        <v>55</v>
      </c>
      <c r="B57" s="1"/>
      <c r="C57" s="1" t="s">
        <v>99</v>
      </c>
      <c r="D57" s="1" t="s">
        <v>108</v>
      </c>
      <c r="E57" s="1" t="s">
        <v>72</v>
      </c>
      <c r="F57" s="3">
        <v>1</v>
      </c>
      <c r="G57" s="1" t="s">
        <v>73</v>
      </c>
      <c r="H57" s="1">
        <v>9</v>
      </c>
      <c r="I57" s="1"/>
      <c r="J57" s="1">
        <v>60</v>
      </c>
      <c r="K57" s="1"/>
      <c r="L57" s="1" t="s">
        <v>9</v>
      </c>
    </row>
    <row r="58" spans="1:12">
      <c r="A58" s="1">
        <v>56</v>
      </c>
      <c r="B58" s="1" t="s">
        <v>515</v>
      </c>
      <c r="C58" s="1" t="s">
        <v>99</v>
      </c>
      <c r="D58" s="1" t="s">
        <v>109</v>
      </c>
      <c r="E58" s="1" t="s">
        <v>21</v>
      </c>
      <c r="F58" s="3">
        <v>2</v>
      </c>
      <c r="G58" s="1" t="s">
        <v>88</v>
      </c>
      <c r="H58" s="1">
        <v>9</v>
      </c>
      <c r="I58" s="1"/>
      <c r="J58" s="1">
        <v>72</v>
      </c>
      <c r="K58" s="1"/>
      <c r="L58" s="1" t="s">
        <v>9</v>
      </c>
    </row>
    <row r="59" spans="1:12">
      <c r="A59" s="1">
        <v>57</v>
      </c>
      <c r="B59" s="1" t="s">
        <v>82</v>
      </c>
      <c r="C59" s="1" t="s">
        <v>99</v>
      </c>
      <c r="D59" s="1" t="s">
        <v>109</v>
      </c>
      <c r="E59" s="1" t="s">
        <v>21</v>
      </c>
      <c r="F59" s="3">
        <v>1</v>
      </c>
      <c r="G59" s="1" t="s">
        <v>88</v>
      </c>
      <c r="H59" s="1">
        <v>10</v>
      </c>
      <c r="I59" s="1"/>
      <c r="J59" s="1">
        <v>36</v>
      </c>
      <c r="K59" s="1"/>
      <c r="L59" s="1" t="s">
        <v>9</v>
      </c>
    </row>
    <row r="60" spans="1:12">
      <c r="A60" s="1">
        <v>58</v>
      </c>
      <c r="B60" s="1" t="s">
        <v>516</v>
      </c>
      <c r="C60" s="1" t="s">
        <v>99</v>
      </c>
      <c r="D60" s="1" t="s">
        <v>105</v>
      </c>
      <c r="E60" s="1" t="s">
        <v>21</v>
      </c>
      <c r="F60" s="3">
        <v>18</v>
      </c>
      <c r="G60" s="1" t="s">
        <v>517</v>
      </c>
      <c r="H60" s="1">
        <v>3</v>
      </c>
      <c r="I60" s="1"/>
      <c r="J60" s="1">
        <v>648</v>
      </c>
      <c r="K60" s="1"/>
      <c r="L60" s="1" t="s">
        <v>9</v>
      </c>
    </row>
    <row r="61" spans="1:12">
      <c r="A61" s="1">
        <v>59</v>
      </c>
      <c r="B61" s="1"/>
      <c r="C61" s="1" t="s">
        <v>99</v>
      </c>
      <c r="D61" s="1" t="s">
        <v>105</v>
      </c>
      <c r="E61" s="1" t="s">
        <v>72</v>
      </c>
      <c r="F61" s="3">
        <v>1</v>
      </c>
      <c r="G61" s="1" t="s">
        <v>73</v>
      </c>
      <c r="H61" s="1">
        <v>12</v>
      </c>
      <c r="I61" s="1"/>
      <c r="J61" s="1">
        <v>60</v>
      </c>
      <c r="K61" s="1"/>
      <c r="L61" s="1" t="s">
        <v>9</v>
      </c>
    </row>
    <row r="62" spans="1:12">
      <c r="A62" s="1">
        <v>60</v>
      </c>
      <c r="B62" s="1" t="s">
        <v>81</v>
      </c>
      <c r="C62" s="1" t="s">
        <v>99</v>
      </c>
      <c r="D62" s="1" t="s">
        <v>110</v>
      </c>
      <c r="E62" s="1" t="s">
        <v>21</v>
      </c>
      <c r="F62" s="3">
        <v>2</v>
      </c>
      <c r="G62" s="1" t="s">
        <v>56</v>
      </c>
      <c r="H62" s="1">
        <v>12</v>
      </c>
      <c r="I62" s="1"/>
      <c r="J62" s="1">
        <v>72</v>
      </c>
      <c r="K62" s="1"/>
      <c r="L62" s="1" t="s">
        <v>9</v>
      </c>
    </row>
    <row r="63" spans="1:12">
      <c r="A63" s="1">
        <v>61</v>
      </c>
      <c r="B63" s="1" t="s">
        <v>330</v>
      </c>
      <c r="C63" s="1" t="s">
        <v>99</v>
      </c>
      <c r="D63" s="1" t="s">
        <v>110</v>
      </c>
      <c r="E63" s="1" t="s">
        <v>21</v>
      </c>
      <c r="F63" s="3">
        <v>2</v>
      </c>
      <c r="G63" s="1" t="s">
        <v>509</v>
      </c>
      <c r="H63" s="1">
        <v>2</v>
      </c>
      <c r="I63" s="1"/>
      <c r="J63" s="1">
        <v>72</v>
      </c>
      <c r="K63" s="1"/>
      <c r="L63" s="1" t="s">
        <v>9</v>
      </c>
    </row>
    <row r="64" spans="1:12">
      <c r="A64" s="1">
        <v>62</v>
      </c>
      <c r="B64" s="1" t="s">
        <v>84</v>
      </c>
      <c r="C64" s="1" t="s">
        <v>99</v>
      </c>
      <c r="D64" s="1" t="s">
        <v>111</v>
      </c>
      <c r="E64" s="1" t="s">
        <v>21</v>
      </c>
      <c r="F64" s="3">
        <v>1</v>
      </c>
      <c r="G64" s="1" t="s">
        <v>89</v>
      </c>
      <c r="H64" s="1">
        <v>2</v>
      </c>
      <c r="I64" s="1"/>
      <c r="J64" s="1">
        <v>36</v>
      </c>
      <c r="K64" s="1"/>
      <c r="L64" s="1" t="s">
        <v>9</v>
      </c>
    </row>
    <row r="65" spans="1:12">
      <c r="A65" s="1">
        <v>63</v>
      </c>
      <c r="B65" s="1"/>
      <c r="C65" s="1" t="s">
        <v>99</v>
      </c>
      <c r="D65" s="1" t="s">
        <v>111</v>
      </c>
      <c r="E65" s="1" t="s">
        <v>72</v>
      </c>
      <c r="F65" s="3">
        <v>1</v>
      </c>
      <c r="G65" s="1" t="s">
        <v>73</v>
      </c>
      <c r="H65" s="1">
        <v>1</v>
      </c>
      <c r="I65" s="1"/>
      <c r="J65" s="1">
        <v>60</v>
      </c>
      <c r="K65" s="1"/>
      <c r="L65" s="1" t="s">
        <v>9</v>
      </c>
    </row>
    <row r="66" spans="1:12">
      <c r="A66" s="1">
        <v>64</v>
      </c>
      <c r="B66" s="1"/>
      <c r="C66" s="1" t="s">
        <v>99</v>
      </c>
      <c r="D66" s="1" t="s">
        <v>111</v>
      </c>
      <c r="E66" s="1" t="s">
        <v>164</v>
      </c>
      <c r="F66" s="3">
        <v>1</v>
      </c>
      <c r="G66" s="1" t="s">
        <v>165</v>
      </c>
      <c r="H66" s="1">
        <v>1</v>
      </c>
      <c r="I66" s="1"/>
      <c r="J66" s="1">
        <v>22</v>
      </c>
      <c r="K66" s="1"/>
      <c r="L66" s="1" t="s">
        <v>9</v>
      </c>
    </row>
    <row r="67" spans="1:12">
      <c r="A67" s="1">
        <v>65</v>
      </c>
      <c r="B67" s="1" t="s">
        <v>519</v>
      </c>
      <c r="C67" s="1" t="s">
        <v>99</v>
      </c>
      <c r="D67" s="1" t="s">
        <v>112</v>
      </c>
      <c r="E67" s="1" t="s">
        <v>21</v>
      </c>
      <c r="F67" s="3">
        <v>2</v>
      </c>
      <c r="G67" s="1" t="s">
        <v>91</v>
      </c>
      <c r="H67" s="1">
        <v>1</v>
      </c>
      <c r="I67" s="1"/>
      <c r="J67" s="1">
        <v>72</v>
      </c>
      <c r="K67" s="1"/>
      <c r="L67" s="1" t="s">
        <v>9</v>
      </c>
    </row>
    <row r="68" spans="1:12">
      <c r="A68" s="1">
        <v>66</v>
      </c>
      <c r="B68" s="1" t="s">
        <v>81</v>
      </c>
      <c r="C68" s="1" t="s">
        <v>99</v>
      </c>
      <c r="D68" s="1" t="s">
        <v>113</v>
      </c>
      <c r="E68" s="1" t="s">
        <v>21</v>
      </c>
      <c r="F68" s="3">
        <v>2</v>
      </c>
      <c r="G68" s="1" t="s">
        <v>56</v>
      </c>
      <c r="H68" s="1">
        <v>16</v>
      </c>
      <c r="I68" s="1"/>
      <c r="J68" s="1">
        <v>72</v>
      </c>
      <c r="K68" s="1"/>
      <c r="L68" s="1" t="s">
        <v>9</v>
      </c>
    </row>
    <row r="69" spans="1:12">
      <c r="A69" s="1">
        <v>67</v>
      </c>
      <c r="B69" s="1" t="s">
        <v>520</v>
      </c>
      <c r="C69" s="1" t="s">
        <v>99</v>
      </c>
      <c r="D69" s="1" t="s">
        <v>113</v>
      </c>
      <c r="E69" s="1" t="s">
        <v>19</v>
      </c>
      <c r="F69" s="3">
        <v>2</v>
      </c>
      <c r="G69" s="1" t="s">
        <v>56</v>
      </c>
      <c r="H69" s="1">
        <v>4</v>
      </c>
      <c r="I69" s="1"/>
      <c r="J69" s="1">
        <v>38</v>
      </c>
      <c r="K69" s="1"/>
      <c r="L69" s="1" t="s">
        <v>9</v>
      </c>
    </row>
    <row r="70" spans="1:12">
      <c r="A70" s="1">
        <v>68</v>
      </c>
      <c r="B70" s="1"/>
      <c r="C70" s="1" t="s">
        <v>99</v>
      </c>
      <c r="D70" s="1" t="s">
        <v>113</v>
      </c>
      <c r="E70" s="1" t="s">
        <v>164</v>
      </c>
      <c r="F70" s="3">
        <v>1</v>
      </c>
      <c r="G70" s="1" t="s">
        <v>521</v>
      </c>
      <c r="H70" s="1">
        <v>17</v>
      </c>
      <c r="I70" s="1"/>
      <c r="J70" s="1">
        <v>22</v>
      </c>
      <c r="K70" s="1"/>
      <c r="L70" s="1" t="s">
        <v>9</v>
      </c>
    </row>
    <row r="71" spans="1:12">
      <c r="A71" s="1">
        <v>69</v>
      </c>
      <c r="B71" s="1" t="s">
        <v>82</v>
      </c>
      <c r="C71" s="1" t="s">
        <v>99</v>
      </c>
      <c r="D71" s="1" t="s">
        <v>34</v>
      </c>
      <c r="E71" s="1" t="s">
        <v>21</v>
      </c>
      <c r="F71" s="3">
        <v>1</v>
      </c>
      <c r="G71" s="1" t="s">
        <v>88</v>
      </c>
      <c r="H71" s="1">
        <v>10</v>
      </c>
      <c r="I71" s="1"/>
      <c r="J71" s="1">
        <v>36</v>
      </c>
      <c r="K71" s="1"/>
      <c r="L71" s="1" t="s">
        <v>9</v>
      </c>
    </row>
    <row r="72" spans="1:12">
      <c r="A72" s="1">
        <v>70</v>
      </c>
      <c r="B72" s="1" t="s">
        <v>20</v>
      </c>
      <c r="C72" s="1" t="s">
        <v>99</v>
      </c>
      <c r="D72" s="1" t="s">
        <v>58</v>
      </c>
      <c r="E72" s="1" t="s">
        <v>21</v>
      </c>
      <c r="F72" s="3">
        <v>1</v>
      </c>
      <c r="G72" s="1" t="s">
        <v>91</v>
      </c>
      <c r="H72" s="1">
        <v>1</v>
      </c>
      <c r="I72" s="1"/>
      <c r="J72" s="1">
        <v>36</v>
      </c>
      <c r="K72" s="1"/>
      <c r="L72" s="1" t="s">
        <v>9</v>
      </c>
    </row>
    <row r="73" spans="1:12">
      <c r="A73" s="1">
        <v>71</v>
      </c>
      <c r="B73" s="1"/>
      <c r="C73" s="1" t="s">
        <v>99</v>
      </c>
      <c r="D73" s="1" t="s">
        <v>58</v>
      </c>
      <c r="E73" s="1" t="s">
        <v>31</v>
      </c>
      <c r="F73" s="3">
        <v>1</v>
      </c>
      <c r="G73" s="1" t="s">
        <v>316</v>
      </c>
      <c r="H73" s="1">
        <v>3</v>
      </c>
      <c r="I73" s="1"/>
      <c r="J73" s="1"/>
      <c r="K73" s="1" t="s">
        <v>32</v>
      </c>
      <c r="L73" s="1" t="s">
        <v>9</v>
      </c>
    </row>
    <row r="74" spans="1:12">
      <c r="A74" s="1">
        <v>72</v>
      </c>
      <c r="B74" s="1" t="s">
        <v>20</v>
      </c>
      <c r="C74" s="1" t="s">
        <v>99</v>
      </c>
      <c r="D74" s="1" t="s">
        <v>59</v>
      </c>
      <c r="E74" s="1" t="s">
        <v>21</v>
      </c>
      <c r="F74" s="3">
        <v>1</v>
      </c>
      <c r="G74" s="1" t="s">
        <v>91</v>
      </c>
      <c r="H74" s="1">
        <v>1</v>
      </c>
      <c r="I74" s="1"/>
      <c r="J74" s="1">
        <v>36</v>
      </c>
      <c r="K74" s="1"/>
      <c r="L74" s="1" t="s">
        <v>9</v>
      </c>
    </row>
    <row r="75" spans="1:12">
      <c r="A75" s="1">
        <v>73</v>
      </c>
      <c r="B75" s="1"/>
      <c r="C75" s="1" t="s">
        <v>99</v>
      </c>
      <c r="D75" s="1" t="s">
        <v>59</v>
      </c>
      <c r="E75" s="1" t="s">
        <v>31</v>
      </c>
      <c r="F75" s="3">
        <v>1</v>
      </c>
      <c r="G75" s="1" t="s">
        <v>316</v>
      </c>
      <c r="H75" s="1">
        <v>2</v>
      </c>
      <c r="I75" s="1"/>
      <c r="J75" s="1"/>
      <c r="K75" s="1" t="s">
        <v>32</v>
      </c>
      <c r="L75" s="1" t="s">
        <v>9</v>
      </c>
    </row>
    <row r="76" spans="1:12">
      <c r="A76" s="1">
        <v>74</v>
      </c>
      <c r="B76" s="1" t="s">
        <v>28</v>
      </c>
      <c r="C76" s="1" t="s">
        <v>99</v>
      </c>
      <c r="D76" s="1" t="s">
        <v>45</v>
      </c>
      <c r="E76" s="1" t="s">
        <v>21</v>
      </c>
      <c r="F76" s="3">
        <v>1</v>
      </c>
      <c r="G76" s="1" t="s">
        <v>511</v>
      </c>
      <c r="H76" s="1">
        <v>3</v>
      </c>
      <c r="I76" s="1"/>
      <c r="J76" s="1">
        <v>36</v>
      </c>
      <c r="K76" s="1"/>
      <c r="L76" s="1" t="s">
        <v>9</v>
      </c>
    </row>
    <row r="77" spans="1:12">
      <c r="A77" s="1">
        <v>75</v>
      </c>
      <c r="B77" s="1" t="s">
        <v>79</v>
      </c>
      <c r="C77" s="1" t="s">
        <v>99</v>
      </c>
      <c r="D77" s="1" t="s">
        <v>46</v>
      </c>
      <c r="E77" s="1" t="s">
        <v>21</v>
      </c>
      <c r="F77" s="3">
        <v>1</v>
      </c>
      <c r="G77" s="1" t="s">
        <v>554</v>
      </c>
      <c r="H77" s="1">
        <v>1</v>
      </c>
      <c r="I77" s="1"/>
      <c r="J77" s="1">
        <v>36</v>
      </c>
      <c r="K77" s="1"/>
      <c r="L77" s="1" t="s">
        <v>9</v>
      </c>
    </row>
    <row r="78" spans="1:12">
      <c r="A78" s="1">
        <v>76</v>
      </c>
      <c r="B78" s="1" t="s">
        <v>80</v>
      </c>
      <c r="C78" s="1" t="s">
        <v>99</v>
      </c>
      <c r="D78" s="1" t="s">
        <v>46</v>
      </c>
      <c r="E78" s="1" t="s">
        <v>21</v>
      </c>
      <c r="F78" s="3">
        <v>1</v>
      </c>
      <c r="G78" s="1" t="s">
        <v>554</v>
      </c>
      <c r="H78" s="1">
        <v>1</v>
      </c>
      <c r="I78" s="1"/>
      <c r="J78" s="1">
        <v>36</v>
      </c>
      <c r="K78" s="1"/>
      <c r="L78" s="1" t="s">
        <v>9</v>
      </c>
    </row>
    <row r="79" spans="1:12">
      <c r="A79" s="1">
        <v>77</v>
      </c>
      <c r="B79" s="1" t="s">
        <v>20</v>
      </c>
      <c r="C79" s="1" t="s">
        <v>99</v>
      </c>
      <c r="D79" s="1" t="s">
        <v>60</v>
      </c>
      <c r="E79" s="1" t="s">
        <v>21</v>
      </c>
      <c r="F79" s="3">
        <v>1</v>
      </c>
      <c r="G79" s="1" t="s">
        <v>91</v>
      </c>
      <c r="H79" s="1">
        <v>1</v>
      </c>
      <c r="I79" s="1"/>
      <c r="J79" s="1">
        <v>36</v>
      </c>
      <c r="K79" s="1"/>
      <c r="L79" s="1" t="s">
        <v>9</v>
      </c>
    </row>
    <row r="80" spans="1:12">
      <c r="A80" s="1">
        <v>78</v>
      </c>
      <c r="B80" s="1" t="s">
        <v>20</v>
      </c>
      <c r="C80" s="1" t="s">
        <v>99</v>
      </c>
      <c r="D80" s="1" t="s">
        <v>47</v>
      </c>
      <c r="E80" s="1" t="s">
        <v>21</v>
      </c>
      <c r="F80" s="3">
        <v>1</v>
      </c>
      <c r="G80" s="1" t="s">
        <v>91</v>
      </c>
      <c r="H80" s="1">
        <v>1</v>
      </c>
      <c r="I80" s="1"/>
      <c r="J80" s="1">
        <v>36</v>
      </c>
      <c r="K80" s="1"/>
      <c r="L80" s="1" t="s">
        <v>9</v>
      </c>
    </row>
    <row r="81" spans="1:12">
      <c r="A81" s="1">
        <v>79</v>
      </c>
      <c r="B81" s="1" t="s">
        <v>78</v>
      </c>
      <c r="C81" s="1" t="s">
        <v>99</v>
      </c>
      <c r="D81" s="1" t="s">
        <v>61</v>
      </c>
      <c r="E81" s="1" t="s">
        <v>19</v>
      </c>
      <c r="F81" s="3">
        <v>1</v>
      </c>
      <c r="G81" s="1" t="s">
        <v>522</v>
      </c>
      <c r="H81" s="1">
        <v>1</v>
      </c>
      <c r="I81" s="1"/>
      <c r="J81" s="1">
        <v>26</v>
      </c>
      <c r="K81" s="1"/>
      <c r="L81" s="1" t="s">
        <v>9</v>
      </c>
    </row>
    <row r="82" spans="1:12">
      <c r="A82" s="1">
        <v>80</v>
      </c>
      <c r="B82" s="1" t="s">
        <v>81</v>
      </c>
      <c r="C82" s="1" t="s">
        <v>99</v>
      </c>
      <c r="D82" s="1" t="s">
        <v>115</v>
      </c>
      <c r="E82" s="1" t="s">
        <v>21</v>
      </c>
      <c r="F82" s="3">
        <v>2</v>
      </c>
      <c r="G82" s="1" t="s">
        <v>56</v>
      </c>
      <c r="H82" s="1">
        <v>59</v>
      </c>
      <c r="I82" s="1"/>
      <c r="J82" s="1">
        <v>72</v>
      </c>
      <c r="K82" s="1"/>
      <c r="L82" s="1" t="s">
        <v>9</v>
      </c>
    </row>
    <row r="83" spans="1:12">
      <c r="A83" s="1">
        <v>81</v>
      </c>
      <c r="B83" s="1" t="s">
        <v>515</v>
      </c>
      <c r="C83" s="1" t="s">
        <v>99</v>
      </c>
      <c r="D83" s="1" t="s">
        <v>116</v>
      </c>
      <c r="E83" s="1" t="s">
        <v>21</v>
      </c>
      <c r="F83" s="3">
        <v>2</v>
      </c>
      <c r="G83" s="1" t="s">
        <v>88</v>
      </c>
      <c r="H83" s="1">
        <v>34</v>
      </c>
      <c r="I83" s="1"/>
      <c r="J83" s="1">
        <v>72</v>
      </c>
      <c r="K83" s="1"/>
      <c r="L83" s="1" t="s">
        <v>9</v>
      </c>
    </row>
    <row r="84" spans="1:12">
      <c r="A84" s="1">
        <v>82</v>
      </c>
      <c r="B84" s="1" t="s">
        <v>82</v>
      </c>
      <c r="C84" s="1" t="s">
        <v>99</v>
      </c>
      <c r="D84" s="1" t="s">
        <v>116</v>
      </c>
      <c r="E84" s="1" t="s">
        <v>21</v>
      </c>
      <c r="F84" s="3">
        <v>1</v>
      </c>
      <c r="G84" s="1" t="s">
        <v>88</v>
      </c>
      <c r="H84" s="1">
        <v>4</v>
      </c>
      <c r="I84" s="1"/>
      <c r="J84" s="1">
        <v>36</v>
      </c>
      <c r="K84" s="1"/>
      <c r="L84" s="1" t="s">
        <v>9</v>
      </c>
    </row>
    <row r="85" spans="1:12">
      <c r="A85" s="1">
        <v>83</v>
      </c>
      <c r="B85" s="1"/>
      <c r="C85" s="1" t="s">
        <v>99</v>
      </c>
      <c r="D85" s="1" t="s">
        <v>116</v>
      </c>
      <c r="E85" s="1" t="s">
        <v>72</v>
      </c>
      <c r="F85" s="3">
        <v>1</v>
      </c>
      <c r="G85" s="1" t="s">
        <v>132</v>
      </c>
      <c r="H85" s="1">
        <v>1</v>
      </c>
      <c r="I85" s="1"/>
      <c r="J85" s="1">
        <v>60</v>
      </c>
      <c r="K85" s="1"/>
      <c r="L85" s="1" t="s">
        <v>9</v>
      </c>
    </row>
    <row r="86" spans="1:12">
      <c r="A86" s="1">
        <v>84</v>
      </c>
      <c r="B86" s="1" t="s">
        <v>82</v>
      </c>
      <c r="C86" s="1" t="s">
        <v>99</v>
      </c>
      <c r="D86" s="1" t="s">
        <v>117</v>
      </c>
      <c r="E86" s="1" t="s">
        <v>21</v>
      </c>
      <c r="F86" s="3">
        <v>1</v>
      </c>
      <c r="G86" s="1" t="s">
        <v>88</v>
      </c>
      <c r="H86" s="1">
        <v>2</v>
      </c>
      <c r="I86" s="1"/>
      <c r="J86" s="1">
        <v>36</v>
      </c>
      <c r="K86" s="1"/>
      <c r="L86" s="1" t="s">
        <v>9</v>
      </c>
    </row>
    <row r="87" spans="1:12">
      <c r="A87" s="1">
        <v>85</v>
      </c>
      <c r="B87" s="1" t="s">
        <v>20</v>
      </c>
      <c r="C87" s="1" t="s">
        <v>99</v>
      </c>
      <c r="D87" s="1" t="s">
        <v>118</v>
      </c>
      <c r="E87" s="1" t="s">
        <v>21</v>
      </c>
      <c r="F87" s="3">
        <v>1</v>
      </c>
      <c r="G87" s="1" t="s">
        <v>88</v>
      </c>
      <c r="H87" s="1">
        <v>3</v>
      </c>
      <c r="I87" s="1"/>
      <c r="J87" s="1">
        <v>36</v>
      </c>
      <c r="K87" s="1"/>
      <c r="L87" s="1" t="s">
        <v>9</v>
      </c>
    </row>
    <row r="88" spans="1:12">
      <c r="A88" s="1">
        <v>86</v>
      </c>
      <c r="B88" s="1" t="s">
        <v>523</v>
      </c>
      <c r="C88" s="1" t="s">
        <v>99</v>
      </c>
      <c r="D88" s="1" t="s">
        <v>119</v>
      </c>
      <c r="E88" s="1" t="s">
        <v>21</v>
      </c>
      <c r="F88" s="3">
        <v>1</v>
      </c>
      <c r="G88" s="1" t="s">
        <v>91</v>
      </c>
      <c r="H88" s="1">
        <v>3</v>
      </c>
      <c r="I88" s="1"/>
      <c r="J88" s="1">
        <v>36</v>
      </c>
      <c r="K88" s="1"/>
      <c r="L88" s="1" t="s">
        <v>9</v>
      </c>
    </row>
    <row r="89" spans="1:12">
      <c r="A89" s="1">
        <v>87</v>
      </c>
      <c r="B89" s="1" t="s">
        <v>87</v>
      </c>
      <c r="C89" s="1" t="s">
        <v>99</v>
      </c>
      <c r="D89" s="1" t="s">
        <v>120</v>
      </c>
      <c r="E89" s="1" t="s">
        <v>21</v>
      </c>
      <c r="F89" s="3">
        <v>2</v>
      </c>
      <c r="G89" s="1" t="s">
        <v>509</v>
      </c>
      <c r="H89" s="1">
        <v>12</v>
      </c>
      <c r="I89" s="1"/>
      <c r="J89" s="1">
        <v>72</v>
      </c>
      <c r="K89" s="1"/>
      <c r="L89" s="1" t="s">
        <v>9</v>
      </c>
    </row>
    <row r="90" spans="1:12">
      <c r="A90" s="1">
        <v>88</v>
      </c>
      <c r="B90" s="1" t="s">
        <v>20</v>
      </c>
      <c r="C90" s="1" t="s">
        <v>99</v>
      </c>
      <c r="D90" s="1" t="s">
        <v>129</v>
      </c>
      <c r="E90" s="1" t="s">
        <v>21</v>
      </c>
      <c r="F90" s="3">
        <v>1</v>
      </c>
      <c r="G90" s="1" t="s">
        <v>91</v>
      </c>
      <c r="H90" s="1">
        <v>2</v>
      </c>
      <c r="I90" s="1"/>
      <c r="J90" s="1">
        <v>36</v>
      </c>
      <c r="K90" s="1"/>
      <c r="L90" s="1" t="s">
        <v>9</v>
      </c>
    </row>
    <row r="91" spans="1:12">
      <c r="A91" s="1">
        <v>89</v>
      </c>
      <c r="B91" s="1" t="s">
        <v>85</v>
      </c>
      <c r="C91" s="1" t="s">
        <v>99</v>
      </c>
      <c r="D91" s="1" t="s">
        <v>64</v>
      </c>
      <c r="E91" s="1" t="s">
        <v>21</v>
      </c>
      <c r="F91" s="3">
        <v>1</v>
      </c>
      <c r="G91" s="1" t="s">
        <v>524</v>
      </c>
      <c r="H91" s="1">
        <v>1</v>
      </c>
      <c r="I91" s="1"/>
      <c r="J91" s="1">
        <v>36</v>
      </c>
      <c r="K91" s="1"/>
      <c r="L91" s="1" t="s">
        <v>9</v>
      </c>
    </row>
    <row r="92" spans="1:12">
      <c r="A92" s="1">
        <v>90</v>
      </c>
      <c r="B92" s="1" t="s">
        <v>86</v>
      </c>
      <c r="C92" s="1" t="s">
        <v>99</v>
      </c>
      <c r="D92" s="1" t="s">
        <v>49</v>
      </c>
      <c r="E92" s="1" t="s">
        <v>19</v>
      </c>
      <c r="F92" s="3">
        <v>1</v>
      </c>
      <c r="G92" s="1" t="s">
        <v>525</v>
      </c>
      <c r="H92" s="1">
        <v>1</v>
      </c>
      <c r="I92" s="1"/>
      <c r="J92" s="1">
        <v>26</v>
      </c>
      <c r="K92" s="1"/>
      <c r="L92" s="1" t="s">
        <v>9</v>
      </c>
    </row>
    <row r="93" spans="1:12">
      <c r="A93" s="1">
        <v>91</v>
      </c>
      <c r="B93" s="1" t="s">
        <v>28</v>
      </c>
      <c r="C93" s="1" t="s">
        <v>99</v>
      </c>
      <c r="D93" s="1" t="s">
        <v>65</v>
      </c>
      <c r="E93" s="1" t="s">
        <v>21</v>
      </c>
      <c r="F93" s="3">
        <v>1</v>
      </c>
      <c r="G93" s="1" t="s">
        <v>511</v>
      </c>
      <c r="H93" s="1">
        <v>2</v>
      </c>
      <c r="I93" s="1"/>
      <c r="J93" s="1">
        <v>36</v>
      </c>
      <c r="K93" s="1"/>
      <c r="L93" s="1" t="s">
        <v>9</v>
      </c>
    </row>
    <row r="94" spans="1:12">
      <c r="A94" s="1">
        <v>92</v>
      </c>
      <c r="B94" s="1"/>
      <c r="C94" s="1" t="s">
        <v>99</v>
      </c>
      <c r="D94" s="1" t="s">
        <v>65</v>
      </c>
      <c r="E94" s="1" t="s">
        <v>72</v>
      </c>
      <c r="F94" s="3">
        <v>1</v>
      </c>
      <c r="G94" s="1" t="s">
        <v>73</v>
      </c>
      <c r="H94" s="1">
        <v>1</v>
      </c>
      <c r="I94" s="1"/>
      <c r="J94" s="1">
        <v>60</v>
      </c>
      <c r="K94" s="1"/>
      <c r="L94" s="1" t="s">
        <v>9</v>
      </c>
    </row>
    <row r="95" spans="1:12">
      <c r="A95" s="1">
        <v>93</v>
      </c>
      <c r="B95" s="1" t="s">
        <v>79</v>
      </c>
      <c r="C95" s="1" t="s">
        <v>99</v>
      </c>
      <c r="D95" s="1" t="s">
        <v>50</v>
      </c>
      <c r="E95" s="1" t="s">
        <v>21</v>
      </c>
      <c r="F95" s="3">
        <v>1</v>
      </c>
      <c r="G95" s="1" t="s">
        <v>554</v>
      </c>
      <c r="H95" s="1">
        <v>1</v>
      </c>
      <c r="I95" s="1"/>
      <c r="J95" s="1">
        <v>36</v>
      </c>
      <c r="K95" s="1"/>
      <c r="L95" s="1" t="s">
        <v>9</v>
      </c>
    </row>
    <row r="96" spans="1:12">
      <c r="A96" s="1">
        <v>94</v>
      </c>
      <c r="B96" s="1" t="s">
        <v>80</v>
      </c>
      <c r="C96" s="1" t="s">
        <v>99</v>
      </c>
      <c r="D96" s="1" t="s">
        <v>50</v>
      </c>
      <c r="E96" s="1" t="s">
        <v>21</v>
      </c>
      <c r="F96" s="3">
        <v>1</v>
      </c>
      <c r="G96" s="1" t="s">
        <v>554</v>
      </c>
      <c r="H96" s="1">
        <v>1</v>
      </c>
      <c r="I96" s="1"/>
      <c r="J96" s="1">
        <v>36</v>
      </c>
      <c r="K96" s="1"/>
      <c r="L96" s="1" t="s">
        <v>9</v>
      </c>
    </row>
    <row r="97" spans="1:12">
      <c r="A97" s="1">
        <v>95</v>
      </c>
      <c r="B97" s="1" t="s">
        <v>330</v>
      </c>
      <c r="C97" s="1" t="s">
        <v>99</v>
      </c>
      <c r="D97" s="1" t="s">
        <v>121</v>
      </c>
      <c r="E97" s="1" t="s">
        <v>21</v>
      </c>
      <c r="F97" s="3">
        <v>2</v>
      </c>
      <c r="G97" s="1" t="s">
        <v>509</v>
      </c>
      <c r="H97" s="1">
        <v>4</v>
      </c>
      <c r="I97" s="1"/>
      <c r="J97" s="1">
        <v>72</v>
      </c>
      <c r="K97" s="1"/>
      <c r="L97" s="1" t="s">
        <v>9</v>
      </c>
    </row>
    <row r="98" spans="1:12">
      <c r="A98" s="1">
        <v>96</v>
      </c>
      <c r="B98" s="1" t="s">
        <v>330</v>
      </c>
      <c r="C98" s="1" t="s">
        <v>99</v>
      </c>
      <c r="D98" s="1" t="s">
        <v>122</v>
      </c>
      <c r="E98" s="1" t="s">
        <v>21</v>
      </c>
      <c r="F98" s="3">
        <v>2</v>
      </c>
      <c r="G98" s="1" t="s">
        <v>509</v>
      </c>
      <c r="H98" s="1">
        <v>2</v>
      </c>
      <c r="I98" s="1"/>
      <c r="J98" s="1">
        <v>72</v>
      </c>
      <c r="K98" s="1"/>
      <c r="L98" s="1" t="s">
        <v>9</v>
      </c>
    </row>
    <row r="99" spans="1:12">
      <c r="A99" s="1">
        <v>97</v>
      </c>
      <c r="B99" s="1" t="s">
        <v>81</v>
      </c>
      <c r="C99" s="1" t="s">
        <v>99</v>
      </c>
      <c r="D99" s="1" t="s">
        <v>52</v>
      </c>
      <c r="E99" s="1" t="s">
        <v>21</v>
      </c>
      <c r="F99" s="3">
        <v>2</v>
      </c>
      <c r="G99" s="1" t="s">
        <v>56</v>
      </c>
      <c r="H99" s="1">
        <v>4</v>
      </c>
      <c r="I99" s="1"/>
      <c r="J99" s="1">
        <v>72</v>
      </c>
      <c r="K99" s="1"/>
      <c r="L99" s="1" t="s">
        <v>9</v>
      </c>
    </row>
    <row r="100" spans="1:12">
      <c r="A100" s="1">
        <v>98</v>
      </c>
      <c r="B100" s="1" t="s">
        <v>81</v>
      </c>
      <c r="C100" s="1" t="s">
        <v>99</v>
      </c>
      <c r="D100" s="1" t="s">
        <v>130</v>
      </c>
      <c r="E100" s="1" t="s">
        <v>21</v>
      </c>
      <c r="F100" s="3">
        <v>2</v>
      </c>
      <c r="G100" s="1" t="s">
        <v>56</v>
      </c>
      <c r="H100" s="1">
        <v>80</v>
      </c>
      <c r="I100" s="1"/>
      <c r="J100" s="1">
        <v>72</v>
      </c>
      <c r="K100" s="1"/>
      <c r="L100" s="1" t="s">
        <v>9</v>
      </c>
    </row>
    <row r="101" spans="1:12">
      <c r="A101" s="1">
        <v>99</v>
      </c>
      <c r="B101" s="1" t="s">
        <v>81</v>
      </c>
      <c r="C101" s="1" t="s">
        <v>99</v>
      </c>
      <c r="D101" s="1" t="s">
        <v>131</v>
      </c>
      <c r="E101" s="1" t="s">
        <v>21</v>
      </c>
      <c r="F101" s="3">
        <v>2</v>
      </c>
      <c r="G101" s="1" t="s">
        <v>56</v>
      </c>
      <c r="H101" s="1">
        <v>20</v>
      </c>
      <c r="I101" s="1"/>
      <c r="J101" s="1">
        <v>72</v>
      </c>
      <c r="K101" s="1"/>
      <c r="L101" s="1" t="s">
        <v>9</v>
      </c>
    </row>
    <row r="102" spans="1:12">
      <c r="H102">
        <f>SUM(H3:H101)</f>
        <v>655</v>
      </c>
    </row>
    <row r="104" spans="1:12">
      <c r="A104" t="s">
        <v>77</v>
      </c>
    </row>
    <row r="105" spans="1:12">
      <c r="A105" s="1">
        <v>102</v>
      </c>
      <c r="B105" s="1" t="s">
        <v>67</v>
      </c>
      <c r="C105" s="1" t="s">
        <v>99</v>
      </c>
      <c r="D105" s="1" t="s">
        <v>57</v>
      </c>
      <c r="E105" s="1" t="s">
        <v>97</v>
      </c>
      <c r="F105" s="3">
        <v>1</v>
      </c>
      <c r="G105" s="1" t="s">
        <v>594</v>
      </c>
      <c r="H105" s="1">
        <v>1</v>
      </c>
      <c r="I105" s="1">
        <v>8760</v>
      </c>
      <c r="J105" s="1">
        <v>4</v>
      </c>
      <c r="K105" s="1"/>
      <c r="L105" s="1" t="s">
        <v>9</v>
      </c>
    </row>
    <row r="106" spans="1:12">
      <c r="A106" s="1">
        <v>103</v>
      </c>
      <c r="B106" s="1" t="s">
        <v>69</v>
      </c>
      <c r="C106" s="1" t="s">
        <v>99</v>
      </c>
      <c r="D106" s="1" t="s">
        <v>39</v>
      </c>
      <c r="E106" s="1" t="s">
        <v>97</v>
      </c>
      <c r="F106" s="3">
        <v>1</v>
      </c>
      <c r="G106" s="1" t="s">
        <v>594</v>
      </c>
      <c r="H106" s="1">
        <v>1</v>
      </c>
      <c r="I106" s="1">
        <v>8760</v>
      </c>
      <c r="J106" s="1">
        <v>4</v>
      </c>
      <c r="K106" s="1"/>
      <c r="L106" s="1" t="s">
        <v>9</v>
      </c>
    </row>
    <row r="107" spans="1:12">
      <c r="A107" s="1">
        <v>104</v>
      </c>
      <c r="B107" s="1" t="s">
        <v>67</v>
      </c>
      <c r="C107" s="1" t="s">
        <v>99</v>
      </c>
      <c r="D107" s="1" t="s">
        <v>45</v>
      </c>
      <c r="E107" s="1" t="s">
        <v>97</v>
      </c>
      <c r="F107" s="3">
        <v>1</v>
      </c>
      <c r="G107" s="1" t="s">
        <v>594</v>
      </c>
      <c r="H107" s="1">
        <v>1</v>
      </c>
      <c r="I107" s="1">
        <v>8760</v>
      </c>
      <c r="J107" s="1">
        <v>4</v>
      </c>
      <c r="K107" s="1"/>
      <c r="L107" s="1" t="s">
        <v>9</v>
      </c>
    </row>
    <row r="108" spans="1:12">
      <c r="A108" s="1">
        <v>105</v>
      </c>
      <c r="B108" s="1" t="s">
        <v>68</v>
      </c>
      <c r="C108" s="1" t="s">
        <v>99</v>
      </c>
      <c r="D108" s="1" t="s">
        <v>45</v>
      </c>
      <c r="E108" s="1" t="s">
        <v>98</v>
      </c>
      <c r="F108" s="3">
        <v>1</v>
      </c>
      <c r="G108" s="1" t="s">
        <v>594</v>
      </c>
      <c r="H108" s="1">
        <v>1</v>
      </c>
      <c r="I108" s="1">
        <v>8760</v>
      </c>
      <c r="J108" s="1">
        <v>4</v>
      </c>
      <c r="K108" s="1"/>
      <c r="L108" s="1" t="s">
        <v>9</v>
      </c>
    </row>
    <row r="109" spans="1:12">
      <c r="A109" s="1">
        <v>106</v>
      </c>
      <c r="B109" s="1" t="s">
        <v>67</v>
      </c>
      <c r="C109" s="1" t="s">
        <v>99</v>
      </c>
      <c r="D109" s="1" t="s">
        <v>65</v>
      </c>
      <c r="E109" s="1" t="s">
        <v>97</v>
      </c>
      <c r="F109" s="3">
        <v>1</v>
      </c>
      <c r="G109" s="1" t="s">
        <v>594</v>
      </c>
      <c r="H109" s="1">
        <v>1</v>
      </c>
      <c r="I109" s="1">
        <v>8760</v>
      </c>
      <c r="J109" s="1">
        <v>4</v>
      </c>
      <c r="K109" s="1"/>
      <c r="L109" s="1" t="s">
        <v>9</v>
      </c>
    </row>
    <row r="110" spans="1:12">
      <c r="A110" s="1">
        <v>107</v>
      </c>
      <c r="B110" s="1" t="s">
        <v>69</v>
      </c>
      <c r="C110" s="1" t="s">
        <v>99</v>
      </c>
      <c r="D110" s="1" t="s">
        <v>49</v>
      </c>
      <c r="E110" s="1" t="s">
        <v>97</v>
      </c>
      <c r="F110" s="3">
        <v>1</v>
      </c>
      <c r="G110" s="1" t="s">
        <v>594</v>
      </c>
      <c r="H110" s="1">
        <v>1</v>
      </c>
      <c r="I110" s="1">
        <v>8760</v>
      </c>
      <c r="J110" s="1">
        <v>4</v>
      </c>
      <c r="K110" s="1"/>
      <c r="L110" s="1" t="s">
        <v>9</v>
      </c>
    </row>
    <row r="111" spans="1:12">
      <c r="A111" s="1">
        <v>108</v>
      </c>
      <c r="B111" s="1" t="s">
        <v>67</v>
      </c>
      <c r="C111" s="1" t="s">
        <v>99</v>
      </c>
      <c r="D111" s="1" t="s">
        <v>23</v>
      </c>
      <c r="E111" s="1" t="s">
        <v>97</v>
      </c>
      <c r="F111" s="3">
        <v>1</v>
      </c>
      <c r="G111" s="1" t="s">
        <v>594</v>
      </c>
      <c r="H111" s="1">
        <v>1</v>
      </c>
      <c r="I111" s="1">
        <v>8760</v>
      </c>
      <c r="J111" s="1">
        <v>4</v>
      </c>
      <c r="K111" s="1"/>
      <c r="L111" s="1" t="s">
        <v>9</v>
      </c>
    </row>
    <row r="112" spans="1:12">
      <c r="A112" s="1">
        <v>109</v>
      </c>
      <c r="B112" s="1" t="s">
        <v>68</v>
      </c>
      <c r="C112" s="1" t="s">
        <v>99</v>
      </c>
      <c r="D112" s="1" t="s">
        <v>23</v>
      </c>
      <c r="E112" s="1" t="s">
        <v>98</v>
      </c>
      <c r="F112" s="3">
        <v>1</v>
      </c>
      <c r="G112" s="1" t="s">
        <v>594</v>
      </c>
      <c r="H112" s="1">
        <v>1</v>
      </c>
      <c r="I112" s="1">
        <v>8760</v>
      </c>
      <c r="J112" s="1">
        <v>4</v>
      </c>
      <c r="K112" s="1"/>
      <c r="L112" s="1" t="s">
        <v>9</v>
      </c>
    </row>
    <row r="113" spans="1:12">
      <c r="A113" s="1">
        <v>110</v>
      </c>
      <c r="B113" s="1" t="s">
        <v>69</v>
      </c>
      <c r="C113" s="1" t="s">
        <v>99</v>
      </c>
      <c r="D113" s="1" t="s">
        <v>11</v>
      </c>
      <c r="E113" s="1" t="s">
        <v>97</v>
      </c>
      <c r="F113" s="3">
        <v>1</v>
      </c>
      <c r="G113" s="1" t="s">
        <v>594</v>
      </c>
      <c r="H113" s="1">
        <v>3</v>
      </c>
      <c r="I113" s="1">
        <v>8760</v>
      </c>
      <c r="J113" s="1">
        <v>4</v>
      </c>
      <c r="K113" s="1"/>
      <c r="L113" s="1" t="s">
        <v>9</v>
      </c>
    </row>
    <row r="114" spans="1:12">
      <c r="A114" s="1">
        <v>111</v>
      </c>
      <c r="B114" s="1" t="s">
        <v>68</v>
      </c>
      <c r="C114" s="1" t="s">
        <v>99</v>
      </c>
      <c r="D114" s="1" t="s">
        <v>11</v>
      </c>
      <c r="E114" s="1" t="s">
        <v>98</v>
      </c>
      <c r="F114" s="3">
        <v>1</v>
      </c>
      <c r="G114" s="1" t="s">
        <v>594</v>
      </c>
      <c r="H114" s="1">
        <v>7</v>
      </c>
      <c r="I114" s="1">
        <v>8760</v>
      </c>
      <c r="J114" s="1">
        <v>4</v>
      </c>
      <c r="K114" s="1"/>
      <c r="L114" s="1" t="s">
        <v>9</v>
      </c>
    </row>
    <row r="115" spans="1:12">
      <c r="A115" s="1">
        <v>112</v>
      </c>
      <c r="B115" s="1" t="s">
        <v>134</v>
      </c>
      <c r="C115" s="1" t="s">
        <v>99</v>
      </c>
      <c r="D115" s="1" t="s">
        <v>11</v>
      </c>
      <c r="E115" s="1" t="s">
        <v>97</v>
      </c>
      <c r="F115" s="3">
        <v>1</v>
      </c>
      <c r="G115" s="1" t="s">
        <v>594</v>
      </c>
      <c r="H115" s="1">
        <v>1</v>
      </c>
      <c r="I115" s="1">
        <v>8760</v>
      </c>
      <c r="J115" s="1">
        <v>4</v>
      </c>
      <c r="K115" s="1"/>
      <c r="L115" s="1" t="s">
        <v>9</v>
      </c>
    </row>
    <row r="116" spans="1:12">
      <c r="F116" s="4"/>
      <c r="H116">
        <f>SUM(H105:H115)</f>
        <v>19</v>
      </c>
    </row>
    <row r="117" spans="1:12" ht="17.25" customHeight="1"/>
    <row r="118" spans="1:12">
      <c r="A118" t="s">
        <v>70</v>
      </c>
    </row>
    <row r="119" spans="1:12">
      <c r="A119" s="1">
        <v>113</v>
      </c>
      <c r="B119" s="1"/>
      <c r="C119" s="1" t="s">
        <v>99</v>
      </c>
      <c r="D119" s="1" t="s">
        <v>71</v>
      </c>
      <c r="E119" s="1" t="s">
        <v>72</v>
      </c>
      <c r="F119" s="3">
        <v>1</v>
      </c>
      <c r="G119" s="6" t="s">
        <v>585</v>
      </c>
      <c r="H119" s="1">
        <v>87</v>
      </c>
      <c r="I119" s="1">
        <v>0</v>
      </c>
      <c r="J119" s="1">
        <v>60</v>
      </c>
      <c r="K119" s="1"/>
      <c r="L119" s="1" t="s">
        <v>9</v>
      </c>
    </row>
    <row r="120" spans="1:12">
      <c r="A120" s="1">
        <v>123</v>
      </c>
      <c r="B120" s="6" t="s">
        <v>581</v>
      </c>
      <c r="C120" s="1" t="s">
        <v>99</v>
      </c>
      <c r="D120" s="6" t="s">
        <v>71</v>
      </c>
      <c r="E120" s="6" t="s">
        <v>218</v>
      </c>
      <c r="F120" s="16">
        <v>1</v>
      </c>
      <c r="G120" s="6" t="s">
        <v>585</v>
      </c>
      <c r="H120" s="6">
        <v>4</v>
      </c>
      <c r="I120" s="6">
        <v>0</v>
      </c>
      <c r="J120" s="1">
        <v>40</v>
      </c>
      <c r="K120" s="6"/>
      <c r="L120" s="1" t="s">
        <v>9</v>
      </c>
    </row>
    <row r="121" spans="1:12">
      <c r="A121" s="1">
        <v>123</v>
      </c>
      <c r="B121" s="6" t="s">
        <v>582</v>
      </c>
      <c r="C121" s="1" t="s">
        <v>99</v>
      </c>
      <c r="D121" s="6" t="s">
        <v>71</v>
      </c>
      <c r="E121" s="6" t="s">
        <v>218</v>
      </c>
      <c r="F121" s="16">
        <v>1</v>
      </c>
      <c r="G121" s="6" t="s">
        <v>585</v>
      </c>
      <c r="H121" s="6">
        <v>5</v>
      </c>
      <c r="I121" s="6">
        <v>0</v>
      </c>
      <c r="J121" s="1">
        <v>40</v>
      </c>
      <c r="K121" s="6"/>
      <c r="L121" s="1" t="s">
        <v>9</v>
      </c>
    </row>
    <row r="122" spans="1:12">
      <c r="B122" s="5"/>
      <c r="C122" s="5"/>
      <c r="D122" s="5"/>
      <c r="E122" s="5"/>
      <c r="F122" s="5"/>
      <c r="G122" s="5"/>
      <c r="H122" s="5">
        <f>SUM(H119:H121)</f>
        <v>96</v>
      </c>
      <c r="I122" s="5"/>
      <c r="K122" s="5"/>
    </row>
  </sheetData>
  <phoneticPr fontId="2"/>
  <pageMargins left="0.7" right="0.7" top="0.75" bottom="0.75" header="0.3" footer="0.3"/>
  <pageSetup paperSize="8" scale="3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1C3B-9E44-4319-A713-3EB2262A8FA3}">
  <sheetPr>
    <pageSetUpPr fitToPage="1"/>
  </sheetPr>
  <dimension ref="A1:L119"/>
  <sheetViews>
    <sheetView topLeftCell="A112" workbookViewId="0">
      <selection activeCell="C13" sqref="C13"/>
    </sheetView>
  </sheetViews>
  <sheetFormatPr defaultRowHeight="18.75"/>
  <cols>
    <col min="1" max="1" width="4.5" customWidth="1"/>
    <col min="2" max="2" width="8.25" style="5" bestFit="1" customWidth="1"/>
    <col min="3" max="3" width="4.5" customWidth="1"/>
    <col min="4" max="4" width="23" bestFit="1" customWidth="1"/>
    <col min="5" max="5" width="21.375" bestFit="1" customWidth="1"/>
    <col min="6" max="6" width="4.875" bestFit="1" customWidth="1"/>
    <col min="7" max="7" width="24" customWidth="1"/>
    <col min="8" max="8" width="5.25" bestFit="1" customWidth="1"/>
    <col min="9" max="9" width="13" bestFit="1" customWidth="1"/>
    <col min="10" max="10" width="15.5" bestFit="1" customWidth="1"/>
    <col min="11" max="11" width="22.5" customWidth="1"/>
    <col min="12" max="12" width="11.875" bestFit="1" customWidth="1"/>
  </cols>
  <sheetData>
    <row r="1" spans="1:12" ht="24">
      <c r="A1" s="2" t="s">
        <v>15</v>
      </c>
    </row>
    <row r="2" spans="1:12">
      <c r="A2" s="1" t="s">
        <v>0</v>
      </c>
      <c r="B2" s="6" t="s">
        <v>14</v>
      </c>
      <c r="C2" s="1" t="s">
        <v>1</v>
      </c>
      <c r="D2" s="1" t="s">
        <v>13</v>
      </c>
      <c r="E2" s="1" t="s">
        <v>2</v>
      </c>
      <c r="F2" s="1" t="s">
        <v>3</v>
      </c>
      <c r="G2" s="1" t="s">
        <v>6</v>
      </c>
      <c r="H2" s="1" t="s">
        <v>4</v>
      </c>
      <c r="I2" s="1" t="s">
        <v>8</v>
      </c>
      <c r="J2" s="1" t="s">
        <v>5</v>
      </c>
      <c r="K2" s="1" t="s">
        <v>10</v>
      </c>
      <c r="L2" s="1" t="s">
        <v>7</v>
      </c>
    </row>
    <row r="3" spans="1:12">
      <c r="A3" s="1">
        <v>1</v>
      </c>
      <c r="B3" s="18" t="s">
        <v>282</v>
      </c>
      <c r="C3" s="1" t="s">
        <v>133</v>
      </c>
      <c r="D3" s="1" t="s">
        <v>135</v>
      </c>
      <c r="E3" s="1" t="s">
        <v>21</v>
      </c>
      <c r="F3" s="3">
        <v>1</v>
      </c>
      <c r="G3" s="1" t="s">
        <v>91</v>
      </c>
      <c r="H3" s="1">
        <v>1</v>
      </c>
      <c r="I3" s="1"/>
      <c r="J3" s="1">
        <v>36</v>
      </c>
      <c r="K3" s="1"/>
      <c r="L3" s="1" t="s">
        <v>9</v>
      </c>
    </row>
    <row r="4" spans="1:12">
      <c r="A4" s="1">
        <v>2</v>
      </c>
      <c r="B4" s="18" t="s">
        <v>282</v>
      </c>
      <c r="C4" s="1" t="s">
        <v>133</v>
      </c>
      <c r="D4" s="1" t="s">
        <v>22</v>
      </c>
      <c r="E4" s="1" t="s">
        <v>21</v>
      </c>
      <c r="F4" s="3">
        <v>1</v>
      </c>
      <c r="G4" s="1" t="s">
        <v>91</v>
      </c>
      <c r="H4" s="1">
        <v>1</v>
      </c>
      <c r="I4" s="1"/>
      <c r="J4" s="1">
        <v>36</v>
      </c>
      <c r="K4" s="1"/>
      <c r="L4" s="1" t="s">
        <v>9</v>
      </c>
    </row>
    <row r="5" spans="1:12">
      <c r="A5" s="1">
        <v>3</v>
      </c>
      <c r="B5" s="18" t="s">
        <v>283</v>
      </c>
      <c r="C5" s="1" t="s">
        <v>133</v>
      </c>
      <c r="D5" s="1" t="s">
        <v>23</v>
      </c>
      <c r="E5" s="1" t="s">
        <v>21</v>
      </c>
      <c r="F5" s="3">
        <v>1</v>
      </c>
      <c r="G5" s="1" t="s">
        <v>511</v>
      </c>
      <c r="H5" s="1">
        <v>3</v>
      </c>
      <c r="I5" s="1"/>
      <c r="J5" s="1">
        <v>36</v>
      </c>
      <c r="K5" s="1"/>
      <c r="L5" s="1" t="s">
        <v>9</v>
      </c>
    </row>
    <row r="6" spans="1:12">
      <c r="A6" s="1">
        <v>4</v>
      </c>
      <c r="B6" s="18" t="s">
        <v>284</v>
      </c>
      <c r="C6" s="1" t="s">
        <v>133</v>
      </c>
      <c r="D6" s="1" t="s">
        <v>24</v>
      </c>
      <c r="E6" s="1" t="s">
        <v>19</v>
      </c>
      <c r="F6" s="3">
        <v>1</v>
      </c>
      <c r="G6" s="1" t="s">
        <v>506</v>
      </c>
      <c r="H6" s="1">
        <v>1</v>
      </c>
      <c r="I6" s="1"/>
      <c r="J6" s="1">
        <v>26</v>
      </c>
      <c r="K6" s="1"/>
      <c r="L6" s="1" t="s">
        <v>9</v>
      </c>
    </row>
    <row r="7" spans="1:12">
      <c r="A7" s="1">
        <v>5</v>
      </c>
      <c r="B7" s="18" t="s">
        <v>285</v>
      </c>
      <c r="C7" s="1" t="s">
        <v>133</v>
      </c>
      <c r="D7" s="1" t="s">
        <v>25</v>
      </c>
      <c r="E7" s="1" t="s">
        <v>21</v>
      </c>
      <c r="F7" s="3">
        <v>1</v>
      </c>
      <c r="G7" s="1" t="s">
        <v>554</v>
      </c>
      <c r="H7" s="1">
        <v>1</v>
      </c>
      <c r="I7" s="1"/>
      <c r="J7" s="1">
        <v>36</v>
      </c>
      <c r="K7" s="1"/>
      <c r="L7" s="1" t="s">
        <v>9</v>
      </c>
    </row>
    <row r="8" spans="1:12">
      <c r="A8" s="1">
        <v>6</v>
      </c>
      <c r="B8" s="18" t="s">
        <v>286</v>
      </c>
      <c r="C8" s="1" t="s">
        <v>133</v>
      </c>
      <c r="D8" s="1" t="s">
        <v>25</v>
      </c>
      <c r="E8" s="1" t="s">
        <v>21</v>
      </c>
      <c r="F8" s="3">
        <v>1</v>
      </c>
      <c r="G8" s="1" t="s">
        <v>554</v>
      </c>
      <c r="H8" s="1">
        <v>1</v>
      </c>
      <c r="I8" s="1"/>
      <c r="J8" s="1">
        <v>36</v>
      </c>
      <c r="K8" s="1"/>
      <c r="L8" s="1" t="s">
        <v>9</v>
      </c>
    </row>
    <row r="9" spans="1:12">
      <c r="A9" s="1">
        <v>7</v>
      </c>
      <c r="B9" s="18" t="s">
        <v>282</v>
      </c>
      <c r="C9" s="1" t="s">
        <v>133</v>
      </c>
      <c r="D9" s="1" t="s">
        <v>27</v>
      </c>
      <c r="E9" s="1" t="s">
        <v>21</v>
      </c>
      <c r="F9" s="3">
        <v>1</v>
      </c>
      <c r="G9" s="1" t="s">
        <v>91</v>
      </c>
      <c r="H9" s="1">
        <v>1</v>
      </c>
      <c r="I9" s="1"/>
      <c r="J9" s="1">
        <v>36</v>
      </c>
      <c r="K9" s="1"/>
      <c r="L9" s="1" t="s">
        <v>9</v>
      </c>
    </row>
    <row r="10" spans="1:12">
      <c r="A10" s="1">
        <v>8</v>
      </c>
      <c r="B10" s="18"/>
      <c r="C10" s="1" t="s">
        <v>133</v>
      </c>
      <c r="D10" s="1" t="s">
        <v>27</v>
      </c>
      <c r="E10" s="1" t="s">
        <v>31</v>
      </c>
      <c r="F10" s="3">
        <v>1</v>
      </c>
      <c r="G10" s="1" t="s">
        <v>316</v>
      </c>
      <c r="H10" s="1">
        <v>2</v>
      </c>
      <c r="I10" s="1"/>
      <c r="J10" s="1"/>
      <c r="K10" s="1" t="s">
        <v>32</v>
      </c>
      <c r="L10" s="1" t="s">
        <v>9</v>
      </c>
    </row>
    <row r="11" spans="1:12">
      <c r="A11" s="1">
        <v>9</v>
      </c>
      <c r="B11" s="18" t="s">
        <v>282</v>
      </c>
      <c r="C11" s="1" t="s">
        <v>133</v>
      </c>
      <c r="D11" s="1" t="s">
        <v>26</v>
      </c>
      <c r="E11" s="1" t="s">
        <v>21</v>
      </c>
      <c r="F11" s="3">
        <v>1</v>
      </c>
      <c r="G11" s="1" t="s">
        <v>91</v>
      </c>
      <c r="H11" s="1">
        <v>1</v>
      </c>
      <c r="I11" s="1"/>
      <c r="J11" s="1">
        <v>36</v>
      </c>
      <c r="K11" s="1"/>
      <c r="L11" s="1" t="s">
        <v>9</v>
      </c>
    </row>
    <row r="12" spans="1:12">
      <c r="A12" s="1">
        <v>10</v>
      </c>
      <c r="B12" s="18"/>
      <c r="C12" s="1" t="s">
        <v>133</v>
      </c>
      <c r="D12" s="1" t="s">
        <v>26</v>
      </c>
      <c r="E12" s="1" t="s">
        <v>31</v>
      </c>
      <c r="F12" s="3">
        <v>1</v>
      </c>
      <c r="G12" s="1" t="s">
        <v>316</v>
      </c>
      <c r="H12" s="1">
        <v>3</v>
      </c>
      <c r="I12" s="1"/>
      <c r="J12" s="1"/>
      <c r="K12" s="1" t="s">
        <v>32</v>
      </c>
      <c r="L12" s="1" t="s">
        <v>9</v>
      </c>
    </row>
    <row r="13" spans="1:12">
      <c r="A13" s="1">
        <v>11</v>
      </c>
      <c r="B13" s="18" t="s">
        <v>372</v>
      </c>
      <c r="C13" s="1" t="s">
        <v>133</v>
      </c>
      <c r="D13" s="1" t="s">
        <v>136</v>
      </c>
      <c r="E13" s="1" t="s">
        <v>21</v>
      </c>
      <c r="F13" s="3">
        <v>6</v>
      </c>
      <c r="G13" s="1" t="s">
        <v>379</v>
      </c>
      <c r="H13" s="1">
        <v>2</v>
      </c>
      <c r="I13" s="1"/>
      <c r="J13" s="1">
        <v>216</v>
      </c>
      <c r="K13" s="1"/>
      <c r="L13" s="1" t="s">
        <v>9</v>
      </c>
    </row>
    <row r="14" spans="1:12">
      <c r="A14" s="1">
        <v>12</v>
      </c>
      <c r="B14" s="18" t="s">
        <v>290</v>
      </c>
      <c r="C14" s="1" t="s">
        <v>133</v>
      </c>
      <c r="D14" s="1" t="s">
        <v>136</v>
      </c>
      <c r="E14" s="1" t="s">
        <v>21</v>
      </c>
      <c r="F14" s="3">
        <v>1</v>
      </c>
      <c r="G14" s="1" t="s">
        <v>89</v>
      </c>
      <c r="H14" s="1">
        <v>2</v>
      </c>
      <c r="I14" s="1"/>
      <c r="J14" s="1">
        <v>36</v>
      </c>
      <c r="K14" s="1"/>
      <c r="L14" s="1" t="s">
        <v>9</v>
      </c>
    </row>
    <row r="15" spans="1:12">
      <c r="A15" s="1">
        <v>13</v>
      </c>
      <c r="B15" s="18" t="s">
        <v>526</v>
      </c>
      <c r="C15" s="1" t="s">
        <v>133</v>
      </c>
      <c r="D15" s="1" t="s">
        <v>136</v>
      </c>
      <c r="E15" s="1" t="s">
        <v>19</v>
      </c>
      <c r="F15" s="3">
        <v>1</v>
      </c>
      <c r="G15" s="1" t="s">
        <v>528</v>
      </c>
      <c r="H15" s="1">
        <v>1</v>
      </c>
      <c r="I15" s="1"/>
      <c r="J15" s="1">
        <v>26</v>
      </c>
      <c r="K15" s="1"/>
      <c r="L15" s="1" t="s">
        <v>9</v>
      </c>
    </row>
    <row r="16" spans="1:12">
      <c r="A16" s="1">
        <v>14</v>
      </c>
      <c r="B16" s="18"/>
      <c r="C16" s="1" t="s">
        <v>133</v>
      </c>
      <c r="D16" s="1" t="s">
        <v>136</v>
      </c>
      <c r="E16" s="1" t="s">
        <v>72</v>
      </c>
      <c r="F16" s="3">
        <v>1</v>
      </c>
      <c r="G16" s="1" t="s">
        <v>73</v>
      </c>
      <c r="H16" s="1">
        <v>4</v>
      </c>
      <c r="I16" s="1"/>
      <c r="J16" s="1">
        <v>60</v>
      </c>
      <c r="K16" s="1"/>
      <c r="L16" s="1" t="s">
        <v>9</v>
      </c>
    </row>
    <row r="17" spans="1:12">
      <c r="A17" s="1">
        <v>15</v>
      </c>
      <c r="B17" s="18" t="s">
        <v>527</v>
      </c>
      <c r="C17" s="1" t="s">
        <v>133</v>
      </c>
      <c r="D17" s="1" t="s">
        <v>137</v>
      </c>
      <c r="E17" s="1" t="s">
        <v>21</v>
      </c>
      <c r="F17" s="3">
        <v>30</v>
      </c>
      <c r="G17" s="1" t="s">
        <v>529</v>
      </c>
      <c r="H17" s="1">
        <v>1</v>
      </c>
      <c r="I17" s="1"/>
      <c r="J17" s="1">
        <v>1080</v>
      </c>
      <c r="K17" s="1"/>
      <c r="L17" s="1" t="s">
        <v>9</v>
      </c>
    </row>
    <row r="18" spans="1:12">
      <c r="A18" s="1">
        <v>16</v>
      </c>
      <c r="B18" s="18" t="s">
        <v>290</v>
      </c>
      <c r="C18" s="1" t="s">
        <v>133</v>
      </c>
      <c r="D18" s="1" t="s">
        <v>137</v>
      </c>
      <c r="E18" s="1" t="s">
        <v>21</v>
      </c>
      <c r="F18" s="3">
        <v>1</v>
      </c>
      <c r="G18" s="1" t="s">
        <v>89</v>
      </c>
      <c r="H18" s="1">
        <v>4</v>
      </c>
      <c r="I18" s="1"/>
      <c r="J18" s="1">
        <v>36</v>
      </c>
      <c r="K18" s="1"/>
      <c r="L18" s="1" t="s">
        <v>9</v>
      </c>
    </row>
    <row r="19" spans="1:12">
      <c r="A19" s="1">
        <v>17</v>
      </c>
      <c r="B19" s="18"/>
      <c r="C19" s="1" t="s">
        <v>133</v>
      </c>
      <c r="D19" s="1" t="s">
        <v>137</v>
      </c>
      <c r="E19" s="1" t="s">
        <v>72</v>
      </c>
      <c r="F19" s="3">
        <v>1</v>
      </c>
      <c r="G19" s="1" t="s">
        <v>73</v>
      </c>
      <c r="H19" s="1">
        <v>18</v>
      </c>
      <c r="I19" s="1"/>
      <c r="J19" s="1">
        <v>60</v>
      </c>
      <c r="K19" s="1"/>
      <c r="L19" s="1" t="s">
        <v>9</v>
      </c>
    </row>
    <row r="20" spans="1:12">
      <c r="A20" s="1">
        <v>18</v>
      </c>
      <c r="B20" s="18"/>
      <c r="C20" s="1" t="s">
        <v>133</v>
      </c>
      <c r="D20" s="1" t="s">
        <v>137</v>
      </c>
      <c r="E20" s="1" t="s">
        <v>125</v>
      </c>
      <c r="F20" s="3">
        <v>1</v>
      </c>
      <c r="G20" s="1" t="s">
        <v>530</v>
      </c>
      <c r="H20" s="1">
        <v>4</v>
      </c>
      <c r="I20" s="1"/>
      <c r="J20" s="1">
        <v>100</v>
      </c>
      <c r="K20" s="1"/>
      <c r="L20" s="1" t="s">
        <v>9</v>
      </c>
    </row>
    <row r="21" spans="1:12">
      <c r="A21" s="1">
        <v>19</v>
      </c>
      <c r="B21" s="18" t="s">
        <v>372</v>
      </c>
      <c r="C21" s="1" t="s">
        <v>133</v>
      </c>
      <c r="D21" s="1" t="s">
        <v>138</v>
      </c>
      <c r="E21" s="1" t="s">
        <v>21</v>
      </c>
      <c r="F21" s="3">
        <v>6</v>
      </c>
      <c r="G21" s="1" t="s">
        <v>379</v>
      </c>
      <c r="H21" s="1">
        <v>3</v>
      </c>
      <c r="I21" s="1"/>
      <c r="J21" s="1">
        <v>216</v>
      </c>
      <c r="K21" s="1"/>
      <c r="L21" s="1" t="s">
        <v>9</v>
      </c>
    </row>
    <row r="22" spans="1:12">
      <c r="A22" s="1">
        <v>20</v>
      </c>
      <c r="B22" s="18" t="s">
        <v>290</v>
      </c>
      <c r="C22" s="1" t="s">
        <v>133</v>
      </c>
      <c r="D22" s="1" t="s">
        <v>138</v>
      </c>
      <c r="E22" s="1" t="s">
        <v>21</v>
      </c>
      <c r="F22" s="3">
        <v>1</v>
      </c>
      <c r="G22" s="1" t="s">
        <v>89</v>
      </c>
      <c r="H22" s="1">
        <v>2</v>
      </c>
      <c r="I22" s="1"/>
      <c r="J22" s="1">
        <v>36</v>
      </c>
      <c r="K22" s="1"/>
      <c r="L22" s="1" t="s">
        <v>9</v>
      </c>
    </row>
    <row r="23" spans="1:12">
      <c r="A23" s="1">
        <v>21</v>
      </c>
      <c r="B23" s="18"/>
      <c r="C23" s="1" t="s">
        <v>133</v>
      </c>
      <c r="D23" s="1" t="s">
        <v>138</v>
      </c>
      <c r="E23" s="1" t="s">
        <v>72</v>
      </c>
      <c r="F23" s="3">
        <v>1</v>
      </c>
      <c r="G23" s="1" t="s">
        <v>73</v>
      </c>
      <c r="H23" s="1">
        <v>14</v>
      </c>
      <c r="I23" s="1"/>
      <c r="J23" s="1">
        <v>60</v>
      </c>
      <c r="K23" s="1"/>
      <c r="L23" s="1" t="s">
        <v>9</v>
      </c>
    </row>
    <row r="24" spans="1:12">
      <c r="A24" s="1">
        <v>22</v>
      </c>
      <c r="B24" s="18"/>
      <c r="C24" s="1" t="s">
        <v>133</v>
      </c>
      <c r="D24" s="1" t="s">
        <v>138</v>
      </c>
      <c r="E24" s="1" t="s">
        <v>125</v>
      </c>
      <c r="F24" s="3">
        <v>1</v>
      </c>
      <c r="G24" s="1" t="s">
        <v>530</v>
      </c>
      <c r="H24" s="1">
        <v>3</v>
      </c>
      <c r="I24" s="1"/>
      <c r="J24" s="1">
        <v>100</v>
      </c>
      <c r="K24" s="1"/>
      <c r="L24" s="1" t="s">
        <v>9</v>
      </c>
    </row>
    <row r="25" spans="1:12">
      <c r="A25" s="1">
        <v>23</v>
      </c>
      <c r="B25" s="18" t="s">
        <v>372</v>
      </c>
      <c r="C25" s="1" t="s">
        <v>133</v>
      </c>
      <c r="D25" s="1" t="s">
        <v>139</v>
      </c>
      <c r="E25" s="1" t="s">
        <v>21</v>
      </c>
      <c r="F25" s="3">
        <v>6</v>
      </c>
      <c r="G25" s="1" t="s">
        <v>379</v>
      </c>
      <c r="H25" s="1">
        <v>1</v>
      </c>
      <c r="I25" s="1"/>
      <c r="J25" s="1">
        <v>216</v>
      </c>
      <c r="K25" s="1"/>
      <c r="L25" s="1" t="s">
        <v>9</v>
      </c>
    </row>
    <row r="26" spans="1:12">
      <c r="A26" s="1">
        <v>24</v>
      </c>
      <c r="B26" s="18" t="s">
        <v>290</v>
      </c>
      <c r="C26" s="1" t="s">
        <v>133</v>
      </c>
      <c r="D26" s="1" t="s">
        <v>139</v>
      </c>
      <c r="E26" s="1" t="s">
        <v>21</v>
      </c>
      <c r="F26" s="3">
        <v>1</v>
      </c>
      <c r="G26" s="1" t="s">
        <v>89</v>
      </c>
      <c r="H26" s="1">
        <v>1</v>
      </c>
      <c r="I26" s="1"/>
      <c r="J26" s="1">
        <v>36</v>
      </c>
      <c r="K26" s="1"/>
      <c r="L26" s="1" t="s">
        <v>9</v>
      </c>
    </row>
    <row r="27" spans="1:12">
      <c r="A27" s="1">
        <v>25</v>
      </c>
      <c r="B27" s="18"/>
      <c r="C27" s="1" t="s">
        <v>133</v>
      </c>
      <c r="D27" s="1" t="s">
        <v>139</v>
      </c>
      <c r="E27" s="1" t="s">
        <v>72</v>
      </c>
      <c r="F27" s="3">
        <v>1</v>
      </c>
      <c r="G27" s="1" t="s">
        <v>73</v>
      </c>
      <c r="H27" s="1">
        <v>11</v>
      </c>
      <c r="I27" s="1"/>
      <c r="J27" s="1">
        <v>60</v>
      </c>
      <c r="K27" s="1"/>
      <c r="L27" s="1" t="s">
        <v>9</v>
      </c>
    </row>
    <row r="28" spans="1:12">
      <c r="A28" s="1">
        <v>26</v>
      </c>
      <c r="B28" s="18" t="s">
        <v>289</v>
      </c>
      <c r="C28" s="1" t="s">
        <v>133</v>
      </c>
      <c r="D28" s="1" t="s">
        <v>11</v>
      </c>
      <c r="E28" s="1" t="s">
        <v>21</v>
      </c>
      <c r="F28" s="3">
        <v>1</v>
      </c>
      <c r="G28" s="1" t="s">
        <v>89</v>
      </c>
      <c r="H28" s="1">
        <v>46</v>
      </c>
      <c r="I28" s="1"/>
      <c r="J28" s="1">
        <v>36</v>
      </c>
      <c r="K28" s="1"/>
      <c r="L28" s="1" t="s">
        <v>9</v>
      </c>
    </row>
    <row r="29" spans="1:12">
      <c r="A29" s="1">
        <v>27</v>
      </c>
      <c r="B29" s="18" t="s">
        <v>290</v>
      </c>
      <c r="C29" s="1" t="s">
        <v>133</v>
      </c>
      <c r="D29" s="1" t="s">
        <v>11</v>
      </c>
      <c r="E29" s="1" t="s">
        <v>21</v>
      </c>
      <c r="F29" s="3">
        <v>1</v>
      </c>
      <c r="G29" s="1" t="s">
        <v>89</v>
      </c>
      <c r="H29" s="1">
        <v>2</v>
      </c>
      <c r="I29" s="1"/>
      <c r="J29" s="1">
        <v>36</v>
      </c>
      <c r="K29" s="1"/>
      <c r="L29" s="1" t="s">
        <v>9</v>
      </c>
    </row>
    <row r="30" spans="1:12">
      <c r="A30" s="1">
        <v>28</v>
      </c>
      <c r="B30" s="18"/>
      <c r="C30" s="1" t="s">
        <v>133</v>
      </c>
      <c r="D30" s="1" t="s">
        <v>573</v>
      </c>
      <c r="E30" s="1" t="s">
        <v>72</v>
      </c>
      <c r="F30" s="3">
        <v>1</v>
      </c>
      <c r="G30" s="1" t="s">
        <v>73</v>
      </c>
      <c r="H30" s="1">
        <v>9</v>
      </c>
      <c r="I30" s="1"/>
      <c r="J30" s="1">
        <v>60</v>
      </c>
      <c r="K30" s="1"/>
      <c r="L30" s="1" t="s">
        <v>9</v>
      </c>
    </row>
    <row r="31" spans="1:12">
      <c r="A31" s="1">
        <v>29</v>
      </c>
      <c r="B31" s="18"/>
      <c r="C31" s="1" t="s">
        <v>133</v>
      </c>
      <c r="D31" s="1" t="s">
        <v>574</v>
      </c>
      <c r="E31" s="1" t="s">
        <v>72</v>
      </c>
      <c r="F31" s="3">
        <v>1</v>
      </c>
      <c r="G31" s="1" t="s">
        <v>73</v>
      </c>
      <c r="H31" s="1">
        <v>30</v>
      </c>
      <c r="I31" s="1"/>
      <c r="J31" s="1">
        <v>60</v>
      </c>
      <c r="K31" s="1"/>
      <c r="L31" s="1" t="s">
        <v>9</v>
      </c>
    </row>
    <row r="32" spans="1:12">
      <c r="A32" s="1">
        <v>30</v>
      </c>
      <c r="B32" s="18"/>
      <c r="C32" s="1" t="s">
        <v>133</v>
      </c>
      <c r="D32" s="1" t="s">
        <v>11</v>
      </c>
      <c r="E32" s="1" t="s">
        <v>75</v>
      </c>
      <c r="F32" s="3">
        <v>1</v>
      </c>
      <c r="G32" s="1" t="s">
        <v>76</v>
      </c>
      <c r="H32" s="1">
        <v>5</v>
      </c>
      <c r="I32" s="1"/>
      <c r="J32" s="1"/>
      <c r="K32" s="1"/>
      <c r="L32" s="1" t="s">
        <v>9</v>
      </c>
    </row>
    <row r="33" spans="1:12">
      <c r="A33" s="1">
        <v>31</v>
      </c>
      <c r="B33" s="18"/>
      <c r="C33" s="1" t="s">
        <v>133</v>
      </c>
      <c r="D33" s="1" t="s">
        <v>148</v>
      </c>
      <c r="E33" s="1" t="s">
        <v>72</v>
      </c>
      <c r="F33" s="3">
        <v>1</v>
      </c>
      <c r="G33" s="1" t="s">
        <v>73</v>
      </c>
      <c r="H33" s="1">
        <v>22</v>
      </c>
      <c r="I33" s="1"/>
      <c r="J33" s="1">
        <v>60</v>
      </c>
      <c r="K33" s="1"/>
      <c r="L33" s="1" t="s">
        <v>9</v>
      </c>
    </row>
    <row r="34" spans="1:12">
      <c r="A34" s="1">
        <v>32</v>
      </c>
      <c r="B34" s="18"/>
      <c r="C34" s="1" t="s">
        <v>133</v>
      </c>
      <c r="D34" s="1" t="s">
        <v>148</v>
      </c>
      <c r="E34" s="1" t="s">
        <v>125</v>
      </c>
      <c r="F34" s="3">
        <v>1</v>
      </c>
      <c r="G34" s="1" t="s">
        <v>530</v>
      </c>
      <c r="H34" s="1">
        <v>3</v>
      </c>
      <c r="I34" s="1"/>
      <c r="J34" s="1">
        <v>100</v>
      </c>
      <c r="K34" s="1"/>
      <c r="L34" s="1" t="s">
        <v>9</v>
      </c>
    </row>
    <row r="35" spans="1:12">
      <c r="A35" s="1">
        <v>33</v>
      </c>
      <c r="B35" s="18" t="s">
        <v>372</v>
      </c>
      <c r="C35" s="1" t="s">
        <v>133</v>
      </c>
      <c r="D35" s="1" t="s">
        <v>140</v>
      </c>
      <c r="E35" s="1" t="s">
        <v>21</v>
      </c>
      <c r="F35" s="3">
        <v>6</v>
      </c>
      <c r="G35" s="1" t="s">
        <v>379</v>
      </c>
      <c r="H35" s="1">
        <v>2</v>
      </c>
      <c r="I35" s="1"/>
      <c r="J35" s="1">
        <v>216</v>
      </c>
      <c r="K35" s="1"/>
      <c r="L35" s="1" t="s">
        <v>9</v>
      </c>
    </row>
    <row r="36" spans="1:12">
      <c r="A36" s="1">
        <v>34</v>
      </c>
      <c r="B36" s="18" t="s">
        <v>290</v>
      </c>
      <c r="C36" s="1" t="s">
        <v>133</v>
      </c>
      <c r="D36" s="1" t="s">
        <v>140</v>
      </c>
      <c r="E36" s="1" t="s">
        <v>21</v>
      </c>
      <c r="F36" s="3">
        <v>1</v>
      </c>
      <c r="G36" s="1" t="s">
        <v>89</v>
      </c>
      <c r="H36" s="1">
        <v>2</v>
      </c>
      <c r="I36" s="1"/>
      <c r="J36" s="1">
        <v>36</v>
      </c>
      <c r="K36" s="1"/>
      <c r="L36" s="1" t="s">
        <v>9</v>
      </c>
    </row>
    <row r="37" spans="1:12">
      <c r="A37" s="1">
        <v>35</v>
      </c>
      <c r="B37" s="18" t="s">
        <v>526</v>
      </c>
      <c r="C37" s="1" t="s">
        <v>133</v>
      </c>
      <c r="D37" s="1" t="s">
        <v>140</v>
      </c>
      <c r="E37" s="1" t="s">
        <v>19</v>
      </c>
      <c r="F37" s="3">
        <v>1</v>
      </c>
      <c r="G37" s="1" t="s">
        <v>531</v>
      </c>
      <c r="H37" s="1">
        <v>1</v>
      </c>
      <c r="I37" s="1"/>
      <c r="J37" s="1">
        <v>26</v>
      </c>
      <c r="K37" s="1"/>
      <c r="L37" s="1" t="s">
        <v>9</v>
      </c>
    </row>
    <row r="38" spans="1:12">
      <c r="A38" s="1">
        <v>36</v>
      </c>
      <c r="B38" s="18"/>
      <c r="C38" s="1" t="s">
        <v>133</v>
      </c>
      <c r="D38" s="1" t="s">
        <v>140</v>
      </c>
      <c r="E38" s="1" t="s">
        <v>72</v>
      </c>
      <c r="F38" s="3">
        <v>1</v>
      </c>
      <c r="G38" s="1" t="s">
        <v>73</v>
      </c>
      <c r="H38" s="1">
        <v>4</v>
      </c>
      <c r="I38" s="1"/>
      <c r="J38" s="1">
        <v>60</v>
      </c>
      <c r="K38" s="1"/>
      <c r="L38" s="1" t="s">
        <v>9</v>
      </c>
    </row>
    <row r="39" spans="1:12">
      <c r="A39" s="1">
        <v>37</v>
      </c>
      <c r="B39" s="18" t="s">
        <v>372</v>
      </c>
      <c r="C39" s="1" t="s">
        <v>133</v>
      </c>
      <c r="D39" s="1" t="s">
        <v>141</v>
      </c>
      <c r="E39" s="1" t="s">
        <v>21</v>
      </c>
      <c r="F39" s="3">
        <v>6</v>
      </c>
      <c r="G39" s="1" t="s">
        <v>379</v>
      </c>
      <c r="H39" s="1">
        <v>1</v>
      </c>
      <c r="I39" s="1"/>
      <c r="J39" s="1">
        <v>216</v>
      </c>
      <c r="K39" s="1"/>
      <c r="L39" s="1" t="s">
        <v>9</v>
      </c>
    </row>
    <row r="40" spans="1:12">
      <c r="A40" s="1">
        <v>38</v>
      </c>
      <c r="B40" s="18" t="s">
        <v>290</v>
      </c>
      <c r="C40" s="1" t="s">
        <v>133</v>
      </c>
      <c r="D40" s="1" t="s">
        <v>141</v>
      </c>
      <c r="E40" s="1" t="s">
        <v>21</v>
      </c>
      <c r="F40" s="3">
        <v>1</v>
      </c>
      <c r="G40" s="1" t="s">
        <v>89</v>
      </c>
      <c r="H40" s="1">
        <v>1</v>
      </c>
      <c r="I40" s="1"/>
      <c r="J40" s="1">
        <v>36</v>
      </c>
      <c r="K40" s="1"/>
      <c r="L40" s="1" t="s">
        <v>9</v>
      </c>
    </row>
    <row r="41" spans="1:12">
      <c r="A41" s="1">
        <v>39</v>
      </c>
      <c r="B41" s="18"/>
      <c r="C41" s="1" t="s">
        <v>133</v>
      </c>
      <c r="D41" s="1" t="s">
        <v>141</v>
      </c>
      <c r="E41" s="1" t="s">
        <v>72</v>
      </c>
      <c r="F41" s="3">
        <v>1</v>
      </c>
      <c r="G41" s="1" t="s">
        <v>73</v>
      </c>
      <c r="H41" s="1">
        <v>11</v>
      </c>
      <c r="I41" s="1"/>
      <c r="J41" s="1">
        <v>60</v>
      </c>
      <c r="K41" s="1"/>
      <c r="L41" s="1" t="s">
        <v>9</v>
      </c>
    </row>
    <row r="42" spans="1:12">
      <c r="A42" s="1">
        <v>40</v>
      </c>
      <c r="B42" s="18" t="s">
        <v>289</v>
      </c>
      <c r="C42" s="1" t="s">
        <v>133</v>
      </c>
      <c r="D42" s="1" t="s">
        <v>35</v>
      </c>
      <c r="E42" s="1" t="s">
        <v>21</v>
      </c>
      <c r="F42" s="3">
        <v>1</v>
      </c>
      <c r="G42" s="1" t="s">
        <v>89</v>
      </c>
      <c r="H42" s="1">
        <v>4</v>
      </c>
      <c r="I42" s="1"/>
      <c r="J42" s="1">
        <v>36</v>
      </c>
      <c r="K42" s="1"/>
      <c r="L42" s="1" t="s">
        <v>9</v>
      </c>
    </row>
    <row r="43" spans="1:12">
      <c r="A43" s="1">
        <v>41</v>
      </c>
      <c r="B43" s="18"/>
      <c r="C43" s="1" t="s">
        <v>133</v>
      </c>
      <c r="D43" s="1" t="s">
        <v>35</v>
      </c>
      <c r="E43" s="1" t="s">
        <v>72</v>
      </c>
      <c r="F43" s="3">
        <v>1</v>
      </c>
      <c r="G43" s="1" t="s">
        <v>73</v>
      </c>
      <c r="H43" s="1">
        <v>4</v>
      </c>
      <c r="I43" s="1"/>
      <c r="J43" s="1">
        <v>60</v>
      </c>
      <c r="K43" s="1"/>
      <c r="L43" s="1" t="s">
        <v>9</v>
      </c>
    </row>
    <row r="44" spans="1:12">
      <c r="A44" s="1">
        <v>42</v>
      </c>
      <c r="B44" s="18" t="s">
        <v>287</v>
      </c>
      <c r="C44" s="1" t="s">
        <v>133</v>
      </c>
      <c r="D44" s="1" t="s">
        <v>142</v>
      </c>
      <c r="E44" s="1" t="s">
        <v>21</v>
      </c>
      <c r="F44" s="3">
        <v>2</v>
      </c>
      <c r="G44" s="1" t="s">
        <v>56</v>
      </c>
      <c r="H44" s="1">
        <v>4</v>
      </c>
      <c r="I44" s="1"/>
      <c r="J44" s="1">
        <v>72</v>
      </c>
      <c r="K44" s="1"/>
      <c r="L44" s="1" t="s">
        <v>9</v>
      </c>
    </row>
    <row r="45" spans="1:12">
      <c r="A45" s="1">
        <v>43</v>
      </c>
      <c r="B45" s="18" t="s">
        <v>507</v>
      </c>
      <c r="C45" s="1" t="s">
        <v>133</v>
      </c>
      <c r="D45" s="1" t="s">
        <v>143</v>
      </c>
      <c r="E45" s="1" t="s">
        <v>21</v>
      </c>
      <c r="F45" s="3">
        <v>6</v>
      </c>
      <c r="G45" s="1" t="s">
        <v>379</v>
      </c>
      <c r="H45" s="1">
        <v>1</v>
      </c>
      <c r="I45" s="1"/>
      <c r="J45" s="1">
        <v>216</v>
      </c>
      <c r="K45" s="1"/>
      <c r="L45" s="1" t="s">
        <v>9</v>
      </c>
    </row>
    <row r="46" spans="1:12">
      <c r="A46" s="1">
        <v>44</v>
      </c>
      <c r="B46" s="18" t="s">
        <v>28</v>
      </c>
      <c r="C46" s="1" t="s">
        <v>133</v>
      </c>
      <c r="D46" s="1" t="s">
        <v>57</v>
      </c>
      <c r="E46" s="1" t="s">
        <v>21</v>
      </c>
      <c r="F46" s="3">
        <v>1</v>
      </c>
      <c r="G46" s="1" t="s">
        <v>511</v>
      </c>
      <c r="H46" s="1">
        <v>2</v>
      </c>
      <c r="I46" s="1"/>
      <c r="J46" s="1">
        <v>36</v>
      </c>
      <c r="K46" s="1"/>
      <c r="L46" s="1" t="s">
        <v>9</v>
      </c>
    </row>
    <row r="47" spans="1:12">
      <c r="A47" s="1">
        <v>45</v>
      </c>
      <c r="B47" s="18"/>
      <c r="C47" s="1" t="s">
        <v>133</v>
      </c>
      <c r="D47" s="1" t="s">
        <v>57</v>
      </c>
      <c r="E47" s="1" t="s">
        <v>72</v>
      </c>
      <c r="F47" s="3">
        <v>1</v>
      </c>
      <c r="G47" s="1" t="s">
        <v>73</v>
      </c>
      <c r="H47" s="1">
        <v>1</v>
      </c>
      <c r="I47" s="1"/>
      <c r="J47" s="1">
        <v>60</v>
      </c>
      <c r="K47" s="1"/>
      <c r="L47" s="1" t="s">
        <v>9</v>
      </c>
    </row>
    <row r="48" spans="1:12">
      <c r="A48" s="1">
        <v>46</v>
      </c>
      <c r="B48" s="18" t="s">
        <v>79</v>
      </c>
      <c r="C48" s="1" t="s">
        <v>133</v>
      </c>
      <c r="D48" s="1" t="s">
        <v>36</v>
      </c>
      <c r="E48" s="1" t="s">
        <v>21</v>
      </c>
      <c r="F48" s="3">
        <v>1</v>
      </c>
      <c r="G48" s="1" t="s">
        <v>554</v>
      </c>
      <c r="H48" s="1">
        <v>1</v>
      </c>
      <c r="I48" s="1"/>
      <c r="J48" s="1">
        <v>36</v>
      </c>
      <c r="K48" s="1"/>
      <c r="L48" s="1" t="s">
        <v>9</v>
      </c>
    </row>
    <row r="49" spans="1:12">
      <c r="A49" s="1">
        <v>47</v>
      </c>
      <c r="B49" s="18" t="s">
        <v>80</v>
      </c>
      <c r="C49" s="1" t="s">
        <v>133</v>
      </c>
      <c r="D49" s="1" t="s">
        <v>36</v>
      </c>
      <c r="E49" s="1" t="s">
        <v>21</v>
      </c>
      <c r="F49" s="3">
        <v>1</v>
      </c>
      <c r="G49" s="1" t="s">
        <v>554</v>
      </c>
      <c r="H49" s="1">
        <v>1</v>
      </c>
      <c r="I49" s="1"/>
      <c r="J49" s="1">
        <v>36</v>
      </c>
      <c r="K49" s="1"/>
      <c r="L49" s="1" t="s">
        <v>9</v>
      </c>
    </row>
    <row r="50" spans="1:12">
      <c r="A50" s="1">
        <v>48</v>
      </c>
      <c r="B50" s="18" t="s">
        <v>20</v>
      </c>
      <c r="C50" s="1" t="s">
        <v>133</v>
      </c>
      <c r="D50" s="1" t="s">
        <v>37</v>
      </c>
      <c r="E50" s="1" t="s">
        <v>21</v>
      </c>
      <c r="F50" s="3">
        <v>1</v>
      </c>
      <c r="G50" s="1" t="s">
        <v>91</v>
      </c>
      <c r="H50" s="1">
        <v>2</v>
      </c>
      <c r="I50" s="1"/>
      <c r="J50" s="1">
        <v>36</v>
      </c>
      <c r="K50" s="1"/>
      <c r="L50" s="1" t="s">
        <v>9</v>
      </c>
    </row>
    <row r="51" spans="1:12">
      <c r="A51" s="1">
        <v>49</v>
      </c>
      <c r="B51" s="18" t="s">
        <v>85</v>
      </c>
      <c r="C51" s="1" t="s">
        <v>133</v>
      </c>
      <c r="D51" s="1" t="s">
        <v>38</v>
      </c>
      <c r="E51" s="1" t="s">
        <v>21</v>
      </c>
      <c r="F51" s="3">
        <v>1</v>
      </c>
      <c r="G51" s="1" t="s">
        <v>524</v>
      </c>
      <c r="H51" s="1">
        <v>1</v>
      </c>
      <c r="I51" s="1"/>
      <c r="J51" s="1">
        <v>36</v>
      </c>
      <c r="K51" s="1"/>
      <c r="L51" s="1" t="s">
        <v>9</v>
      </c>
    </row>
    <row r="52" spans="1:12">
      <c r="A52" s="1">
        <v>50</v>
      </c>
      <c r="B52" s="18" t="s">
        <v>86</v>
      </c>
      <c r="C52" s="1" t="s">
        <v>133</v>
      </c>
      <c r="D52" s="1" t="s">
        <v>39</v>
      </c>
      <c r="E52" s="1" t="s">
        <v>19</v>
      </c>
      <c r="F52" s="3">
        <v>1</v>
      </c>
      <c r="G52" s="1" t="s">
        <v>93</v>
      </c>
      <c r="H52" s="1">
        <v>1</v>
      </c>
      <c r="I52" s="1"/>
      <c r="J52" s="1">
        <v>26</v>
      </c>
      <c r="K52" s="1"/>
      <c r="L52" s="1" t="s">
        <v>9</v>
      </c>
    </row>
    <row r="53" spans="1:12">
      <c r="A53" s="1">
        <v>51</v>
      </c>
      <c r="B53" s="18" t="s">
        <v>81</v>
      </c>
      <c r="C53" s="1" t="s">
        <v>133</v>
      </c>
      <c r="D53" s="1" t="s">
        <v>144</v>
      </c>
      <c r="E53" s="1" t="s">
        <v>21</v>
      </c>
      <c r="F53" s="3">
        <v>2</v>
      </c>
      <c r="G53" s="1" t="s">
        <v>56</v>
      </c>
      <c r="H53" s="1">
        <v>28</v>
      </c>
      <c r="I53" s="1"/>
      <c r="J53" s="1">
        <v>72</v>
      </c>
      <c r="K53" s="1"/>
      <c r="L53" s="1" t="s">
        <v>9</v>
      </c>
    </row>
    <row r="54" spans="1:12">
      <c r="A54" s="1">
        <v>52</v>
      </c>
      <c r="B54" s="18" t="s">
        <v>81</v>
      </c>
      <c r="C54" s="1" t="s">
        <v>133</v>
      </c>
      <c r="D54" s="1" t="s">
        <v>144</v>
      </c>
      <c r="E54" s="1" t="s">
        <v>21</v>
      </c>
      <c r="F54" s="3">
        <v>2</v>
      </c>
      <c r="G54" s="1" t="s">
        <v>56</v>
      </c>
      <c r="H54" s="1">
        <v>2</v>
      </c>
      <c r="I54" s="1"/>
      <c r="J54" s="1">
        <v>72</v>
      </c>
      <c r="K54" s="1"/>
      <c r="L54" s="1" t="s">
        <v>9</v>
      </c>
    </row>
    <row r="55" spans="1:12">
      <c r="A55" s="1">
        <v>53</v>
      </c>
      <c r="B55" s="18" t="s">
        <v>520</v>
      </c>
      <c r="C55" s="1" t="s">
        <v>133</v>
      </c>
      <c r="D55" s="1" t="s">
        <v>144</v>
      </c>
      <c r="E55" s="1" t="s">
        <v>19</v>
      </c>
      <c r="F55" s="3">
        <v>2</v>
      </c>
      <c r="G55" s="1" t="s">
        <v>56</v>
      </c>
      <c r="H55" s="1">
        <v>2</v>
      </c>
      <c r="I55" s="1"/>
      <c r="J55" s="1">
        <v>72</v>
      </c>
      <c r="K55" s="1"/>
      <c r="L55" s="1" t="s">
        <v>9</v>
      </c>
    </row>
    <row r="56" spans="1:12">
      <c r="A56" s="1">
        <v>54</v>
      </c>
      <c r="B56" s="18" t="s">
        <v>20</v>
      </c>
      <c r="C56" s="1" t="s">
        <v>133</v>
      </c>
      <c r="D56" s="1" t="s">
        <v>114</v>
      </c>
      <c r="E56" s="1" t="s">
        <v>21</v>
      </c>
      <c r="F56" s="3">
        <v>1</v>
      </c>
      <c r="G56" s="1" t="s">
        <v>91</v>
      </c>
      <c r="H56" s="1">
        <v>2</v>
      </c>
      <c r="I56" s="1"/>
      <c r="J56" s="1">
        <v>36</v>
      </c>
      <c r="K56" s="1"/>
      <c r="L56" s="1" t="s">
        <v>9</v>
      </c>
    </row>
    <row r="57" spans="1:12">
      <c r="A57" s="1">
        <v>55</v>
      </c>
      <c r="B57" s="18" t="s">
        <v>81</v>
      </c>
      <c r="C57" s="1" t="s">
        <v>133</v>
      </c>
      <c r="D57" s="1" t="s">
        <v>145</v>
      </c>
      <c r="E57" s="1" t="s">
        <v>21</v>
      </c>
      <c r="F57" s="3">
        <v>2</v>
      </c>
      <c r="G57" s="1" t="s">
        <v>56</v>
      </c>
      <c r="H57" s="1">
        <v>4</v>
      </c>
      <c r="I57" s="1"/>
      <c r="J57" s="1">
        <v>72</v>
      </c>
      <c r="K57" s="1"/>
      <c r="L57" s="1" t="s">
        <v>9</v>
      </c>
    </row>
    <row r="58" spans="1:12">
      <c r="A58" s="1">
        <v>56</v>
      </c>
      <c r="B58" s="18" t="s">
        <v>81</v>
      </c>
      <c r="C58" s="1" t="s">
        <v>133</v>
      </c>
      <c r="D58" s="1" t="s">
        <v>146</v>
      </c>
      <c r="E58" s="1" t="s">
        <v>21</v>
      </c>
      <c r="F58" s="3">
        <v>2</v>
      </c>
      <c r="G58" s="1" t="s">
        <v>56</v>
      </c>
      <c r="H58" s="1">
        <v>8</v>
      </c>
      <c r="I58" s="1"/>
      <c r="J58" s="1">
        <v>72</v>
      </c>
      <c r="K58" s="1"/>
      <c r="L58" s="1" t="s">
        <v>9</v>
      </c>
    </row>
    <row r="59" spans="1:12">
      <c r="A59" s="1">
        <v>57</v>
      </c>
      <c r="B59" s="18" t="s">
        <v>532</v>
      </c>
      <c r="C59" s="1" t="s">
        <v>133</v>
      </c>
      <c r="D59" s="1" t="s">
        <v>166</v>
      </c>
      <c r="E59" s="1" t="s">
        <v>21</v>
      </c>
      <c r="F59" s="3">
        <v>6</v>
      </c>
      <c r="G59" s="1" t="s">
        <v>555</v>
      </c>
      <c r="H59" s="1">
        <v>11</v>
      </c>
      <c r="I59" s="1"/>
      <c r="J59" s="1">
        <v>216</v>
      </c>
      <c r="K59" s="1"/>
      <c r="L59" s="1" t="s">
        <v>9</v>
      </c>
    </row>
    <row r="60" spans="1:12">
      <c r="A60" s="1">
        <v>58</v>
      </c>
      <c r="B60" s="18" t="s">
        <v>532</v>
      </c>
      <c r="C60" s="1" t="s">
        <v>133</v>
      </c>
      <c r="D60" s="1" t="s">
        <v>167</v>
      </c>
      <c r="E60" s="1" t="s">
        <v>21</v>
      </c>
      <c r="F60" s="3">
        <v>6</v>
      </c>
      <c r="G60" s="1" t="s">
        <v>555</v>
      </c>
      <c r="H60" s="1">
        <v>8</v>
      </c>
      <c r="I60" s="1"/>
      <c r="J60" s="1">
        <v>216</v>
      </c>
      <c r="K60" s="1"/>
      <c r="L60" s="1" t="s">
        <v>9</v>
      </c>
    </row>
    <row r="61" spans="1:12">
      <c r="A61" s="1">
        <v>59</v>
      </c>
      <c r="B61" s="18" t="s">
        <v>532</v>
      </c>
      <c r="C61" s="1" t="s">
        <v>133</v>
      </c>
      <c r="D61" s="1" t="s">
        <v>168</v>
      </c>
      <c r="E61" s="1" t="s">
        <v>21</v>
      </c>
      <c r="F61" s="3">
        <v>6</v>
      </c>
      <c r="G61" s="1" t="s">
        <v>555</v>
      </c>
      <c r="H61" s="1">
        <v>8</v>
      </c>
      <c r="I61" s="1"/>
      <c r="J61" s="1">
        <v>216</v>
      </c>
      <c r="K61" s="1"/>
      <c r="L61" s="1" t="s">
        <v>9</v>
      </c>
    </row>
    <row r="62" spans="1:12">
      <c r="A62" s="1">
        <v>60</v>
      </c>
      <c r="B62" s="18" t="s">
        <v>532</v>
      </c>
      <c r="C62" s="1" t="s">
        <v>133</v>
      </c>
      <c r="D62" s="1" t="s">
        <v>169</v>
      </c>
      <c r="E62" s="1" t="s">
        <v>21</v>
      </c>
      <c r="F62" s="3">
        <v>6</v>
      </c>
      <c r="G62" s="1" t="s">
        <v>555</v>
      </c>
      <c r="H62" s="1">
        <v>8</v>
      </c>
      <c r="I62" s="1"/>
      <c r="J62" s="1">
        <v>216</v>
      </c>
      <c r="K62" s="1"/>
      <c r="L62" s="1" t="s">
        <v>9</v>
      </c>
    </row>
    <row r="63" spans="1:12">
      <c r="A63" s="1">
        <v>61</v>
      </c>
      <c r="B63" s="18" t="s">
        <v>20</v>
      </c>
      <c r="C63" s="1" t="s">
        <v>133</v>
      </c>
      <c r="D63" s="1" t="s">
        <v>58</v>
      </c>
      <c r="E63" s="1" t="s">
        <v>21</v>
      </c>
      <c r="F63" s="3">
        <v>1</v>
      </c>
      <c r="G63" s="1" t="s">
        <v>91</v>
      </c>
      <c r="H63" s="1">
        <v>1</v>
      </c>
      <c r="I63" s="1"/>
      <c r="J63" s="1">
        <v>36</v>
      </c>
      <c r="K63" s="1"/>
      <c r="L63" s="1" t="s">
        <v>9</v>
      </c>
    </row>
    <row r="64" spans="1:12">
      <c r="A64" s="1">
        <v>62</v>
      </c>
      <c r="B64" s="6"/>
      <c r="C64" s="1" t="s">
        <v>133</v>
      </c>
      <c r="D64" s="1" t="s">
        <v>58</v>
      </c>
      <c r="E64" s="1" t="s">
        <v>31</v>
      </c>
      <c r="F64" s="3">
        <v>1</v>
      </c>
      <c r="G64" s="1" t="s">
        <v>316</v>
      </c>
      <c r="H64" s="1">
        <v>3</v>
      </c>
      <c r="I64" s="1"/>
      <c r="J64" s="1"/>
      <c r="K64" s="1" t="s">
        <v>32</v>
      </c>
      <c r="L64" s="1" t="s">
        <v>9</v>
      </c>
    </row>
    <row r="65" spans="1:12">
      <c r="A65" s="1">
        <v>63</v>
      </c>
      <c r="B65" s="6" t="s">
        <v>20</v>
      </c>
      <c r="C65" s="1" t="s">
        <v>133</v>
      </c>
      <c r="D65" s="1" t="s">
        <v>59</v>
      </c>
      <c r="E65" s="1" t="s">
        <v>21</v>
      </c>
      <c r="F65" s="3">
        <v>1</v>
      </c>
      <c r="G65" s="1" t="s">
        <v>91</v>
      </c>
      <c r="H65" s="1">
        <v>1</v>
      </c>
      <c r="I65" s="1"/>
      <c r="J65" s="1">
        <v>36</v>
      </c>
      <c r="K65" s="1"/>
      <c r="L65" s="1" t="s">
        <v>9</v>
      </c>
    </row>
    <row r="66" spans="1:12">
      <c r="A66" s="1">
        <v>64</v>
      </c>
      <c r="B66" s="6"/>
      <c r="C66" s="1" t="s">
        <v>133</v>
      </c>
      <c r="D66" s="1" t="s">
        <v>59</v>
      </c>
      <c r="E66" s="1" t="s">
        <v>31</v>
      </c>
      <c r="F66" s="3">
        <v>1</v>
      </c>
      <c r="G66" s="1" t="s">
        <v>316</v>
      </c>
      <c r="H66" s="1">
        <v>2</v>
      </c>
      <c r="I66" s="1"/>
      <c r="J66" s="1"/>
      <c r="K66" s="1" t="s">
        <v>32</v>
      </c>
      <c r="L66" s="1" t="s">
        <v>9</v>
      </c>
    </row>
    <row r="67" spans="1:12">
      <c r="A67" s="1">
        <v>65</v>
      </c>
      <c r="B67" s="6" t="s">
        <v>28</v>
      </c>
      <c r="C67" s="1" t="s">
        <v>133</v>
      </c>
      <c r="D67" s="1" t="s">
        <v>45</v>
      </c>
      <c r="E67" s="1" t="s">
        <v>21</v>
      </c>
      <c r="F67" s="3">
        <v>1</v>
      </c>
      <c r="G67" s="1" t="s">
        <v>511</v>
      </c>
      <c r="H67" s="1">
        <v>3</v>
      </c>
      <c r="I67" s="1"/>
      <c r="J67" s="1">
        <v>36</v>
      </c>
      <c r="K67" s="1"/>
      <c r="L67" s="1" t="s">
        <v>9</v>
      </c>
    </row>
    <row r="68" spans="1:12">
      <c r="A68" s="1">
        <v>66</v>
      </c>
      <c r="B68" s="6" t="s">
        <v>79</v>
      </c>
      <c r="C68" s="1" t="s">
        <v>133</v>
      </c>
      <c r="D68" s="1" t="s">
        <v>46</v>
      </c>
      <c r="E68" s="1" t="s">
        <v>21</v>
      </c>
      <c r="F68" s="3">
        <v>1</v>
      </c>
      <c r="G68" s="1" t="s">
        <v>554</v>
      </c>
      <c r="H68" s="1">
        <v>1</v>
      </c>
      <c r="I68" s="1"/>
      <c r="J68" s="1">
        <v>36</v>
      </c>
      <c r="K68" s="1"/>
      <c r="L68" s="1" t="s">
        <v>9</v>
      </c>
    </row>
    <row r="69" spans="1:12">
      <c r="A69" s="1">
        <v>67</v>
      </c>
      <c r="B69" s="6" t="s">
        <v>80</v>
      </c>
      <c r="C69" s="1" t="s">
        <v>133</v>
      </c>
      <c r="D69" s="1" t="s">
        <v>46</v>
      </c>
      <c r="E69" s="1" t="s">
        <v>21</v>
      </c>
      <c r="F69" s="3">
        <v>1</v>
      </c>
      <c r="G69" s="1" t="s">
        <v>554</v>
      </c>
      <c r="H69" s="1">
        <v>1</v>
      </c>
      <c r="I69" s="1"/>
      <c r="J69" s="1">
        <v>36</v>
      </c>
      <c r="K69" s="1"/>
      <c r="L69" s="1" t="s">
        <v>9</v>
      </c>
    </row>
    <row r="70" spans="1:12">
      <c r="A70" s="1">
        <v>68</v>
      </c>
      <c r="B70" s="6" t="s">
        <v>82</v>
      </c>
      <c r="C70" s="1" t="s">
        <v>133</v>
      </c>
      <c r="D70" s="1" t="s">
        <v>158</v>
      </c>
      <c r="E70" s="1" t="s">
        <v>21</v>
      </c>
      <c r="F70" s="3">
        <v>1</v>
      </c>
      <c r="G70" s="1" t="s">
        <v>88</v>
      </c>
      <c r="H70" s="1">
        <v>2</v>
      </c>
      <c r="I70" s="1"/>
      <c r="J70" s="1">
        <v>36</v>
      </c>
      <c r="K70" s="1"/>
      <c r="L70" s="1" t="s">
        <v>9</v>
      </c>
    </row>
    <row r="71" spans="1:12">
      <c r="A71" s="1">
        <v>69</v>
      </c>
      <c r="B71" s="6" t="s">
        <v>78</v>
      </c>
      <c r="C71" s="1" t="s">
        <v>133</v>
      </c>
      <c r="D71" s="1" t="s">
        <v>61</v>
      </c>
      <c r="E71" s="1" t="s">
        <v>19</v>
      </c>
      <c r="F71" s="3">
        <v>1</v>
      </c>
      <c r="G71" s="1" t="s">
        <v>506</v>
      </c>
      <c r="H71" s="1">
        <v>1</v>
      </c>
      <c r="I71" s="1"/>
      <c r="J71" s="1">
        <v>26</v>
      </c>
      <c r="K71" s="1"/>
      <c r="L71" s="1" t="s">
        <v>9</v>
      </c>
    </row>
    <row r="72" spans="1:12">
      <c r="A72" s="1">
        <v>70</v>
      </c>
      <c r="B72" s="6" t="s">
        <v>533</v>
      </c>
      <c r="C72" s="1" t="s">
        <v>133</v>
      </c>
      <c r="D72" s="1" t="s">
        <v>147</v>
      </c>
      <c r="E72" s="1" t="s">
        <v>21</v>
      </c>
      <c r="F72" s="3">
        <v>2</v>
      </c>
      <c r="G72" s="1" t="s">
        <v>556</v>
      </c>
      <c r="H72" s="1">
        <v>12</v>
      </c>
      <c r="I72" s="1"/>
      <c r="J72" s="1">
        <v>72</v>
      </c>
      <c r="K72" s="1"/>
      <c r="L72" s="1" t="s">
        <v>9</v>
      </c>
    </row>
    <row r="73" spans="1:12">
      <c r="A73" s="1">
        <v>71</v>
      </c>
      <c r="B73" s="6" t="s">
        <v>532</v>
      </c>
      <c r="C73" s="1" t="s">
        <v>133</v>
      </c>
      <c r="D73" s="1" t="s">
        <v>148</v>
      </c>
      <c r="E73" s="1" t="s">
        <v>21</v>
      </c>
      <c r="F73" s="3">
        <v>6</v>
      </c>
      <c r="G73" s="1" t="s">
        <v>555</v>
      </c>
      <c r="H73" s="1">
        <v>6</v>
      </c>
      <c r="I73" s="1"/>
      <c r="J73" s="1">
        <v>216</v>
      </c>
      <c r="K73" s="1"/>
      <c r="L73" s="1" t="s">
        <v>9</v>
      </c>
    </row>
    <row r="74" spans="1:12">
      <c r="A74" s="1">
        <v>72</v>
      </c>
      <c r="B74" s="6" t="s">
        <v>84</v>
      </c>
      <c r="C74" s="1" t="s">
        <v>133</v>
      </c>
      <c r="D74" s="1" t="s">
        <v>148</v>
      </c>
      <c r="E74" s="1" t="s">
        <v>21</v>
      </c>
      <c r="F74" s="3">
        <v>1</v>
      </c>
      <c r="G74" s="1" t="s">
        <v>89</v>
      </c>
      <c r="H74" s="1">
        <v>1</v>
      </c>
      <c r="I74" s="1"/>
      <c r="J74" s="1">
        <v>36</v>
      </c>
      <c r="K74" s="1"/>
      <c r="L74" s="1" t="s">
        <v>9</v>
      </c>
    </row>
    <row r="75" spans="1:12">
      <c r="A75" s="1">
        <v>73</v>
      </c>
      <c r="B75" s="6" t="s">
        <v>534</v>
      </c>
      <c r="C75" s="1" t="s">
        <v>133</v>
      </c>
      <c r="D75" s="1" t="s">
        <v>149</v>
      </c>
      <c r="E75" s="1" t="s">
        <v>21</v>
      </c>
      <c r="F75" s="3">
        <v>1</v>
      </c>
      <c r="G75" s="1" t="s">
        <v>88</v>
      </c>
      <c r="H75" s="1">
        <v>1</v>
      </c>
      <c r="I75" s="1"/>
      <c r="J75" s="1">
        <v>36</v>
      </c>
      <c r="K75" s="1"/>
      <c r="L75" s="1" t="s">
        <v>9</v>
      </c>
    </row>
    <row r="76" spans="1:12">
      <c r="A76" s="1">
        <v>74</v>
      </c>
      <c r="B76" s="6" t="s">
        <v>515</v>
      </c>
      <c r="C76" s="1" t="s">
        <v>133</v>
      </c>
      <c r="D76" s="1" t="s">
        <v>150</v>
      </c>
      <c r="E76" s="1" t="s">
        <v>21</v>
      </c>
      <c r="F76" s="3">
        <v>2</v>
      </c>
      <c r="G76" s="1" t="s">
        <v>88</v>
      </c>
      <c r="H76" s="1">
        <v>23</v>
      </c>
      <c r="I76" s="1"/>
      <c r="J76" s="1">
        <v>72</v>
      </c>
      <c r="K76" s="1"/>
      <c r="L76" s="1" t="s">
        <v>9</v>
      </c>
    </row>
    <row r="77" spans="1:12">
      <c r="A77" s="1">
        <v>75</v>
      </c>
      <c r="B77" s="6" t="s">
        <v>535</v>
      </c>
      <c r="C77" s="1" t="s">
        <v>133</v>
      </c>
      <c r="D77" s="1" t="s">
        <v>151</v>
      </c>
      <c r="E77" s="1" t="s">
        <v>21</v>
      </c>
      <c r="F77" s="3">
        <v>1</v>
      </c>
      <c r="G77" s="1" t="s">
        <v>511</v>
      </c>
      <c r="H77" s="1">
        <v>8</v>
      </c>
      <c r="I77" s="1"/>
      <c r="J77" s="1">
        <v>36</v>
      </c>
      <c r="K77" s="1"/>
      <c r="L77" s="1" t="s">
        <v>9</v>
      </c>
    </row>
    <row r="78" spans="1:12">
      <c r="A78" s="1">
        <v>76</v>
      </c>
      <c r="B78" s="6" t="s">
        <v>84</v>
      </c>
      <c r="C78" s="1" t="s">
        <v>133</v>
      </c>
      <c r="D78" s="1" t="s">
        <v>151</v>
      </c>
      <c r="E78" s="1" t="s">
        <v>21</v>
      </c>
      <c r="F78" s="3">
        <v>1</v>
      </c>
      <c r="G78" s="1" t="s">
        <v>89</v>
      </c>
      <c r="H78" s="1">
        <v>5</v>
      </c>
      <c r="I78" s="1"/>
      <c r="J78" s="1">
        <v>36</v>
      </c>
      <c r="K78" s="1"/>
      <c r="L78" s="1" t="s">
        <v>9</v>
      </c>
    </row>
    <row r="79" spans="1:12">
      <c r="A79" s="1"/>
      <c r="B79" s="6"/>
      <c r="C79" s="1" t="s">
        <v>557</v>
      </c>
      <c r="D79" s="1" t="s">
        <v>151</v>
      </c>
      <c r="E79" s="1" t="s">
        <v>558</v>
      </c>
      <c r="F79" s="3">
        <v>1</v>
      </c>
      <c r="G79" s="1" t="s">
        <v>559</v>
      </c>
      <c r="H79" s="1">
        <v>2</v>
      </c>
      <c r="I79" s="1"/>
      <c r="J79" s="1">
        <v>13</v>
      </c>
      <c r="K79" s="1" t="s">
        <v>498</v>
      </c>
      <c r="L79" s="1" t="s">
        <v>9</v>
      </c>
    </row>
    <row r="80" spans="1:12">
      <c r="A80" s="1">
        <v>77</v>
      </c>
      <c r="B80" s="6" t="s">
        <v>84</v>
      </c>
      <c r="C80" s="1" t="s">
        <v>133</v>
      </c>
      <c r="D80" s="1" t="s">
        <v>152</v>
      </c>
      <c r="E80" s="1" t="s">
        <v>21</v>
      </c>
      <c r="F80" s="3">
        <v>1</v>
      </c>
      <c r="G80" s="1" t="s">
        <v>89</v>
      </c>
      <c r="H80" s="1">
        <v>4</v>
      </c>
      <c r="I80" s="1"/>
      <c r="J80" s="1">
        <v>36</v>
      </c>
      <c r="K80" s="1"/>
      <c r="L80" s="1" t="s">
        <v>9</v>
      </c>
    </row>
    <row r="81" spans="1:12">
      <c r="A81" s="1">
        <v>78</v>
      </c>
      <c r="B81" s="6" t="s">
        <v>83</v>
      </c>
      <c r="C81" s="1" t="s">
        <v>133</v>
      </c>
      <c r="D81" s="1" t="s">
        <v>153</v>
      </c>
      <c r="E81" s="1" t="s">
        <v>21</v>
      </c>
      <c r="F81" s="3">
        <v>1</v>
      </c>
      <c r="G81" s="1" t="s">
        <v>89</v>
      </c>
      <c r="H81" s="1">
        <v>15</v>
      </c>
      <c r="I81" s="1"/>
      <c r="J81" s="1">
        <v>36</v>
      </c>
      <c r="K81" s="1"/>
      <c r="L81" s="1" t="s">
        <v>9</v>
      </c>
    </row>
    <row r="82" spans="1:12">
      <c r="A82" s="1">
        <v>79</v>
      </c>
      <c r="B82" s="6" t="s">
        <v>533</v>
      </c>
      <c r="C82" s="1" t="s">
        <v>133</v>
      </c>
      <c r="D82" s="1" t="s">
        <v>154</v>
      </c>
      <c r="E82" s="1" t="s">
        <v>21</v>
      </c>
      <c r="F82" s="3">
        <v>2</v>
      </c>
      <c r="G82" s="1" t="s">
        <v>556</v>
      </c>
      <c r="H82" s="1">
        <v>12</v>
      </c>
      <c r="I82" s="1"/>
      <c r="J82" s="1">
        <v>72</v>
      </c>
      <c r="K82" s="1"/>
      <c r="L82" s="1" t="s">
        <v>9</v>
      </c>
    </row>
    <row r="83" spans="1:12">
      <c r="A83" s="1">
        <v>80</v>
      </c>
      <c r="B83" s="6" t="s">
        <v>532</v>
      </c>
      <c r="C83" s="1" t="s">
        <v>133</v>
      </c>
      <c r="D83" s="1" t="s">
        <v>148</v>
      </c>
      <c r="E83" s="1" t="s">
        <v>21</v>
      </c>
      <c r="F83" s="3">
        <v>6</v>
      </c>
      <c r="G83" s="1" t="s">
        <v>555</v>
      </c>
      <c r="H83" s="1">
        <v>6</v>
      </c>
      <c r="I83" s="1"/>
      <c r="J83" s="1">
        <v>216</v>
      </c>
      <c r="K83" s="1"/>
      <c r="L83" s="1" t="s">
        <v>9</v>
      </c>
    </row>
    <row r="84" spans="1:12">
      <c r="A84" s="1">
        <v>81</v>
      </c>
      <c r="B84" s="6" t="s">
        <v>84</v>
      </c>
      <c r="C84" s="1" t="s">
        <v>133</v>
      </c>
      <c r="D84" s="1" t="s">
        <v>148</v>
      </c>
      <c r="E84" s="1" t="s">
        <v>21</v>
      </c>
      <c r="F84" s="3">
        <v>1</v>
      </c>
      <c r="G84" s="1" t="s">
        <v>89</v>
      </c>
      <c r="H84" s="1">
        <v>1</v>
      </c>
      <c r="I84" s="1"/>
      <c r="J84" s="1">
        <v>36</v>
      </c>
      <c r="K84" s="1"/>
      <c r="L84" s="1" t="s">
        <v>9</v>
      </c>
    </row>
    <row r="85" spans="1:12">
      <c r="A85" s="1">
        <v>82</v>
      </c>
      <c r="B85" s="6" t="s">
        <v>82</v>
      </c>
      <c r="C85" s="1" t="s">
        <v>133</v>
      </c>
      <c r="D85" s="1" t="s">
        <v>149</v>
      </c>
      <c r="E85" s="1" t="s">
        <v>21</v>
      </c>
      <c r="F85" s="3">
        <v>1</v>
      </c>
      <c r="G85" s="1" t="s">
        <v>88</v>
      </c>
      <c r="H85" s="1">
        <v>1</v>
      </c>
      <c r="I85" s="1"/>
      <c r="J85" s="1">
        <v>36</v>
      </c>
      <c r="K85" s="1"/>
      <c r="L85" s="1" t="s">
        <v>9</v>
      </c>
    </row>
    <row r="86" spans="1:12">
      <c r="A86" s="1">
        <v>83</v>
      </c>
      <c r="B86" s="6" t="s">
        <v>82</v>
      </c>
      <c r="C86" s="1" t="s">
        <v>133</v>
      </c>
      <c r="D86" s="1" t="s">
        <v>159</v>
      </c>
      <c r="E86" s="1" t="s">
        <v>21</v>
      </c>
      <c r="F86" s="3">
        <v>1</v>
      </c>
      <c r="G86" s="1" t="s">
        <v>88</v>
      </c>
      <c r="H86" s="1">
        <v>2</v>
      </c>
      <c r="I86" s="1"/>
      <c r="J86" s="1">
        <v>36</v>
      </c>
      <c r="K86" s="1"/>
      <c r="L86" s="1" t="s">
        <v>9</v>
      </c>
    </row>
    <row r="87" spans="1:12">
      <c r="A87" s="1">
        <v>84</v>
      </c>
      <c r="B87" s="6" t="s">
        <v>85</v>
      </c>
      <c r="C87" s="1" t="s">
        <v>133</v>
      </c>
      <c r="D87" s="1" t="s">
        <v>64</v>
      </c>
      <c r="E87" s="1" t="s">
        <v>21</v>
      </c>
      <c r="F87" s="3">
        <v>1</v>
      </c>
      <c r="G87" s="1" t="s">
        <v>524</v>
      </c>
      <c r="H87" s="1">
        <v>1</v>
      </c>
      <c r="I87" s="1"/>
      <c r="J87" s="1">
        <v>36</v>
      </c>
      <c r="K87" s="1"/>
      <c r="L87" s="1" t="s">
        <v>9</v>
      </c>
    </row>
    <row r="88" spans="1:12">
      <c r="A88" s="1">
        <v>85</v>
      </c>
      <c r="B88" s="6" t="s">
        <v>86</v>
      </c>
      <c r="C88" s="1" t="s">
        <v>133</v>
      </c>
      <c r="D88" s="1" t="s">
        <v>49</v>
      </c>
      <c r="E88" s="1" t="s">
        <v>19</v>
      </c>
      <c r="F88" s="3">
        <v>1</v>
      </c>
      <c r="G88" s="1" t="s">
        <v>93</v>
      </c>
      <c r="H88" s="1">
        <v>1</v>
      </c>
      <c r="I88" s="1"/>
      <c r="J88" s="1">
        <v>26</v>
      </c>
      <c r="K88" s="1"/>
      <c r="L88" s="1" t="s">
        <v>9</v>
      </c>
    </row>
    <row r="89" spans="1:12">
      <c r="A89" s="1">
        <v>86</v>
      </c>
      <c r="B89" s="6" t="s">
        <v>28</v>
      </c>
      <c r="C89" s="1" t="s">
        <v>133</v>
      </c>
      <c r="D89" s="1" t="s">
        <v>65</v>
      </c>
      <c r="E89" s="1" t="s">
        <v>21</v>
      </c>
      <c r="F89" s="3">
        <v>1</v>
      </c>
      <c r="G89" s="1" t="s">
        <v>511</v>
      </c>
      <c r="H89" s="1">
        <v>2</v>
      </c>
      <c r="I89" s="1"/>
      <c r="J89" s="1">
        <v>36</v>
      </c>
      <c r="K89" s="1"/>
      <c r="L89" s="1" t="s">
        <v>9</v>
      </c>
    </row>
    <row r="90" spans="1:12">
      <c r="A90" s="1">
        <v>87</v>
      </c>
      <c r="B90" s="6" t="s">
        <v>79</v>
      </c>
      <c r="C90" s="1" t="s">
        <v>133</v>
      </c>
      <c r="D90" s="1" t="s">
        <v>50</v>
      </c>
      <c r="E90" s="1" t="s">
        <v>21</v>
      </c>
      <c r="F90" s="3">
        <v>1</v>
      </c>
      <c r="G90" s="1" t="s">
        <v>554</v>
      </c>
      <c r="H90" s="1">
        <v>1</v>
      </c>
      <c r="I90" s="1"/>
      <c r="J90" s="1">
        <v>36</v>
      </c>
      <c r="K90" s="1"/>
      <c r="L90" s="1" t="s">
        <v>9</v>
      </c>
    </row>
    <row r="91" spans="1:12">
      <c r="A91" s="1">
        <v>88</v>
      </c>
      <c r="B91" s="6" t="s">
        <v>80</v>
      </c>
      <c r="C91" s="1" t="s">
        <v>133</v>
      </c>
      <c r="D91" s="1" t="s">
        <v>50</v>
      </c>
      <c r="E91" s="1" t="s">
        <v>21</v>
      </c>
      <c r="F91" s="3">
        <v>1</v>
      </c>
      <c r="G91" s="1" t="s">
        <v>554</v>
      </c>
      <c r="H91" s="1">
        <v>1</v>
      </c>
      <c r="I91" s="1"/>
      <c r="J91" s="1">
        <v>36</v>
      </c>
      <c r="K91" s="1"/>
      <c r="L91" s="1" t="s">
        <v>9</v>
      </c>
    </row>
    <row r="92" spans="1:12">
      <c r="A92" s="1">
        <v>89</v>
      </c>
      <c r="B92" s="6" t="s">
        <v>532</v>
      </c>
      <c r="C92" s="1" t="s">
        <v>133</v>
      </c>
      <c r="D92" s="1" t="s">
        <v>155</v>
      </c>
      <c r="E92" s="1" t="s">
        <v>21</v>
      </c>
      <c r="F92" s="3">
        <v>6</v>
      </c>
      <c r="G92" s="1" t="s">
        <v>555</v>
      </c>
      <c r="H92" s="1">
        <v>8</v>
      </c>
      <c r="I92" s="1"/>
      <c r="J92" s="1">
        <v>216</v>
      </c>
      <c r="K92" s="1"/>
      <c r="L92" s="1" t="s">
        <v>9</v>
      </c>
    </row>
    <row r="93" spans="1:12">
      <c r="A93" s="1">
        <v>90</v>
      </c>
      <c r="B93" s="6" t="s">
        <v>532</v>
      </c>
      <c r="C93" s="1" t="s">
        <v>133</v>
      </c>
      <c r="D93" s="1" t="s">
        <v>156</v>
      </c>
      <c r="E93" s="1" t="s">
        <v>21</v>
      </c>
      <c r="F93" s="3">
        <v>6</v>
      </c>
      <c r="G93" s="1" t="s">
        <v>555</v>
      </c>
      <c r="H93" s="1">
        <v>8</v>
      </c>
      <c r="I93" s="1"/>
      <c r="J93" s="1">
        <v>216</v>
      </c>
      <c r="K93" s="1"/>
      <c r="L93" s="1" t="s">
        <v>9</v>
      </c>
    </row>
    <row r="94" spans="1:12">
      <c r="A94" s="1">
        <v>91</v>
      </c>
      <c r="B94" s="6" t="s">
        <v>81</v>
      </c>
      <c r="C94" s="1" t="s">
        <v>133</v>
      </c>
      <c r="D94" s="1" t="s">
        <v>157</v>
      </c>
      <c r="E94" s="1" t="s">
        <v>21</v>
      </c>
      <c r="F94" s="3">
        <v>2</v>
      </c>
      <c r="G94" s="1" t="s">
        <v>56</v>
      </c>
      <c r="H94" s="1">
        <v>54</v>
      </c>
      <c r="I94" s="1"/>
      <c r="J94" s="1">
        <v>72</v>
      </c>
      <c r="K94" s="1"/>
      <c r="L94" s="1" t="s">
        <v>9</v>
      </c>
    </row>
    <row r="95" spans="1:12">
      <c r="A95" s="1">
        <v>92</v>
      </c>
      <c r="B95" s="6"/>
      <c r="C95" s="1" t="s">
        <v>133</v>
      </c>
      <c r="D95" s="1" t="s">
        <v>157</v>
      </c>
      <c r="E95" s="1" t="s">
        <v>164</v>
      </c>
      <c r="F95" s="3">
        <v>1</v>
      </c>
      <c r="G95" s="1" t="s">
        <v>12</v>
      </c>
      <c r="H95" s="1">
        <v>6</v>
      </c>
      <c r="I95" s="1"/>
      <c r="J95" s="1">
        <v>22</v>
      </c>
      <c r="K95" s="1"/>
      <c r="L95" s="1" t="s">
        <v>9</v>
      </c>
    </row>
    <row r="96" spans="1:12">
      <c r="A96" s="1">
        <v>93</v>
      </c>
      <c r="B96" s="6"/>
      <c r="C96" s="1" t="s">
        <v>133</v>
      </c>
      <c r="D96" s="1" t="s">
        <v>170</v>
      </c>
      <c r="E96" s="1" t="s">
        <v>72</v>
      </c>
      <c r="F96" s="3">
        <v>1</v>
      </c>
      <c r="G96" s="1" t="s">
        <v>73</v>
      </c>
      <c r="H96" s="1">
        <v>30</v>
      </c>
      <c r="I96" s="1"/>
      <c r="J96" s="1">
        <v>60</v>
      </c>
      <c r="K96" s="1"/>
      <c r="L96" s="1" t="s">
        <v>9</v>
      </c>
    </row>
    <row r="97" spans="1:12">
      <c r="F97" s="4"/>
      <c r="H97">
        <f>SUM(H3:H96)</f>
        <v>554</v>
      </c>
    </row>
    <row r="98" spans="1:12">
      <c r="F98" s="4"/>
    </row>
    <row r="99" spans="1:12">
      <c r="A99" t="s">
        <v>77</v>
      </c>
    </row>
    <row r="100" spans="1:12">
      <c r="A100" s="1">
        <v>94</v>
      </c>
      <c r="B100" s="6" t="s">
        <v>67</v>
      </c>
      <c r="C100" s="1" t="s">
        <v>133</v>
      </c>
      <c r="D100" s="1" t="s">
        <v>57</v>
      </c>
      <c r="E100" s="1" t="s">
        <v>97</v>
      </c>
      <c r="F100" s="3">
        <v>1</v>
      </c>
      <c r="G100" s="1" t="s">
        <v>594</v>
      </c>
      <c r="H100" s="1">
        <v>1</v>
      </c>
      <c r="I100" s="1">
        <v>8760</v>
      </c>
      <c r="J100" s="1">
        <v>4</v>
      </c>
      <c r="K100" s="1"/>
      <c r="L100" s="1" t="s">
        <v>9</v>
      </c>
    </row>
    <row r="101" spans="1:12">
      <c r="A101" s="1">
        <v>95</v>
      </c>
      <c r="B101" s="6" t="s">
        <v>69</v>
      </c>
      <c r="C101" s="1" t="s">
        <v>133</v>
      </c>
      <c r="D101" s="1" t="s">
        <v>39</v>
      </c>
      <c r="E101" s="1" t="s">
        <v>97</v>
      </c>
      <c r="F101" s="3">
        <v>1</v>
      </c>
      <c r="G101" s="1" t="s">
        <v>594</v>
      </c>
      <c r="H101" s="1">
        <v>1</v>
      </c>
      <c r="I101" s="1">
        <v>8760</v>
      </c>
      <c r="J101" s="1">
        <v>4</v>
      </c>
      <c r="K101" s="1"/>
      <c r="L101" s="1" t="s">
        <v>9</v>
      </c>
    </row>
    <row r="102" spans="1:12">
      <c r="A102" s="1">
        <v>96</v>
      </c>
      <c r="B102" s="6" t="s">
        <v>67</v>
      </c>
      <c r="C102" s="1" t="s">
        <v>133</v>
      </c>
      <c r="D102" s="1" t="s">
        <v>45</v>
      </c>
      <c r="E102" s="1" t="s">
        <v>97</v>
      </c>
      <c r="F102" s="3">
        <v>1</v>
      </c>
      <c r="G102" s="1" t="s">
        <v>594</v>
      </c>
      <c r="H102" s="1">
        <v>1</v>
      </c>
      <c r="I102" s="1">
        <v>8760</v>
      </c>
      <c r="J102" s="1">
        <v>4</v>
      </c>
      <c r="K102" s="1"/>
      <c r="L102" s="1" t="s">
        <v>9</v>
      </c>
    </row>
    <row r="103" spans="1:12">
      <c r="A103" s="1">
        <v>97</v>
      </c>
      <c r="B103" s="6" t="s">
        <v>68</v>
      </c>
      <c r="C103" s="1" t="s">
        <v>133</v>
      </c>
      <c r="D103" s="1" t="s">
        <v>45</v>
      </c>
      <c r="E103" s="1" t="s">
        <v>98</v>
      </c>
      <c r="F103" s="3">
        <v>1</v>
      </c>
      <c r="G103" s="1" t="s">
        <v>594</v>
      </c>
      <c r="H103" s="1">
        <v>1</v>
      </c>
      <c r="I103" s="1">
        <v>8760</v>
      </c>
      <c r="J103" s="1">
        <v>4</v>
      </c>
      <c r="K103" s="1"/>
      <c r="L103" s="1" t="s">
        <v>9</v>
      </c>
    </row>
    <row r="104" spans="1:12">
      <c r="A104" s="1">
        <v>98</v>
      </c>
      <c r="B104" s="6" t="s">
        <v>67</v>
      </c>
      <c r="C104" s="1" t="s">
        <v>133</v>
      </c>
      <c r="D104" s="1" t="s">
        <v>65</v>
      </c>
      <c r="E104" s="1" t="s">
        <v>97</v>
      </c>
      <c r="F104" s="3">
        <v>1</v>
      </c>
      <c r="G104" s="1" t="s">
        <v>594</v>
      </c>
      <c r="H104" s="1">
        <v>1</v>
      </c>
      <c r="I104" s="1">
        <v>8760</v>
      </c>
      <c r="J104" s="1">
        <v>4</v>
      </c>
      <c r="K104" s="1"/>
      <c r="L104" s="1" t="s">
        <v>9</v>
      </c>
    </row>
    <row r="105" spans="1:12">
      <c r="A105" s="1">
        <v>99</v>
      </c>
      <c r="B105" s="6" t="s">
        <v>69</v>
      </c>
      <c r="C105" s="1" t="s">
        <v>133</v>
      </c>
      <c r="D105" s="1" t="s">
        <v>49</v>
      </c>
      <c r="E105" s="1" t="s">
        <v>97</v>
      </c>
      <c r="F105" s="3">
        <v>1</v>
      </c>
      <c r="G105" s="1" t="s">
        <v>594</v>
      </c>
      <c r="H105" s="1">
        <v>1</v>
      </c>
      <c r="I105" s="1">
        <v>8760</v>
      </c>
      <c r="J105" s="1">
        <v>4</v>
      </c>
      <c r="K105" s="1"/>
      <c r="L105" s="1" t="s">
        <v>9</v>
      </c>
    </row>
    <row r="106" spans="1:12">
      <c r="A106" s="1">
        <v>100</v>
      </c>
      <c r="B106" s="6" t="s">
        <v>67</v>
      </c>
      <c r="C106" s="1" t="s">
        <v>133</v>
      </c>
      <c r="D106" s="1" t="s">
        <v>23</v>
      </c>
      <c r="E106" s="1" t="s">
        <v>97</v>
      </c>
      <c r="F106" s="3">
        <v>1</v>
      </c>
      <c r="G106" s="1" t="s">
        <v>594</v>
      </c>
      <c r="H106" s="1">
        <v>1</v>
      </c>
      <c r="I106" s="1">
        <v>8760</v>
      </c>
      <c r="J106" s="1">
        <v>4</v>
      </c>
      <c r="K106" s="1"/>
      <c r="L106" s="1" t="s">
        <v>9</v>
      </c>
    </row>
    <row r="107" spans="1:12">
      <c r="A107" s="1">
        <v>101</v>
      </c>
      <c r="B107" s="6" t="s">
        <v>68</v>
      </c>
      <c r="C107" s="1" t="s">
        <v>133</v>
      </c>
      <c r="D107" s="1" t="s">
        <v>23</v>
      </c>
      <c r="E107" s="1" t="s">
        <v>98</v>
      </c>
      <c r="F107" s="3">
        <v>1</v>
      </c>
      <c r="G107" s="1" t="s">
        <v>594</v>
      </c>
      <c r="H107" s="1">
        <v>1</v>
      </c>
      <c r="I107" s="1">
        <v>8760</v>
      </c>
      <c r="J107" s="1">
        <v>4</v>
      </c>
      <c r="K107" s="1"/>
      <c r="L107" s="1" t="s">
        <v>9</v>
      </c>
    </row>
    <row r="108" spans="1:12">
      <c r="A108" s="1">
        <v>102</v>
      </c>
      <c r="B108" s="6" t="s">
        <v>67</v>
      </c>
      <c r="C108" s="1" t="s">
        <v>133</v>
      </c>
      <c r="D108" s="1" t="s">
        <v>151</v>
      </c>
      <c r="E108" s="1" t="s">
        <v>97</v>
      </c>
      <c r="F108" s="3">
        <v>1</v>
      </c>
      <c r="G108" s="1" t="s">
        <v>594</v>
      </c>
      <c r="H108" s="1">
        <v>2</v>
      </c>
      <c r="I108" s="1">
        <v>8760</v>
      </c>
      <c r="J108" s="1">
        <v>4</v>
      </c>
      <c r="K108" s="1"/>
      <c r="L108" s="1" t="s">
        <v>9</v>
      </c>
    </row>
    <row r="109" spans="1:12">
      <c r="A109" s="1">
        <v>103</v>
      </c>
      <c r="B109" s="6" t="s">
        <v>68</v>
      </c>
      <c r="C109" s="1" t="s">
        <v>133</v>
      </c>
      <c r="D109" s="1" t="s">
        <v>151</v>
      </c>
      <c r="E109" s="1" t="s">
        <v>98</v>
      </c>
      <c r="F109" s="3">
        <v>1</v>
      </c>
      <c r="G109" s="1" t="s">
        <v>594</v>
      </c>
      <c r="H109" s="1">
        <v>1</v>
      </c>
      <c r="I109" s="1">
        <v>8760</v>
      </c>
      <c r="J109" s="1">
        <v>4</v>
      </c>
      <c r="K109" s="1"/>
      <c r="L109" s="1" t="s">
        <v>9</v>
      </c>
    </row>
    <row r="110" spans="1:12">
      <c r="A110" s="1">
        <v>104</v>
      </c>
      <c r="B110" s="6" t="s">
        <v>67</v>
      </c>
      <c r="C110" s="1" t="s">
        <v>133</v>
      </c>
      <c r="D110" s="1" t="s">
        <v>160</v>
      </c>
      <c r="E110" s="1" t="s">
        <v>97</v>
      </c>
      <c r="F110" s="3">
        <v>1</v>
      </c>
      <c r="G110" s="1" t="s">
        <v>594</v>
      </c>
      <c r="H110" s="1">
        <v>4</v>
      </c>
      <c r="I110" s="1">
        <v>8760</v>
      </c>
      <c r="J110" s="1">
        <v>4</v>
      </c>
      <c r="K110" s="1"/>
      <c r="L110" s="1" t="s">
        <v>9</v>
      </c>
    </row>
    <row r="111" spans="1:12">
      <c r="A111" s="1">
        <v>105</v>
      </c>
      <c r="B111" s="6" t="s">
        <v>68</v>
      </c>
      <c r="C111" s="1" t="s">
        <v>133</v>
      </c>
      <c r="D111" s="1" t="s">
        <v>161</v>
      </c>
      <c r="E111" s="1" t="s">
        <v>98</v>
      </c>
      <c r="F111" s="3">
        <v>1</v>
      </c>
      <c r="G111" s="1" t="s">
        <v>594</v>
      </c>
      <c r="H111" s="1">
        <v>1</v>
      </c>
      <c r="I111" s="1">
        <v>8760</v>
      </c>
      <c r="J111" s="1">
        <v>4</v>
      </c>
      <c r="K111" s="1"/>
      <c r="L111" s="1" t="s">
        <v>9</v>
      </c>
    </row>
    <row r="112" spans="1:12">
      <c r="A112" s="1">
        <v>106</v>
      </c>
      <c r="B112" s="6" t="s">
        <v>162</v>
      </c>
      <c r="C112" s="1" t="s">
        <v>133</v>
      </c>
      <c r="D112" s="1" t="s">
        <v>11</v>
      </c>
      <c r="E112" s="1" t="s">
        <v>97</v>
      </c>
      <c r="F112" s="3">
        <v>1</v>
      </c>
      <c r="G112" s="1" t="s">
        <v>595</v>
      </c>
      <c r="H112" s="1">
        <v>2</v>
      </c>
      <c r="I112" s="1">
        <v>8760</v>
      </c>
      <c r="J112" s="1">
        <v>7</v>
      </c>
      <c r="K112" s="1"/>
      <c r="L112" s="1" t="s">
        <v>9</v>
      </c>
    </row>
    <row r="113" spans="1:12">
      <c r="A113" s="1">
        <v>107</v>
      </c>
      <c r="B113" s="6" t="s">
        <v>69</v>
      </c>
      <c r="C113" s="1" t="s">
        <v>133</v>
      </c>
      <c r="D113" s="1" t="s">
        <v>11</v>
      </c>
      <c r="E113" s="1" t="s">
        <v>97</v>
      </c>
      <c r="F113" s="3">
        <v>1</v>
      </c>
      <c r="G113" s="1" t="s">
        <v>594</v>
      </c>
      <c r="H113" s="1">
        <v>2</v>
      </c>
      <c r="I113" s="1">
        <v>8760</v>
      </c>
      <c r="J113" s="1">
        <v>4</v>
      </c>
      <c r="K113" s="1"/>
      <c r="L113" s="1" t="s">
        <v>9</v>
      </c>
    </row>
    <row r="114" spans="1:12">
      <c r="A114" s="1">
        <v>108</v>
      </c>
      <c r="B114" s="6" t="s">
        <v>68</v>
      </c>
      <c r="C114" s="1" t="s">
        <v>133</v>
      </c>
      <c r="D114" s="1" t="s">
        <v>11</v>
      </c>
      <c r="E114" s="1" t="s">
        <v>98</v>
      </c>
      <c r="F114" s="3">
        <v>1</v>
      </c>
      <c r="G114" s="1" t="s">
        <v>594</v>
      </c>
      <c r="H114" s="1">
        <v>9</v>
      </c>
      <c r="I114" s="1">
        <v>8760</v>
      </c>
      <c r="J114" s="1">
        <v>4</v>
      </c>
      <c r="K114" s="1"/>
      <c r="L114" s="1" t="s">
        <v>9</v>
      </c>
    </row>
    <row r="115" spans="1:12">
      <c r="F115" s="4"/>
      <c r="H115">
        <f>SUM(H100:H114)</f>
        <v>29</v>
      </c>
    </row>
    <row r="117" spans="1:12" ht="17.25" customHeight="1">
      <c r="A117" t="s">
        <v>70</v>
      </c>
    </row>
    <row r="118" spans="1:12">
      <c r="A118" s="1">
        <v>109</v>
      </c>
      <c r="B118" s="6"/>
      <c r="C118" s="1" t="s">
        <v>133</v>
      </c>
      <c r="D118" s="1" t="s">
        <v>71</v>
      </c>
      <c r="E118" s="1" t="s">
        <v>72</v>
      </c>
      <c r="F118" s="3">
        <v>1</v>
      </c>
      <c r="G118" s="6" t="s">
        <v>585</v>
      </c>
      <c r="H118" s="1">
        <v>98</v>
      </c>
      <c r="I118" s="1">
        <v>0</v>
      </c>
      <c r="J118" s="1">
        <v>60</v>
      </c>
      <c r="K118" s="1"/>
      <c r="L118" s="1" t="s">
        <v>9</v>
      </c>
    </row>
    <row r="119" spans="1:12">
      <c r="C119" s="5"/>
      <c r="D119" s="5"/>
      <c r="E119" s="5"/>
      <c r="F119" s="5"/>
      <c r="G119" s="5"/>
      <c r="H119" s="5">
        <f>SUM(H118:H118)</f>
        <v>98</v>
      </c>
      <c r="I119" s="5"/>
      <c r="K119" s="5"/>
    </row>
  </sheetData>
  <phoneticPr fontId="2"/>
  <pageMargins left="0.7" right="0.7" top="0.75" bottom="0.75" header="0.3" footer="0.3"/>
  <pageSetup paperSize="8" scale="4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5C58-BBC5-4B36-BF65-CC7287107EB0}">
  <sheetPr>
    <pageSetUpPr fitToPage="1"/>
  </sheetPr>
  <dimension ref="A1:L113"/>
  <sheetViews>
    <sheetView topLeftCell="A112" workbookViewId="0">
      <selection activeCell="C13" sqref="C13"/>
    </sheetView>
  </sheetViews>
  <sheetFormatPr defaultRowHeight="18.75"/>
  <cols>
    <col min="1" max="1" width="4.5" customWidth="1"/>
    <col min="2" max="2" width="8.25" style="5" bestFit="1" customWidth="1"/>
    <col min="3" max="3" width="4.5" customWidth="1"/>
    <col min="4" max="4" width="23" bestFit="1" customWidth="1"/>
    <col min="5" max="5" width="21.375" bestFit="1" customWidth="1"/>
    <col min="6" max="6" width="4.875" bestFit="1" customWidth="1"/>
    <col min="7" max="7" width="24" customWidth="1"/>
    <col min="8" max="8" width="5.25" bestFit="1" customWidth="1"/>
    <col min="9" max="9" width="13" bestFit="1" customWidth="1"/>
    <col min="10" max="10" width="15.5" bestFit="1" customWidth="1"/>
    <col min="11" max="11" width="22.5" customWidth="1"/>
    <col min="12" max="12" width="11.875" bestFit="1" customWidth="1"/>
  </cols>
  <sheetData>
    <row r="1" spans="1:12" ht="24">
      <c r="A1" s="2" t="s">
        <v>15</v>
      </c>
    </row>
    <row r="2" spans="1:12">
      <c r="A2" s="1" t="s">
        <v>0</v>
      </c>
      <c r="B2" s="6" t="s">
        <v>14</v>
      </c>
      <c r="C2" s="1" t="s">
        <v>1</v>
      </c>
      <c r="D2" s="1" t="s">
        <v>13</v>
      </c>
      <c r="E2" s="1" t="s">
        <v>2</v>
      </c>
      <c r="F2" s="1" t="s">
        <v>3</v>
      </c>
      <c r="G2" s="1" t="s">
        <v>6</v>
      </c>
      <c r="H2" s="1" t="s">
        <v>4</v>
      </c>
      <c r="I2" s="1" t="s">
        <v>8</v>
      </c>
      <c r="J2" s="1" t="s">
        <v>5</v>
      </c>
      <c r="K2" s="1" t="s">
        <v>10</v>
      </c>
      <c r="L2" s="1" t="s">
        <v>7</v>
      </c>
    </row>
    <row r="3" spans="1:12">
      <c r="A3" s="1">
        <v>1</v>
      </c>
      <c r="B3" s="18" t="s">
        <v>282</v>
      </c>
      <c r="C3" s="1" t="s">
        <v>171</v>
      </c>
      <c r="D3" s="1" t="s">
        <v>172</v>
      </c>
      <c r="E3" s="1" t="s">
        <v>21</v>
      </c>
      <c r="F3" s="3">
        <v>1</v>
      </c>
      <c r="G3" s="1" t="s">
        <v>91</v>
      </c>
      <c r="H3" s="1">
        <v>1</v>
      </c>
      <c r="I3" s="1"/>
      <c r="J3" s="1">
        <v>36</v>
      </c>
      <c r="K3" s="1"/>
      <c r="L3" s="1" t="s">
        <v>9</v>
      </c>
    </row>
    <row r="4" spans="1:12">
      <c r="A4" s="1">
        <v>2</v>
      </c>
      <c r="B4" s="18" t="s">
        <v>282</v>
      </c>
      <c r="C4" s="1" t="s">
        <v>171</v>
      </c>
      <c r="D4" s="1" t="s">
        <v>173</v>
      </c>
      <c r="E4" s="1" t="s">
        <v>21</v>
      </c>
      <c r="F4" s="3">
        <v>1</v>
      </c>
      <c r="G4" s="1" t="s">
        <v>91</v>
      </c>
      <c r="H4" s="1">
        <v>1</v>
      </c>
      <c r="I4" s="1"/>
      <c r="J4" s="1">
        <v>36</v>
      </c>
      <c r="K4" s="1"/>
      <c r="L4" s="1" t="s">
        <v>9</v>
      </c>
    </row>
    <row r="5" spans="1:12">
      <c r="A5" s="1">
        <v>3</v>
      </c>
      <c r="B5" s="18" t="s">
        <v>283</v>
      </c>
      <c r="C5" s="1" t="s">
        <v>171</v>
      </c>
      <c r="D5" s="1" t="s">
        <v>23</v>
      </c>
      <c r="E5" s="1" t="s">
        <v>21</v>
      </c>
      <c r="F5" s="3">
        <v>1</v>
      </c>
      <c r="G5" s="1" t="s">
        <v>511</v>
      </c>
      <c r="H5" s="1">
        <v>3</v>
      </c>
      <c r="I5" s="1"/>
      <c r="J5" s="1">
        <v>36</v>
      </c>
      <c r="K5" s="1"/>
      <c r="L5" s="1" t="s">
        <v>9</v>
      </c>
    </row>
    <row r="6" spans="1:12">
      <c r="A6" s="1">
        <v>4</v>
      </c>
      <c r="B6" s="18" t="s">
        <v>284</v>
      </c>
      <c r="C6" s="1" t="s">
        <v>171</v>
      </c>
      <c r="D6" s="1" t="s">
        <v>174</v>
      </c>
      <c r="E6" s="1" t="s">
        <v>19</v>
      </c>
      <c r="F6" s="3">
        <v>1</v>
      </c>
      <c r="G6" s="1" t="s">
        <v>506</v>
      </c>
      <c r="H6" s="1">
        <v>1</v>
      </c>
      <c r="I6" s="1"/>
      <c r="J6" s="1">
        <v>26</v>
      </c>
      <c r="K6" s="1"/>
      <c r="L6" s="1" t="s">
        <v>9</v>
      </c>
    </row>
    <row r="7" spans="1:12">
      <c r="A7" s="1">
        <v>5</v>
      </c>
      <c r="B7" s="38" t="s">
        <v>285</v>
      </c>
      <c r="C7" s="1" t="s">
        <v>171</v>
      </c>
      <c r="D7" s="1" t="s">
        <v>175</v>
      </c>
      <c r="E7" s="1" t="s">
        <v>21</v>
      </c>
      <c r="F7" s="3">
        <v>1</v>
      </c>
      <c r="G7" s="1" t="s">
        <v>554</v>
      </c>
      <c r="H7" s="1">
        <v>2</v>
      </c>
      <c r="I7" s="1"/>
      <c r="J7" s="1">
        <v>36</v>
      </c>
      <c r="K7" s="1"/>
      <c r="L7" s="1" t="s">
        <v>9</v>
      </c>
    </row>
    <row r="8" spans="1:12">
      <c r="A8" s="1">
        <v>6</v>
      </c>
      <c r="B8" s="18" t="s">
        <v>282</v>
      </c>
      <c r="C8" s="1" t="s">
        <v>171</v>
      </c>
      <c r="D8" s="1" t="s">
        <v>176</v>
      </c>
      <c r="E8" s="1" t="s">
        <v>21</v>
      </c>
      <c r="F8" s="3">
        <v>1</v>
      </c>
      <c r="G8" s="1" t="s">
        <v>91</v>
      </c>
      <c r="H8" s="1">
        <v>1</v>
      </c>
      <c r="I8" s="1"/>
      <c r="J8" s="1">
        <v>36</v>
      </c>
      <c r="K8" s="1"/>
      <c r="L8" s="1" t="s">
        <v>9</v>
      </c>
    </row>
    <row r="9" spans="1:12">
      <c r="A9" s="1">
        <v>7</v>
      </c>
      <c r="B9" s="18"/>
      <c r="C9" s="1" t="s">
        <v>171</v>
      </c>
      <c r="D9" s="1" t="s">
        <v>176</v>
      </c>
      <c r="E9" s="1" t="s">
        <v>31</v>
      </c>
      <c r="F9" s="3">
        <v>1</v>
      </c>
      <c r="G9" s="1" t="s">
        <v>316</v>
      </c>
      <c r="H9" s="1">
        <v>3</v>
      </c>
      <c r="I9" s="1"/>
      <c r="J9" s="1"/>
      <c r="K9" s="1" t="s">
        <v>32</v>
      </c>
      <c r="L9" s="1" t="s">
        <v>9</v>
      </c>
    </row>
    <row r="10" spans="1:12">
      <c r="A10" s="1">
        <v>8</v>
      </c>
      <c r="B10" s="18" t="s">
        <v>282</v>
      </c>
      <c r="C10" s="1" t="s">
        <v>171</v>
      </c>
      <c r="D10" s="1" t="s">
        <v>177</v>
      </c>
      <c r="E10" s="1" t="s">
        <v>21</v>
      </c>
      <c r="F10" s="3">
        <v>1</v>
      </c>
      <c r="G10" s="1" t="s">
        <v>91</v>
      </c>
      <c r="H10" s="1">
        <v>1</v>
      </c>
      <c r="I10" s="1"/>
      <c r="J10" s="1">
        <v>36</v>
      </c>
      <c r="K10" s="1"/>
      <c r="L10" s="1" t="s">
        <v>9</v>
      </c>
    </row>
    <row r="11" spans="1:12">
      <c r="A11" s="1">
        <v>9</v>
      </c>
      <c r="C11" s="1" t="s">
        <v>171</v>
      </c>
      <c r="D11" s="1" t="s">
        <v>177</v>
      </c>
      <c r="E11" s="1" t="s">
        <v>31</v>
      </c>
      <c r="F11" s="3">
        <v>1</v>
      </c>
      <c r="G11" s="1" t="s">
        <v>316</v>
      </c>
      <c r="H11" s="1">
        <v>2</v>
      </c>
      <c r="I11" s="1"/>
      <c r="J11" s="1"/>
      <c r="K11" s="1" t="s">
        <v>32</v>
      </c>
      <c r="L11" s="1" t="s">
        <v>9</v>
      </c>
    </row>
    <row r="12" spans="1:12">
      <c r="A12" s="1">
        <v>10</v>
      </c>
      <c r="B12" s="18" t="s">
        <v>560</v>
      </c>
      <c r="C12" s="1" t="s">
        <v>171</v>
      </c>
      <c r="D12" s="1" t="s">
        <v>178</v>
      </c>
      <c r="E12" s="1" t="s">
        <v>21</v>
      </c>
      <c r="F12" s="3">
        <v>2</v>
      </c>
      <c r="G12" s="1" t="s">
        <v>556</v>
      </c>
      <c r="H12" s="1">
        <v>4</v>
      </c>
      <c r="I12" s="1"/>
      <c r="J12" s="1">
        <v>72</v>
      </c>
      <c r="K12" s="1"/>
      <c r="L12" s="1" t="s">
        <v>9</v>
      </c>
    </row>
    <row r="13" spans="1:12">
      <c r="A13" s="1">
        <v>11</v>
      </c>
      <c r="B13" s="18" t="s">
        <v>560</v>
      </c>
      <c r="C13" s="1" t="s">
        <v>171</v>
      </c>
      <c r="D13" s="1" t="s">
        <v>179</v>
      </c>
      <c r="E13" s="1" t="s">
        <v>21</v>
      </c>
      <c r="F13" s="3">
        <v>2</v>
      </c>
      <c r="G13" s="1" t="s">
        <v>569</v>
      </c>
      <c r="H13" s="1">
        <v>4</v>
      </c>
      <c r="I13" s="1"/>
      <c r="J13" s="1">
        <v>72</v>
      </c>
      <c r="K13" s="1"/>
      <c r="L13" s="1" t="s">
        <v>9</v>
      </c>
    </row>
    <row r="14" spans="1:12">
      <c r="A14" s="1">
        <v>12</v>
      </c>
      <c r="B14" s="18" t="s">
        <v>83</v>
      </c>
      <c r="C14" s="1" t="s">
        <v>171</v>
      </c>
      <c r="D14" s="6" t="s">
        <v>11</v>
      </c>
      <c r="E14" s="1" t="s">
        <v>21</v>
      </c>
      <c r="F14" s="3">
        <v>1</v>
      </c>
      <c r="G14" s="1" t="s">
        <v>89</v>
      </c>
      <c r="H14" s="1">
        <v>94</v>
      </c>
      <c r="I14" s="1"/>
      <c r="J14" s="1">
        <v>36</v>
      </c>
      <c r="K14" s="1"/>
      <c r="L14" s="1" t="s">
        <v>9</v>
      </c>
    </row>
    <row r="15" spans="1:12">
      <c r="A15" s="1">
        <v>13</v>
      </c>
      <c r="B15" s="18" t="s">
        <v>84</v>
      </c>
      <c r="C15" s="1" t="s">
        <v>220</v>
      </c>
      <c r="D15" s="1" t="s">
        <v>11</v>
      </c>
      <c r="E15" s="1" t="s">
        <v>21</v>
      </c>
      <c r="F15" s="3">
        <v>1</v>
      </c>
      <c r="G15" s="1" t="s">
        <v>89</v>
      </c>
      <c r="H15" s="1">
        <v>2</v>
      </c>
      <c r="I15" s="1"/>
      <c r="J15" s="1">
        <v>36</v>
      </c>
      <c r="K15" s="1"/>
      <c r="L15" s="1" t="s">
        <v>9</v>
      </c>
    </row>
    <row r="16" spans="1:12">
      <c r="A16" s="1">
        <v>14</v>
      </c>
      <c r="B16" s="18"/>
      <c r="C16" s="1" t="s">
        <v>220</v>
      </c>
      <c r="D16" s="1" t="s">
        <v>11</v>
      </c>
      <c r="E16" s="1" t="s">
        <v>72</v>
      </c>
      <c r="F16" s="3">
        <v>1</v>
      </c>
      <c r="G16" s="1" t="s">
        <v>73</v>
      </c>
      <c r="H16" s="1">
        <v>4</v>
      </c>
      <c r="I16" s="1"/>
      <c r="J16" s="1">
        <v>60</v>
      </c>
      <c r="K16" s="1"/>
      <c r="L16" s="1" t="s">
        <v>9</v>
      </c>
    </row>
    <row r="17" spans="1:12">
      <c r="A17" s="1">
        <v>15</v>
      </c>
      <c r="B17" s="18"/>
      <c r="C17" s="1" t="s">
        <v>220</v>
      </c>
      <c r="D17" s="1" t="s">
        <v>11</v>
      </c>
      <c r="E17" s="1" t="s">
        <v>75</v>
      </c>
      <c r="F17" s="3">
        <v>1</v>
      </c>
      <c r="G17" s="1" t="s">
        <v>76</v>
      </c>
      <c r="H17" s="1">
        <v>5</v>
      </c>
      <c r="I17" s="1"/>
      <c r="J17" s="1"/>
      <c r="K17" s="1"/>
      <c r="L17" s="1" t="s">
        <v>9</v>
      </c>
    </row>
    <row r="18" spans="1:12">
      <c r="A18" s="1">
        <v>16</v>
      </c>
      <c r="B18" s="18"/>
      <c r="C18" s="1" t="s">
        <v>220</v>
      </c>
      <c r="D18" s="1" t="s">
        <v>578</v>
      </c>
      <c r="E18" s="1" t="s">
        <v>72</v>
      </c>
      <c r="F18" s="3">
        <v>1</v>
      </c>
      <c r="G18" s="1" t="s">
        <v>73</v>
      </c>
      <c r="H18" s="1">
        <v>46</v>
      </c>
      <c r="I18" s="1"/>
      <c r="J18" s="1">
        <v>60</v>
      </c>
      <c r="K18" s="1"/>
      <c r="L18" s="1" t="s">
        <v>9</v>
      </c>
    </row>
    <row r="19" spans="1:12" s="46" customFormat="1">
      <c r="A19" s="42">
        <v>17</v>
      </c>
      <c r="B19" s="43" t="s">
        <v>289</v>
      </c>
      <c r="C19" s="42" t="s">
        <v>171</v>
      </c>
      <c r="D19" s="44" t="s">
        <v>35</v>
      </c>
      <c r="E19" s="44" t="s">
        <v>21</v>
      </c>
      <c r="F19" s="45">
        <v>1</v>
      </c>
      <c r="G19" s="42" t="s">
        <v>89</v>
      </c>
      <c r="H19" s="42">
        <v>4</v>
      </c>
      <c r="I19" s="42"/>
      <c r="J19" s="42"/>
      <c r="K19" s="42"/>
      <c r="L19" s="42" t="s">
        <v>9</v>
      </c>
    </row>
    <row r="20" spans="1:12">
      <c r="A20" s="1">
        <v>18</v>
      </c>
      <c r="B20" s="6"/>
      <c r="C20" s="1" t="s">
        <v>171</v>
      </c>
      <c r="D20" s="6" t="s">
        <v>35</v>
      </c>
      <c r="E20" s="6" t="s">
        <v>72</v>
      </c>
      <c r="F20" s="3">
        <v>1</v>
      </c>
      <c r="G20" s="1" t="s">
        <v>73</v>
      </c>
      <c r="H20" s="1">
        <v>4</v>
      </c>
      <c r="I20" s="1"/>
      <c r="J20" s="1"/>
      <c r="K20" s="1"/>
      <c r="L20" s="1" t="s">
        <v>9</v>
      </c>
    </row>
    <row r="21" spans="1:12">
      <c r="A21" s="1">
        <v>19</v>
      </c>
      <c r="B21" s="18" t="s">
        <v>294</v>
      </c>
      <c r="C21" s="1" t="s">
        <v>171</v>
      </c>
      <c r="D21" s="6" t="s">
        <v>180</v>
      </c>
      <c r="E21" s="6" t="s">
        <v>21</v>
      </c>
      <c r="F21" s="3">
        <v>1</v>
      </c>
      <c r="G21" s="1" t="s">
        <v>88</v>
      </c>
      <c r="H21" s="1">
        <v>1</v>
      </c>
      <c r="I21" s="1"/>
      <c r="J21" s="1"/>
      <c r="K21" s="1"/>
      <c r="L21" s="1" t="s">
        <v>9</v>
      </c>
    </row>
    <row r="22" spans="1:12">
      <c r="A22" s="1">
        <v>20</v>
      </c>
      <c r="B22" s="18" t="s">
        <v>294</v>
      </c>
      <c r="C22" s="1" t="s">
        <v>171</v>
      </c>
      <c r="D22" s="6" t="s">
        <v>181</v>
      </c>
      <c r="E22" s="6" t="s">
        <v>21</v>
      </c>
      <c r="F22" s="3">
        <v>1</v>
      </c>
      <c r="G22" s="1" t="s">
        <v>88</v>
      </c>
      <c r="H22" s="1">
        <v>1</v>
      </c>
      <c r="I22" s="1"/>
      <c r="J22" s="1"/>
      <c r="K22" s="1"/>
      <c r="L22" s="1" t="s">
        <v>9</v>
      </c>
    </row>
    <row r="23" spans="1:12">
      <c r="A23" s="1">
        <v>21</v>
      </c>
      <c r="B23" s="18" t="s">
        <v>283</v>
      </c>
      <c r="C23" s="1" t="s">
        <v>171</v>
      </c>
      <c r="D23" s="6" t="s">
        <v>57</v>
      </c>
      <c r="E23" s="6" t="s">
        <v>21</v>
      </c>
      <c r="F23" s="3">
        <v>1</v>
      </c>
      <c r="G23" s="1" t="s">
        <v>511</v>
      </c>
      <c r="H23" s="1">
        <v>2</v>
      </c>
      <c r="I23" s="1"/>
      <c r="J23" s="1"/>
      <c r="K23" s="1"/>
      <c r="L23" s="1" t="s">
        <v>9</v>
      </c>
    </row>
    <row r="24" spans="1:12">
      <c r="A24" s="1">
        <v>22</v>
      </c>
      <c r="B24" s="6"/>
      <c r="C24" s="1" t="s">
        <v>171</v>
      </c>
      <c r="D24" s="6" t="s">
        <v>57</v>
      </c>
      <c r="E24" s="6" t="s">
        <v>72</v>
      </c>
      <c r="F24" s="3">
        <v>1</v>
      </c>
      <c r="G24" s="1" t="s">
        <v>73</v>
      </c>
      <c r="H24" s="1">
        <v>1</v>
      </c>
      <c r="I24" s="1"/>
      <c r="J24" s="1"/>
      <c r="K24" s="1"/>
      <c r="L24" s="1" t="s">
        <v>9</v>
      </c>
    </row>
    <row r="25" spans="1:12">
      <c r="A25" s="1">
        <v>23</v>
      </c>
      <c r="B25" s="18" t="s">
        <v>285</v>
      </c>
      <c r="C25" s="1" t="s">
        <v>171</v>
      </c>
      <c r="D25" s="6" t="s">
        <v>36</v>
      </c>
      <c r="E25" s="6" t="s">
        <v>21</v>
      </c>
      <c r="F25" s="3">
        <v>1</v>
      </c>
      <c r="G25" s="1" t="s">
        <v>554</v>
      </c>
      <c r="H25" s="1">
        <v>2</v>
      </c>
      <c r="I25" s="1"/>
      <c r="J25" s="1"/>
      <c r="K25" s="1"/>
      <c r="L25" s="1" t="s">
        <v>9</v>
      </c>
    </row>
    <row r="26" spans="1:12">
      <c r="A26" s="1">
        <v>24</v>
      </c>
      <c r="B26" s="18" t="s">
        <v>561</v>
      </c>
      <c r="C26" s="1" t="s">
        <v>171</v>
      </c>
      <c r="D26" s="6" t="s">
        <v>37</v>
      </c>
      <c r="E26" s="6" t="s">
        <v>21</v>
      </c>
      <c r="F26" s="3">
        <v>1</v>
      </c>
      <c r="G26" s="1" t="s">
        <v>91</v>
      </c>
      <c r="H26" s="1">
        <v>2</v>
      </c>
      <c r="I26" s="1"/>
      <c r="J26" s="1"/>
      <c r="K26" s="1"/>
      <c r="L26" s="1" t="s">
        <v>9</v>
      </c>
    </row>
    <row r="27" spans="1:12">
      <c r="A27" s="1">
        <v>25</v>
      </c>
      <c r="B27" s="18" t="s">
        <v>291</v>
      </c>
      <c r="C27" s="1" t="s">
        <v>171</v>
      </c>
      <c r="D27" s="6" t="s">
        <v>38</v>
      </c>
      <c r="E27" s="6" t="s">
        <v>21</v>
      </c>
      <c r="F27" s="3">
        <v>1</v>
      </c>
      <c r="G27" s="1" t="s">
        <v>524</v>
      </c>
      <c r="H27" s="1">
        <v>1</v>
      </c>
      <c r="I27" s="1"/>
      <c r="J27" s="1"/>
      <c r="K27" s="1"/>
      <c r="L27" s="1" t="s">
        <v>9</v>
      </c>
    </row>
    <row r="28" spans="1:12">
      <c r="A28" s="1">
        <v>26</v>
      </c>
      <c r="B28" s="18" t="s">
        <v>292</v>
      </c>
      <c r="C28" s="1" t="s">
        <v>171</v>
      </c>
      <c r="D28" s="6" t="s">
        <v>39</v>
      </c>
      <c r="E28" s="6" t="s">
        <v>19</v>
      </c>
      <c r="F28" s="3">
        <v>1</v>
      </c>
      <c r="G28" s="1" t="s">
        <v>570</v>
      </c>
      <c r="H28" s="1">
        <v>1</v>
      </c>
      <c r="I28" s="1"/>
      <c r="J28" s="1"/>
      <c r="K28" s="1"/>
      <c r="L28" s="1" t="s">
        <v>9</v>
      </c>
    </row>
    <row r="29" spans="1:12">
      <c r="A29" s="1">
        <v>27</v>
      </c>
      <c r="B29" s="18" t="s">
        <v>287</v>
      </c>
      <c r="C29" s="1" t="s">
        <v>171</v>
      </c>
      <c r="D29" s="6" t="s">
        <v>182</v>
      </c>
      <c r="E29" s="6" t="s">
        <v>21</v>
      </c>
      <c r="F29" s="3">
        <v>2</v>
      </c>
      <c r="G29" s="1" t="s">
        <v>56</v>
      </c>
      <c r="H29" s="1">
        <v>12</v>
      </c>
      <c r="I29" s="1"/>
      <c r="J29" s="1"/>
      <c r="K29" s="1"/>
      <c r="L29" s="1" t="s">
        <v>9</v>
      </c>
    </row>
    <row r="30" spans="1:12">
      <c r="A30" s="1">
        <v>28</v>
      </c>
      <c r="B30" s="18" t="s">
        <v>287</v>
      </c>
      <c r="C30" s="1" t="s">
        <v>171</v>
      </c>
      <c r="D30" s="6" t="s">
        <v>183</v>
      </c>
      <c r="E30" s="6" t="s">
        <v>21</v>
      </c>
      <c r="F30" s="3">
        <v>2</v>
      </c>
      <c r="G30" s="1" t="s">
        <v>56</v>
      </c>
      <c r="H30" s="1">
        <v>8</v>
      </c>
      <c r="I30" s="1"/>
      <c r="J30" s="1"/>
      <c r="K30" s="1"/>
      <c r="L30" s="1" t="s">
        <v>9</v>
      </c>
    </row>
    <row r="31" spans="1:12">
      <c r="A31" s="1">
        <v>29</v>
      </c>
      <c r="B31" s="18" t="s">
        <v>287</v>
      </c>
      <c r="C31" s="1" t="s">
        <v>171</v>
      </c>
      <c r="D31" s="6" t="s">
        <v>184</v>
      </c>
      <c r="E31" s="6" t="s">
        <v>21</v>
      </c>
      <c r="F31" s="3">
        <v>2</v>
      </c>
      <c r="G31" s="1" t="s">
        <v>56</v>
      </c>
      <c r="H31" s="1">
        <v>8</v>
      </c>
      <c r="I31" s="1"/>
      <c r="J31" s="1"/>
      <c r="K31" s="1"/>
      <c r="L31" s="1" t="s">
        <v>9</v>
      </c>
    </row>
    <row r="32" spans="1:12">
      <c r="A32" s="1">
        <v>30</v>
      </c>
      <c r="B32" s="18" t="s">
        <v>287</v>
      </c>
      <c r="C32" s="1" t="s">
        <v>171</v>
      </c>
      <c r="D32" s="6" t="s">
        <v>185</v>
      </c>
      <c r="E32" s="6" t="s">
        <v>21</v>
      </c>
      <c r="F32" s="3">
        <v>2</v>
      </c>
      <c r="G32" s="1" t="s">
        <v>56</v>
      </c>
      <c r="H32" s="1">
        <v>12</v>
      </c>
      <c r="I32" s="1"/>
      <c r="J32" s="1"/>
      <c r="K32" s="1"/>
      <c r="L32" s="1" t="s">
        <v>9</v>
      </c>
    </row>
    <row r="33" spans="1:12">
      <c r="A33" s="1">
        <v>31</v>
      </c>
      <c r="B33" s="18" t="s">
        <v>287</v>
      </c>
      <c r="C33" s="1" t="s">
        <v>171</v>
      </c>
      <c r="D33" s="6" t="s">
        <v>186</v>
      </c>
      <c r="E33" s="6" t="s">
        <v>21</v>
      </c>
      <c r="F33" s="3">
        <v>2</v>
      </c>
      <c r="G33" s="1" t="s">
        <v>56</v>
      </c>
      <c r="H33" s="1">
        <v>24</v>
      </c>
      <c r="I33" s="1"/>
      <c r="J33" s="1"/>
      <c r="K33" s="1"/>
      <c r="L33" s="1" t="s">
        <v>9</v>
      </c>
    </row>
    <row r="34" spans="1:12">
      <c r="A34" s="1">
        <v>32</v>
      </c>
      <c r="B34" s="18" t="s">
        <v>287</v>
      </c>
      <c r="C34" s="1" t="s">
        <v>171</v>
      </c>
      <c r="D34" s="6" t="s">
        <v>187</v>
      </c>
      <c r="E34" s="6" t="s">
        <v>21</v>
      </c>
      <c r="F34" s="3">
        <v>2</v>
      </c>
      <c r="G34" s="1" t="s">
        <v>56</v>
      </c>
      <c r="H34" s="1">
        <v>24</v>
      </c>
      <c r="I34" s="1"/>
      <c r="J34" s="1"/>
      <c r="K34" s="1"/>
      <c r="L34" s="1" t="s">
        <v>9</v>
      </c>
    </row>
    <row r="35" spans="1:12">
      <c r="A35" s="1">
        <v>33</v>
      </c>
      <c r="B35" s="18" t="s">
        <v>287</v>
      </c>
      <c r="C35" s="1" t="s">
        <v>171</v>
      </c>
      <c r="D35" s="6" t="s">
        <v>188</v>
      </c>
      <c r="E35" s="6" t="s">
        <v>21</v>
      </c>
      <c r="F35" s="3">
        <v>2</v>
      </c>
      <c r="G35" s="1" t="s">
        <v>56</v>
      </c>
      <c r="H35" s="1">
        <v>28</v>
      </c>
      <c r="I35" s="1"/>
      <c r="J35" s="1"/>
      <c r="K35" s="1"/>
      <c r="L35" s="1" t="s">
        <v>9</v>
      </c>
    </row>
    <row r="36" spans="1:12">
      <c r="A36" s="1">
        <v>34</v>
      </c>
      <c r="B36" s="18" t="s">
        <v>371</v>
      </c>
      <c r="C36" s="6" t="s">
        <v>171</v>
      </c>
      <c r="D36" s="6" t="s">
        <v>189</v>
      </c>
      <c r="E36" s="6" t="s">
        <v>21</v>
      </c>
      <c r="F36" s="3">
        <v>2</v>
      </c>
      <c r="G36" s="1" t="s">
        <v>91</v>
      </c>
      <c r="H36" s="1">
        <v>1</v>
      </c>
      <c r="I36" s="1"/>
      <c r="J36" s="1"/>
      <c r="K36" s="1"/>
      <c r="L36" s="1" t="s">
        <v>9</v>
      </c>
    </row>
    <row r="37" spans="1:12">
      <c r="A37" s="1">
        <v>35</v>
      </c>
      <c r="B37" s="18" t="s">
        <v>432</v>
      </c>
      <c r="C37" s="1" t="s">
        <v>171</v>
      </c>
      <c r="D37" s="6" t="s">
        <v>34</v>
      </c>
      <c r="E37" s="6" t="s">
        <v>21</v>
      </c>
      <c r="F37" s="3">
        <v>2</v>
      </c>
      <c r="G37" s="1" t="s">
        <v>88</v>
      </c>
      <c r="H37" s="1">
        <v>4</v>
      </c>
      <c r="I37" s="1"/>
      <c r="J37" s="1"/>
      <c r="K37" s="1"/>
      <c r="L37" s="1" t="s">
        <v>9</v>
      </c>
    </row>
    <row r="38" spans="1:12">
      <c r="A38" s="1">
        <v>36</v>
      </c>
      <c r="B38" s="18" t="s">
        <v>371</v>
      </c>
      <c r="C38" s="1" t="s">
        <v>171</v>
      </c>
      <c r="D38" s="6" t="s">
        <v>109</v>
      </c>
      <c r="E38" s="6" t="s">
        <v>21</v>
      </c>
      <c r="F38" s="3">
        <v>2</v>
      </c>
      <c r="G38" s="1" t="s">
        <v>91</v>
      </c>
      <c r="H38" s="1">
        <v>4</v>
      </c>
      <c r="I38" s="1"/>
      <c r="J38" s="1"/>
      <c r="K38" s="1"/>
      <c r="L38" s="1" t="s">
        <v>9</v>
      </c>
    </row>
    <row r="39" spans="1:12">
      <c r="A39" s="1">
        <v>37</v>
      </c>
      <c r="B39" s="18" t="s">
        <v>371</v>
      </c>
      <c r="C39" s="1" t="s">
        <v>171</v>
      </c>
      <c r="D39" s="6" t="s">
        <v>190</v>
      </c>
      <c r="E39" s="6" t="s">
        <v>21</v>
      </c>
      <c r="F39" s="3">
        <v>2</v>
      </c>
      <c r="G39" s="1" t="s">
        <v>91</v>
      </c>
      <c r="H39" s="1">
        <v>16</v>
      </c>
      <c r="I39" s="1"/>
      <c r="J39" s="1"/>
      <c r="K39" s="1"/>
      <c r="L39" s="1" t="s">
        <v>9</v>
      </c>
    </row>
    <row r="40" spans="1:12">
      <c r="A40" s="1">
        <v>38</v>
      </c>
      <c r="B40" s="18" t="s">
        <v>371</v>
      </c>
      <c r="C40" s="1" t="s">
        <v>171</v>
      </c>
      <c r="D40" s="6" t="s">
        <v>191</v>
      </c>
      <c r="E40" s="6" t="s">
        <v>21</v>
      </c>
      <c r="F40" s="3">
        <v>2</v>
      </c>
      <c r="G40" s="1" t="s">
        <v>91</v>
      </c>
      <c r="H40" s="1">
        <v>2</v>
      </c>
      <c r="I40" s="1"/>
      <c r="J40" s="1"/>
      <c r="K40" s="1"/>
      <c r="L40" s="1" t="s">
        <v>9</v>
      </c>
    </row>
    <row r="41" spans="1:12">
      <c r="A41" s="1">
        <v>39</v>
      </c>
      <c r="B41" s="18" t="s">
        <v>562</v>
      </c>
      <c r="C41" s="1" t="s">
        <v>171</v>
      </c>
      <c r="D41" s="6" t="s">
        <v>192</v>
      </c>
      <c r="E41" s="6" t="s">
        <v>21</v>
      </c>
      <c r="F41" s="3">
        <v>3</v>
      </c>
      <c r="G41" s="1" t="s">
        <v>556</v>
      </c>
      <c r="H41" s="1">
        <v>12</v>
      </c>
      <c r="I41" s="1"/>
      <c r="J41" s="1"/>
      <c r="K41" s="1"/>
      <c r="L41" s="1" t="s">
        <v>9</v>
      </c>
    </row>
    <row r="42" spans="1:12">
      <c r="A42" s="1">
        <v>40</v>
      </c>
      <c r="B42" s="18" t="s">
        <v>563</v>
      </c>
      <c r="C42" s="1" t="s">
        <v>171</v>
      </c>
      <c r="D42" s="6" t="s">
        <v>193</v>
      </c>
      <c r="E42" s="6" t="s">
        <v>21</v>
      </c>
      <c r="F42" s="3">
        <v>3</v>
      </c>
      <c r="G42" s="1" t="s">
        <v>556</v>
      </c>
      <c r="H42" s="1">
        <v>9</v>
      </c>
      <c r="I42" s="1"/>
      <c r="J42" s="1"/>
      <c r="K42" s="1"/>
      <c r="L42" s="1" t="s">
        <v>9</v>
      </c>
    </row>
    <row r="43" spans="1:12">
      <c r="A43" s="1">
        <v>41</v>
      </c>
      <c r="B43" s="18" t="s">
        <v>563</v>
      </c>
      <c r="C43" s="1" t="s">
        <v>171</v>
      </c>
      <c r="D43" s="6" t="s">
        <v>194</v>
      </c>
      <c r="E43" s="6" t="s">
        <v>21</v>
      </c>
      <c r="F43" s="3">
        <v>3</v>
      </c>
      <c r="G43" s="1" t="s">
        <v>556</v>
      </c>
      <c r="H43" s="1">
        <v>3</v>
      </c>
      <c r="I43" s="1"/>
      <c r="J43" s="1"/>
      <c r="K43" s="1"/>
      <c r="L43" s="1" t="s">
        <v>9</v>
      </c>
    </row>
    <row r="44" spans="1:12">
      <c r="A44" s="1">
        <v>42</v>
      </c>
      <c r="B44" s="18" t="s">
        <v>282</v>
      </c>
      <c r="C44" s="1" t="s">
        <v>171</v>
      </c>
      <c r="D44" s="6" t="s">
        <v>58</v>
      </c>
      <c r="E44" s="1" t="s">
        <v>21</v>
      </c>
      <c r="F44" s="3">
        <v>1</v>
      </c>
      <c r="G44" s="1" t="s">
        <v>91</v>
      </c>
      <c r="H44" s="1">
        <v>1</v>
      </c>
      <c r="I44" s="1"/>
      <c r="J44" s="1"/>
      <c r="K44" s="1"/>
      <c r="L44" s="1" t="s">
        <v>9</v>
      </c>
    </row>
    <row r="45" spans="1:12">
      <c r="A45" s="1">
        <v>43</v>
      </c>
      <c r="B45" s="6"/>
      <c r="C45" s="1" t="s">
        <v>171</v>
      </c>
      <c r="D45" s="6" t="s">
        <v>58</v>
      </c>
      <c r="E45" s="1" t="s">
        <v>31</v>
      </c>
      <c r="F45" s="3">
        <v>1</v>
      </c>
      <c r="G45" s="1" t="s">
        <v>316</v>
      </c>
      <c r="H45" s="1">
        <v>3</v>
      </c>
      <c r="I45" s="1"/>
      <c r="J45" s="1"/>
      <c r="K45" s="1" t="s">
        <v>32</v>
      </c>
      <c r="L45" s="1" t="s">
        <v>9</v>
      </c>
    </row>
    <row r="46" spans="1:12">
      <c r="A46" s="1">
        <v>44</v>
      </c>
      <c r="B46" s="18" t="s">
        <v>282</v>
      </c>
      <c r="C46" s="1" t="s">
        <v>171</v>
      </c>
      <c r="D46" s="6" t="s">
        <v>59</v>
      </c>
      <c r="E46" s="1" t="s">
        <v>21</v>
      </c>
      <c r="F46" s="3">
        <v>1</v>
      </c>
      <c r="G46" s="1" t="s">
        <v>91</v>
      </c>
      <c r="H46" s="1">
        <v>1</v>
      </c>
      <c r="I46" s="1"/>
      <c r="J46" s="1"/>
      <c r="K46" s="1"/>
      <c r="L46" s="1" t="s">
        <v>9</v>
      </c>
    </row>
    <row r="47" spans="1:12">
      <c r="A47" s="1">
        <v>45</v>
      </c>
      <c r="B47" s="6"/>
      <c r="C47" s="1" t="s">
        <v>171</v>
      </c>
      <c r="D47" s="6" t="s">
        <v>59</v>
      </c>
      <c r="E47" s="1" t="s">
        <v>31</v>
      </c>
      <c r="F47" s="3">
        <v>1</v>
      </c>
      <c r="G47" s="1" t="s">
        <v>316</v>
      </c>
      <c r="H47" s="1">
        <v>2</v>
      </c>
      <c r="I47" s="1"/>
      <c r="J47" s="1"/>
      <c r="K47" s="1" t="s">
        <v>32</v>
      </c>
      <c r="L47" s="1" t="s">
        <v>9</v>
      </c>
    </row>
    <row r="48" spans="1:12">
      <c r="A48" s="1">
        <v>46</v>
      </c>
      <c r="B48" s="18" t="s">
        <v>284</v>
      </c>
      <c r="C48" s="1" t="s">
        <v>171</v>
      </c>
      <c r="D48" s="6" t="s">
        <v>61</v>
      </c>
      <c r="E48" s="1" t="s">
        <v>19</v>
      </c>
      <c r="F48" s="3">
        <v>1</v>
      </c>
      <c r="G48" s="1" t="s">
        <v>506</v>
      </c>
      <c r="H48" s="1">
        <v>1</v>
      </c>
      <c r="I48" s="1"/>
      <c r="J48" s="1"/>
      <c r="K48" s="1"/>
      <c r="L48" s="1" t="s">
        <v>9</v>
      </c>
    </row>
    <row r="49" spans="1:12">
      <c r="A49" s="1">
        <v>47</v>
      </c>
      <c r="B49" s="18" t="s">
        <v>283</v>
      </c>
      <c r="C49" s="1" t="s">
        <v>171</v>
      </c>
      <c r="D49" s="6" t="s">
        <v>45</v>
      </c>
      <c r="E49" s="6" t="s">
        <v>21</v>
      </c>
      <c r="F49" s="3">
        <v>1</v>
      </c>
      <c r="G49" s="1" t="s">
        <v>511</v>
      </c>
      <c r="H49" s="1">
        <v>4</v>
      </c>
      <c r="I49" s="1"/>
      <c r="J49" s="1"/>
      <c r="K49" s="1"/>
      <c r="L49" s="1" t="s">
        <v>9</v>
      </c>
    </row>
    <row r="50" spans="1:12">
      <c r="A50" s="1">
        <v>48</v>
      </c>
      <c r="B50" s="18" t="s">
        <v>285</v>
      </c>
      <c r="C50" s="1" t="s">
        <v>171</v>
      </c>
      <c r="D50" s="6" t="s">
        <v>46</v>
      </c>
      <c r="E50" s="6" t="s">
        <v>21</v>
      </c>
      <c r="F50" s="3">
        <v>1</v>
      </c>
      <c r="G50" s="1" t="s">
        <v>554</v>
      </c>
      <c r="H50" s="1">
        <v>2</v>
      </c>
      <c r="I50" s="1"/>
      <c r="J50" s="1"/>
      <c r="K50" s="1"/>
      <c r="L50" s="1" t="s">
        <v>9</v>
      </c>
    </row>
    <row r="51" spans="1:12">
      <c r="A51" s="1">
        <v>49</v>
      </c>
      <c r="B51" s="18" t="s">
        <v>282</v>
      </c>
      <c r="C51" s="1" t="s">
        <v>171</v>
      </c>
      <c r="D51" s="6" t="s">
        <v>195</v>
      </c>
      <c r="E51" s="1" t="s">
        <v>21</v>
      </c>
      <c r="F51" s="3">
        <v>1</v>
      </c>
      <c r="G51" s="1" t="s">
        <v>91</v>
      </c>
      <c r="H51" s="1">
        <v>1</v>
      </c>
      <c r="I51" s="1"/>
      <c r="J51" s="1"/>
      <c r="K51" s="1"/>
      <c r="L51" s="1" t="s">
        <v>9</v>
      </c>
    </row>
    <row r="52" spans="1:12">
      <c r="A52" s="1">
        <v>50</v>
      </c>
      <c r="B52" s="18" t="s">
        <v>282</v>
      </c>
      <c r="C52" s="6" t="s">
        <v>171</v>
      </c>
      <c r="D52" s="6" t="s">
        <v>195</v>
      </c>
      <c r="E52" s="1" t="s">
        <v>21</v>
      </c>
      <c r="F52" s="3">
        <v>1</v>
      </c>
      <c r="G52" s="1" t="s">
        <v>91</v>
      </c>
      <c r="H52" s="1">
        <v>1</v>
      </c>
      <c r="I52" s="1"/>
      <c r="J52" s="1"/>
      <c r="K52" s="1"/>
      <c r="L52" s="1" t="s">
        <v>9</v>
      </c>
    </row>
    <row r="53" spans="1:12">
      <c r="A53" s="1">
        <v>51</v>
      </c>
      <c r="B53" s="18" t="s">
        <v>294</v>
      </c>
      <c r="C53" s="1" t="s">
        <v>171</v>
      </c>
      <c r="D53" s="6" t="s">
        <v>196</v>
      </c>
      <c r="E53" s="1" t="s">
        <v>21</v>
      </c>
      <c r="F53" s="3">
        <v>1</v>
      </c>
      <c r="G53" s="1" t="s">
        <v>88</v>
      </c>
      <c r="H53" s="1">
        <v>2</v>
      </c>
      <c r="I53" s="1"/>
      <c r="J53" s="1"/>
      <c r="K53" s="1"/>
      <c r="L53" s="1" t="s">
        <v>9</v>
      </c>
    </row>
    <row r="54" spans="1:12">
      <c r="A54" s="1">
        <v>52</v>
      </c>
      <c r="B54" s="18" t="s">
        <v>294</v>
      </c>
      <c r="C54" s="1" t="s">
        <v>171</v>
      </c>
      <c r="D54" s="6" t="s">
        <v>197</v>
      </c>
      <c r="E54" s="1" t="s">
        <v>21</v>
      </c>
      <c r="F54" s="3">
        <v>1</v>
      </c>
      <c r="G54" s="1" t="s">
        <v>88</v>
      </c>
      <c r="H54" s="1">
        <v>1</v>
      </c>
      <c r="I54" s="1"/>
      <c r="J54" s="1"/>
      <c r="K54" s="1"/>
      <c r="L54" s="1" t="s">
        <v>9</v>
      </c>
    </row>
    <row r="55" spans="1:12">
      <c r="A55" s="1">
        <v>53</v>
      </c>
      <c r="B55" s="18" t="s">
        <v>294</v>
      </c>
      <c r="C55" s="1" t="s">
        <v>171</v>
      </c>
      <c r="D55" s="6" t="s">
        <v>198</v>
      </c>
      <c r="E55" s="1" t="s">
        <v>21</v>
      </c>
      <c r="F55" s="3">
        <v>1</v>
      </c>
      <c r="G55" s="1" t="s">
        <v>88</v>
      </c>
      <c r="H55" s="1">
        <v>2</v>
      </c>
      <c r="I55" s="1"/>
      <c r="J55" s="1"/>
      <c r="K55" s="1"/>
      <c r="L55" s="1" t="s">
        <v>9</v>
      </c>
    </row>
    <row r="56" spans="1:12">
      <c r="A56" s="1">
        <v>54</v>
      </c>
      <c r="B56" s="18" t="s">
        <v>290</v>
      </c>
      <c r="C56" s="1" t="s">
        <v>171</v>
      </c>
      <c r="D56" s="6" t="s">
        <v>199</v>
      </c>
      <c r="E56" s="1" t="s">
        <v>21</v>
      </c>
      <c r="F56" s="3">
        <v>1</v>
      </c>
      <c r="G56" s="1" t="s">
        <v>89</v>
      </c>
      <c r="H56" s="1">
        <v>291</v>
      </c>
      <c r="I56" s="1"/>
      <c r="J56" s="1"/>
      <c r="K56" s="1"/>
      <c r="L56" s="1" t="s">
        <v>9</v>
      </c>
    </row>
    <row r="57" spans="1:12">
      <c r="A57" s="1">
        <v>55</v>
      </c>
      <c r="B57" s="6"/>
      <c r="C57" s="1" t="s">
        <v>171</v>
      </c>
      <c r="D57" s="6" t="s">
        <v>199</v>
      </c>
      <c r="E57" s="1" t="s">
        <v>217</v>
      </c>
      <c r="F57" s="3">
        <v>1</v>
      </c>
      <c r="G57" s="1" t="s">
        <v>73</v>
      </c>
      <c r="H57" s="1">
        <v>98</v>
      </c>
      <c r="I57" s="1"/>
      <c r="J57" s="1"/>
      <c r="K57" s="1"/>
      <c r="L57" s="1" t="s">
        <v>9</v>
      </c>
    </row>
    <row r="58" spans="1:12">
      <c r="A58" s="1">
        <v>56</v>
      </c>
      <c r="B58" s="18" t="s">
        <v>294</v>
      </c>
      <c r="C58" s="1" t="s">
        <v>171</v>
      </c>
      <c r="D58" s="6" t="s">
        <v>149</v>
      </c>
      <c r="E58" s="1" t="s">
        <v>21</v>
      </c>
      <c r="F58" s="3">
        <v>1</v>
      </c>
      <c r="G58" s="1" t="s">
        <v>88</v>
      </c>
      <c r="H58" s="1">
        <v>2</v>
      </c>
      <c r="I58" s="1"/>
      <c r="J58" s="1"/>
      <c r="K58" s="1"/>
      <c r="L58" s="1" t="s">
        <v>9</v>
      </c>
    </row>
    <row r="59" spans="1:12">
      <c r="A59" s="1">
        <v>57</v>
      </c>
      <c r="B59" s="18" t="s">
        <v>294</v>
      </c>
      <c r="C59" s="1" t="s">
        <v>171</v>
      </c>
      <c r="D59" s="6" t="s">
        <v>200</v>
      </c>
      <c r="E59" s="1" t="s">
        <v>21</v>
      </c>
      <c r="F59" s="3">
        <v>1</v>
      </c>
      <c r="G59" s="1" t="s">
        <v>88</v>
      </c>
      <c r="H59" s="1">
        <v>1</v>
      </c>
      <c r="I59" s="1"/>
      <c r="J59" s="1"/>
      <c r="K59" s="1"/>
      <c r="L59" s="1" t="s">
        <v>9</v>
      </c>
    </row>
    <row r="60" spans="1:12">
      <c r="A60" s="1">
        <v>58</v>
      </c>
      <c r="B60" s="18" t="s">
        <v>564</v>
      </c>
      <c r="C60" s="1" t="s">
        <v>171</v>
      </c>
      <c r="D60" s="6" t="s">
        <v>201</v>
      </c>
      <c r="E60" s="6" t="s">
        <v>21</v>
      </c>
      <c r="F60" s="3">
        <v>1</v>
      </c>
      <c r="G60" s="1" t="s">
        <v>91</v>
      </c>
      <c r="H60" s="1">
        <v>6</v>
      </c>
      <c r="I60" s="1"/>
      <c r="J60" s="1"/>
      <c r="K60" s="1"/>
      <c r="L60" s="1" t="s">
        <v>9</v>
      </c>
    </row>
    <row r="61" spans="1:12">
      <c r="A61" s="1">
        <v>59</v>
      </c>
      <c r="B61" s="18" t="s">
        <v>282</v>
      </c>
      <c r="C61" s="1" t="s">
        <v>171</v>
      </c>
      <c r="D61" s="1" t="s">
        <v>202</v>
      </c>
      <c r="E61" s="6" t="s">
        <v>21</v>
      </c>
      <c r="F61" s="3">
        <v>1</v>
      </c>
      <c r="G61" s="1" t="s">
        <v>91</v>
      </c>
      <c r="H61" s="1">
        <v>2</v>
      </c>
      <c r="I61" s="1"/>
      <c r="J61" s="1"/>
      <c r="K61" s="1"/>
      <c r="L61" s="1" t="s">
        <v>9</v>
      </c>
    </row>
    <row r="62" spans="1:12">
      <c r="A62" s="1">
        <v>60</v>
      </c>
      <c r="B62" s="18" t="s">
        <v>291</v>
      </c>
      <c r="C62" s="1" t="s">
        <v>171</v>
      </c>
      <c r="D62" s="1" t="s">
        <v>64</v>
      </c>
      <c r="E62" s="1" t="s">
        <v>21</v>
      </c>
      <c r="F62" s="3">
        <v>1</v>
      </c>
      <c r="G62" s="1" t="s">
        <v>524</v>
      </c>
      <c r="H62" s="1">
        <v>1</v>
      </c>
      <c r="I62" s="1"/>
      <c r="J62" s="1"/>
      <c r="K62" s="1"/>
      <c r="L62" s="1" t="s">
        <v>9</v>
      </c>
    </row>
    <row r="63" spans="1:12">
      <c r="A63" s="1">
        <v>61</v>
      </c>
      <c r="B63" s="18" t="s">
        <v>283</v>
      </c>
      <c r="C63" s="1" t="s">
        <v>171</v>
      </c>
      <c r="D63" s="1" t="s">
        <v>65</v>
      </c>
      <c r="E63" s="6" t="s">
        <v>21</v>
      </c>
      <c r="F63" s="3">
        <v>1</v>
      </c>
      <c r="G63" s="1" t="s">
        <v>511</v>
      </c>
      <c r="H63" s="1">
        <v>2</v>
      </c>
      <c r="I63" s="1"/>
      <c r="J63" s="1"/>
      <c r="K63" s="1"/>
      <c r="L63" s="1" t="s">
        <v>9</v>
      </c>
    </row>
    <row r="64" spans="1:12">
      <c r="A64" s="1">
        <v>62</v>
      </c>
      <c r="B64" s="6"/>
      <c r="C64" s="1" t="s">
        <v>171</v>
      </c>
      <c r="D64" s="1" t="s">
        <v>65</v>
      </c>
      <c r="E64" s="6" t="s">
        <v>72</v>
      </c>
      <c r="F64" s="3">
        <v>1</v>
      </c>
      <c r="G64" s="1" t="s">
        <v>73</v>
      </c>
      <c r="H64" s="1">
        <v>1</v>
      </c>
      <c r="I64" s="1"/>
      <c r="J64" s="1"/>
      <c r="K64" s="1"/>
      <c r="L64" s="1" t="s">
        <v>9</v>
      </c>
    </row>
    <row r="65" spans="1:12">
      <c r="A65" s="1">
        <v>63</v>
      </c>
      <c r="B65" s="18" t="s">
        <v>292</v>
      </c>
      <c r="C65" s="1" t="s">
        <v>171</v>
      </c>
      <c r="D65" s="1" t="s">
        <v>49</v>
      </c>
      <c r="E65" s="6" t="s">
        <v>19</v>
      </c>
      <c r="F65" s="3">
        <v>1</v>
      </c>
      <c r="G65" s="1" t="s">
        <v>570</v>
      </c>
      <c r="H65" s="1">
        <v>1</v>
      </c>
      <c r="I65" s="1"/>
      <c r="J65" s="1"/>
      <c r="K65" s="1"/>
      <c r="L65" s="1" t="s">
        <v>9</v>
      </c>
    </row>
    <row r="66" spans="1:12">
      <c r="A66" s="1">
        <v>64</v>
      </c>
      <c r="B66" s="18" t="s">
        <v>285</v>
      </c>
      <c r="C66" s="1" t="s">
        <v>171</v>
      </c>
      <c r="D66" s="1" t="s">
        <v>50</v>
      </c>
      <c r="E66" s="1" t="s">
        <v>21</v>
      </c>
      <c r="F66" s="3">
        <v>1</v>
      </c>
      <c r="G66" s="1" t="s">
        <v>554</v>
      </c>
      <c r="H66" s="1">
        <v>2</v>
      </c>
      <c r="I66" s="1"/>
      <c r="J66" s="1"/>
      <c r="K66" s="1"/>
      <c r="L66" s="1" t="s">
        <v>9</v>
      </c>
    </row>
    <row r="67" spans="1:12">
      <c r="A67" s="1">
        <v>65</v>
      </c>
      <c r="B67" s="18" t="s">
        <v>295</v>
      </c>
      <c r="C67" s="1" t="s">
        <v>171</v>
      </c>
      <c r="D67" s="1" t="s">
        <v>203</v>
      </c>
      <c r="E67" s="1" t="s">
        <v>21</v>
      </c>
      <c r="F67" s="3">
        <v>2</v>
      </c>
      <c r="G67" s="1" t="s">
        <v>509</v>
      </c>
      <c r="H67" s="1">
        <v>2</v>
      </c>
      <c r="I67" s="1"/>
      <c r="J67" s="1"/>
      <c r="K67" s="1"/>
      <c r="L67" s="1" t="s">
        <v>9</v>
      </c>
    </row>
    <row r="68" spans="1:12">
      <c r="A68" s="1">
        <v>66</v>
      </c>
      <c r="B68" s="18" t="s">
        <v>565</v>
      </c>
      <c r="C68" s="1" t="s">
        <v>171</v>
      </c>
      <c r="D68" s="1" t="s">
        <v>203</v>
      </c>
      <c r="E68" s="1" t="s">
        <v>164</v>
      </c>
      <c r="F68" s="3">
        <v>1</v>
      </c>
      <c r="G68" s="1" t="s">
        <v>571</v>
      </c>
      <c r="H68" s="1">
        <v>1</v>
      </c>
      <c r="I68" s="1"/>
      <c r="J68" s="1"/>
      <c r="K68" s="1"/>
      <c r="L68" s="1" t="s">
        <v>9</v>
      </c>
    </row>
    <row r="69" spans="1:12">
      <c r="A69" s="1">
        <v>67</v>
      </c>
      <c r="B69" s="18" t="s">
        <v>295</v>
      </c>
      <c r="C69" s="1" t="s">
        <v>171</v>
      </c>
      <c r="D69" s="1" t="s">
        <v>204</v>
      </c>
      <c r="E69" s="1" t="s">
        <v>21</v>
      </c>
      <c r="F69" s="3">
        <v>2</v>
      </c>
      <c r="G69" s="1" t="s">
        <v>509</v>
      </c>
      <c r="H69" s="1">
        <v>3</v>
      </c>
      <c r="I69" s="1"/>
      <c r="J69" s="1"/>
      <c r="K69" s="1"/>
      <c r="L69" s="1" t="s">
        <v>9</v>
      </c>
    </row>
    <row r="70" spans="1:12">
      <c r="A70" s="1">
        <v>68</v>
      </c>
      <c r="B70" s="18" t="s">
        <v>283</v>
      </c>
      <c r="C70" s="1" t="s">
        <v>171</v>
      </c>
      <c r="D70" s="1" t="s">
        <v>204</v>
      </c>
      <c r="E70" s="1" t="s">
        <v>21</v>
      </c>
      <c r="F70" s="3">
        <v>1</v>
      </c>
      <c r="G70" s="1" t="s">
        <v>511</v>
      </c>
      <c r="H70" s="1">
        <v>1</v>
      </c>
      <c r="I70" s="1"/>
      <c r="J70" s="1"/>
      <c r="K70" s="1"/>
      <c r="L70" s="1" t="s">
        <v>9</v>
      </c>
    </row>
    <row r="71" spans="1:12">
      <c r="A71" s="1">
        <v>69</v>
      </c>
      <c r="B71" s="18" t="s">
        <v>287</v>
      </c>
      <c r="C71" s="1" t="s">
        <v>171</v>
      </c>
      <c r="D71" s="6" t="s">
        <v>205</v>
      </c>
      <c r="E71" s="1" t="s">
        <v>21</v>
      </c>
      <c r="F71" s="3">
        <v>2</v>
      </c>
      <c r="G71" s="1" t="s">
        <v>56</v>
      </c>
      <c r="H71" s="1">
        <v>24</v>
      </c>
      <c r="I71" s="1"/>
      <c r="J71" s="1"/>
      <c r="K71" s="1"/>
      <c r="L71" s="1" t="s">
        <v>9</v>
      </c>
    </row>
    <row r="72" spans="1:12">
      <c r="A72" s="1">
        <v>70</v>
      </c>
      <c r="B72" s="18" t="s">
        <v>287</v>
      </c>
      <c r="C72" s="1" t="s">
        <v>171</v>
      </c>
      <c r="D72" s="6" t="s">
        <v>206</v>
      </c>
      <c r="E72" s="1" t="s">
        <v>21</v>
      </c>
      <c r="F72" s="3">
        <v>2</v>
      </c>
      <c r="G72" s="1" t="s">
        <v>56</v>
      </c>
      <c r="H72" s="1">
        <v>8</v>
      </c>
      <c r="I72" s="1"/>
      <c r="J72" s="1"/>
      <c r="K72" s="1"/>
      <c r="L72" s="1" t="s">
        <v>9</v>
      </c>
    </row>
    <row r="73" spans="1:12">
      <c r="A73" s="1">
        <v>71</v>
      </c>
      <c r="B73" s="18" t="s">
        <v>287</v>
      </c>
      <c r="C73" s="1" t="s">
        <v>171</v>
      </c>
      <c r="D73" s="6" t="s">
        <v>207</v>
      </c>
      <c r="E73" s="1" t="s">
        <v>21</v>
      </c>
      <c r="F73" s="3">
        <v>2</v>
      </c>
      <c r="G73" s="1" t="s">
        <v>56</v>
      </c>
      <c r="H73" s="1">
        <v>8</v>
      </c>
      <c r="I73" s="1"/>
      <c r="J73" s="1"/>
      <c r="K73" s="1"/>
      <c r="L73" s="1" t="s">
        <v>9</v>
      </c>
    </row>
    <row r="74" spans="1:12">
      <c r="A74" s="1">
        <v>72</v>
      </c>
      <c r="B74" s="18" t="s">
        <v>289</v>
      </c>
      <c r="C74" s="1" t="s">
        <v>171</v>
      </c>
      <c r="D74" s="6" t="s">
        <v>208</v>
      </c>
      <c r="E74" s="1" t="s">
        <v>21</v>
      </c>
      <c r="F74" s="3">
        <v>1</v>
      </c>
      <c r="G74" s="1" t="s">
        <v>89</v>
      </c>
      <c r="H74" s="1">
        <v>24</v>
      </c>
      <c r="I74" s="1"/>
      <c r="J74" s="1"/>
      <c r="K74" s="1"/>
      <c r="L74" s="1" t="s">
        <v>9</v>
      </c>
    </row>
    <row r="75" spans="1:12">
      <c r="A75" s="1">
        <v>73</v>
      </c>
      <c r="B75" s="18" t="s">
        <v>290</v>
      </c>
      <c r="C75" s="1" t="s">
        <v>171</v>
      </c>
      <c r="D75" s="6" t="s">
        <v>208</v>
      </c>
      <c r="E75" s="1" t="s">
        <v>21</v>
      </c>
      <c r="F75" s="3">
        <v>1</v>
      </c>
      <c r="G75" s="1" t="s">
        <v>89</v>
      </c>
      <c r="H75" s="1">
        <v>3</v>
      </c>
      <c r="I75" s="1"/>
      <c r="J75" s="1"/>
      <c r="K75" s="1"/>
      <c r="L75" s="1" t="s">
        <v>9</v>
      </c>
    </row>
    <row r="76" spans="1:12">
      <c r="A76" s="1">
        <v>74</v>
      </c>
      <c r="B76" s="6"/>
      <c r="C76" s="1" t="s">
        <v>171</v>
      </c>
      <c r="D76" s="6" t="s">
        <v>208</v>
      </c>
      <c r="E76" s="1" t="s">
        <v>218</v>
      </c>
      <c r="F76" s="3">
        <v>1</v>
      </c>
      <c r="G76" s="1" t="s">
        <v>219</v>
      </c>
      <c r="H76" s="1">
        <v>1</v>
      </c>
      <c r="I76" s="1"/>
      <c r="J76" s="1"/>
      <c r="K76" s="1"/>
      <c r="L76" s="1" t="s">
        <v>9</v>
      </c>
    </row>
    <row r="77" spans="1:12">
      <c r="A77" s="1">
        <v>75</v>
      </c>
      <c r="B77" s="18" t="s">
        <v>289</v>
      </c>
      <c r="C77" s="1" t="s">
        <v>171</v>
      </c>
      <c r="D77" s="6" t="s">
        <v>209</v>
      </c>
      <c r="E77" s="1" t="s">
        <v>21</v>
      </c>
      <c r="F77" s="3">
        <v>1</v>
      </c>
      <c r="G77" s="1" t="s">
        <v>89</v>
      </c>
      <c r="H77" s="1">
        <v>36</v>
      </c>
      <c r="I77" s="1"/>
      <c r="J77" s="1"/>
      <c r="K77" s="1"/>
      <c r="L77" s="1" t="s">
        <v>9</v>
      </c>
    </row>
    <row r="78" spans="1:12">
      <c r="A78" s="1">
        <v>76</v>
      </c>
      <c r="B78" s="6"/>
      <c r="C78" s="6" t="s">
        <v>171</v>
      </c>
      <c r="D78" s="6" t="s">
        <v>209</v>
      </c>
      <c r="E78" s="6" t="s">
        <v>218</v>
      </c>
      <c r="F78" s="3">
        <v>1</v>
      </c>
      <c r="G78" s="1" t="s">
        <v>219</v>
      </c>
      <c r="H78" s="1">
        <v>1</v>
      </c>
      <c r="I78" s="1"/>
      <c r="J78" s="1"/>
      <c r="K78" s="1"/>
      <c r="L78" s="1" t="s">
        <v>9</v>
      </c>
    </row>
    <row r="79" spans="1:12">
      <c r="A79" s="1">
        <v>77</v>
      </c>
      <c r="B79" s="18" t="s">
        <v>295</v>
      </c>
      <c r="C79" s="1" t="s">
        <v>171</v>
      </c>
      <c r="D79" s="6" t="s">
        <v>210</v>
      </c>
      <c r="E79" s="1" t="s">
        <v>21</v>
      </c>
      <c r="F79" s="3">
        <v>2</v>
      </c>
      <c r="G79" s="1" t="s">
        <v>509</v>
      </c>
      <c r="H79" s="1">
        <v>1</v>
      </c>
      <c r="I79" s="1"/>
      <c r="J79" s="1"/>
      <c r="K79" s="1"/>
      <c r="L79" s="1" t="s">
        <v>9</v>
      </c>
    </row>
    <row r="80" spans="1:12">
      <c r="A80" s="1">
        <v>78</v>
      </c>
      <c r="B80" s="18" t="s">
        <v>295</v>
      </c>
      <c r="C80" s="1" t="s">
        <v>171</v>
      </c>
      <c r="D80" s="6" t="s">
        <v>211</v>
      </c>
      <c r="E80" s="1" t="s">
        <v>21</v>
      </c>
      <c r="F80" s="3">
        <v>2</v>
      </c>
      <c r="G80" s="1" t="s">
        <v>509</v>
      </c>
      <c r="H80" s="1">
        <v>2</v>
      </c>
      <c r="I80" s="1"/>
      <c r="J80" s="1"/>
      <c r="K80" s="1"/>
      <c r="L80" s="1" t="s">
        <v>9</v>
      </c>
    </row>
    <row r="81" spans="1:12">
      <c r="A81" s="1">
        <v>79</v>
      </c>
      <c r="B81" s="18" t="s">
        <v>295</v>
      </c>
      <c r="C81" s="1" t="s">
        <v>171</v>
      </c>
      <c r="D81" s="6" t="s">
        <v>212</v>
      </c>
      <c r="E81" s="1" t="s">
        <v>21</v>
      </c>
      <c r="F81" s="3">
        <v>2</v>
      </c>
      <c r="G81" s="1" t="s">
        <v>509</v>
      </c>
      <c r="H81" s="1">
        <v>2</v>
      </c>
      <c r="I81" s="1"/>
      <c r="J81" s="1"/>
      <c r="K81" s="1"/>
      <c r="L81" s="1" t="s">
        <v>9</v>
      </c>
    </row>
    <row r="82" spans="1:12">
      <c r="A82" s="1">
        <v>80</v>
      </c>
      <c r="B82" s="18" t="s">
        <v>295</v>
      </c>
      <c r="C82" s="1" t="s">
        <v>171</v>
      </c>
      <c r="D82" s="6" t="s">
        <v>213</v>
      </c>
      <c r="E82" s="1" t="s">
        <v>21</v>
      </c>
      <c r="F82" s="3">
        <v>2</v>
      </c>
      <c r="G82" s="1" t="s">
        <v>509</v>
      </c>
      <c r="H82" s="1">
        <v>4</v>
      </c>
      <c r="I82" s="1"/>
      <c r="J82" s="1"/>
      <c r="K82" s="1"/>
      <c r="L82" s="1" t="s">
        <v>9</v>
      </c>
    </row>
    <row r="83" spans="1:12">
      <c r="A83" s="1">
        <v>81</v>
      </c>
      <c r="B83" s="18" t="s">
        <v>295</v>
      </c>
      <c r="C83" s="1" t="s">
        <v>171</v>
      </c>
      <c r="D83" s="6" t="s">
        <v>214</v>
      </c>
      <c r="E83" s="1" t="s">
        <v>21</v>
      </c>
      <c r="F83" s="3">
        <v>2</v>
      </c>
      <c r="G83" s="1" t="s">
        <v>509</v>
      </c>
      <c r="H83" s="1">
        <v>6</v>
      </c>
      <c r="I83" s="1"/>
      <c r="J83" s="1"/>
      <c r="K83" s="1"/>
      <c r="L83" s="1" t="s">
        <v>9</v>
      </c>
    </row>
    <row r="84" spans="1:12">
      <c r="A84" s="1">
        <v>82</v>
      </c>
      <c r="B84" s="6" t="s">
        <v>566</v>
      </c>
      <c r="C84" s="1" t="s">
        <v>171</v>
      </c>
      <c r="D84" s="6" t="s">
        <v>215</v>
      </c>
      <c r="E84" s="1" t="s">
        <v>21</v>
      </c>
      <c r="F84" s="3">
        <v>2</v>
      </c>
      <c r="G84" s="1" t="s">
        <v>509</v>
      </c>
      <c r="H84" s="1">
        <v>1</v>
      </c>
      <c r="I84" s="1"/>
      <c r="J84" s="1"/>
      <c r="K84" s="1"/>
      <c r="L84" s="1" t="s">
        <v>9</v>
      </c>
    </row>
    <row r="85" spans="1:12">
      <c r="A85" s="1">
        <v>83</v>
      </c>
      <c r="B85" s="6" t="s">
        <v>567</v>
      </c>
      <c r="C85" s="1" t="s">
        <v>171</v>
      </c>
      <c r="D85" s="6" t="s">
        <v>215</v>
      </c>
      <c r="E85" s="1" t="s">
        <v>21</v>
      </c>
      <c r="F85" s="3">
        <v>1</v>
      </c>
      <c r="G85" s="1" t="s">
        <v>511</v>
      </c>
      <c r="H85" s="1">
        <v>1</v>
      </c>
      <c r="I85" s="1"/>
      <c r="J85" s="1"/>
      <c r="K85" s="1"/>
      <c r="L85" s="1" t="s">
        <v>9</v>
      </c>
    </row>
    <row r="86" spans="1:12">
      <c r="A86" s="1">
        <v>84</v>
      </c>
      <c r="B86" s="18" t="s">
        <v>568</v>
      </c>
      <c r="C86" s="1" t="s">
        <v>171</v>
      </c>
      <c r="D86" s="6" t="s">
        <v>216</v>
      </c>
      <c r="E86" s="1" t="s">
        <v>21</v>
      </c>
      <c r="F86" s="3">
        <v>2</v>
      </c>
      <c r="G86" s="1" t="s">
        <v>572</v>
      </c>
      <c r="H86" s="1">
        <v>10</v>
      </c>
      <c r="I86" s="1"/>
      <c r="J86" s="1"/>
      <c r="K86" s="1"/>
      <c r="L86" s="1" t="s">
        <v>9</v>
      </c>
    </row>
    <row r="87" spans="1:12">
      <c r="C87" s="5"/>
      <c r="D87" s="5"/>
      <c r="E87" s="5"/>
      <c r="F87" s="4"/>
      <c r="H87">
        <f>SUM(H3:H86)</f>
        <v>927</v>
      </c>
    </row>
    <row r="88" spans="1:12">
      <c r="C88" s="5"/>
      <c r="D88" s="5"/>
      <c r="E88" s="5"/>
      <c r="F88" s="4"/>
    </row>
    <row r="89" spans="1:12">
      <c r="A89" t="s">
        <v>77</v>
      </c>
    </row>
    <row r="90" spans="1:12">
      <c r="A90" s="1">
        <v>83</v>
      </c>
      <c r="B90" s="6" t="s">
        <v>67</v>
      </c>
      <c r="C90" s="6" t="s">
        <v>220</v>
      </c>
      <c r="D90" s="6" t="s">
        <v>57</v>
      </c>
      <c r="E90" s="1" t="s">
        <v>97</v>
      </c>
      <c r="F90" s="3">
        <v>1</v>
      </c>
      <c r="G90" s="1" t="s">
        <v>594</v>
      </c>
      <c r="H90" s="1">
        <v>1</v>
      </c>
      <c r="I90" s="1">
        <v>8760</v>
      </c>
      <c r="J90" s="1">
        <v>4</v>
      </c>
      <c r="K90" s="1"/>
      <c r="L90" s="1" t="s">
        <v>9</v>
      </c>
    </row>
    <row r="91" spans="1:12">
      <c r="A91" s="1">
        <v>84</v>
      </c>
      <c r="B91" s="6" t="s">
        <v>69</v>
      </c>
      <c r="C91" s="6" t="s">
        <v>220</v>
      </c>
      <c r="D91" s="6" t="s">
        <v>39</v>
      </c>
      <c r="E91" s="1" t="s">
        <v>97</v>
      </c>
      <c r="F91" s="3">
        <v>1</v>
      </c>
      <c r="G91" s="1" t="s">
        <v>594</v>
      </c>
      <c r="H91" s="1">
        <v>1</v>
      </c>
      <c r="I91" s="1">
        <v>8760</v>
      </c>
      <c r="J91" s="1">
        <v>4</v>
      </c>
      <c r="K91" s="1"/>
      <c r="L91" s="1" t="s">
        <v>9</v>
      </c>
    </row>
    <row r="92" spans="1:12">
      <c r="A92" s="1">
        <v>85</v>
      </c>
      <c r="B92" s="6" t="s">
        <v>67</v>
      </c>
      <c r="C92" s="6" t="s">
        <v>220</v>
      </c>
      <c r="D92" s="6" t="s">
        <v>45</v>
      </c>
      <c r="E92" s="1" t="s">
        <v>97</v>
      </c>
      <c r="F92" s="3">
        <v>1</v>
      </c>
      <c r="G92" s="1" t="s">
        <v>594</v>
      </c>
      <c r="H92" s="1">
        <v>1</v>
      </c>
      <c r="I92" s="1">
        <v>8760</v>
      </c>
      <c r="J92" s="1">
        <v>4</v>
      </c>
      <c r="K92" s="1"/>
      <c r="L92" s="1" t="s">
        <v>9</v>
      </c>
    </row>
    <row r="93" spans="1:12">
      <c r="A93" s="1">
        <v>86</v>
      </c>
      <c r="B93" s="6" t="s">
        <v>68</v>
      </c>
      <c r="C93" s="6" t="s">
        <v>171</v>
      </c>
      <c r="D93" s="6" t="s">
        <v>45</v>
      </c>
      <c r="E93" s="1" t="s">
        <v>98</v>
      </c>
      <c r="F93" s="3">
        <v>1</v>
      </c>
      <c r="G93" s="1" t="s">
        <v>594</v>
      </c>
      <c r="H93" s="1">
        <v>1</v>
      </c>
      <c r="I93" s="1">
        <v>8760</v>
      </c>
      <c r="J93" s="1">
        <v>4</v>
      </c>
      <c r="K93" s="1"/>
      <c r="L93" s="1" t="s">
        <v>9</v>
      </c>
    </row>
    <row r="94" spans="1:12">
      <c r="A94" s="1">
        <v>87</v>
      </c>
      <c r="B94" s="6" t="s">
        <v>67</v>
      </c>
      <c r="C94" s="6" t="s">
        <v>171</v>
      </c>
      <c r="D94" s="6" t="s">
        <v>65</v>
      </c>
      <c r="E94" s="1" t="s">
        <v>97</v>
      </c>
      <c r="F94" s="3">
        <v>1</v>
      </c>
      <c r="G94" s="1" t="s">
        <v>594</v>
      </c>
      <c r="H94" s="1">
        <v>1</v>
      </c>
      <c r="I94" s="1">
        <v>8760</v>
      </c>
      <c r="J94" s="1">
        <v>4</v>
      </c>
      <c r="K94" s="1"/>
      <c r="L94" s="1" t="s">
        <v>9</v>
      </c>
    </row>
    <row r="95" spans="1:12">
      <c r="A95" s="1">
        <v>88</v>
      </c>
      <c r="B95" s="6" t="s">
        <v>69</v>
      </c>
      <c r="C95" s="6" t="s">
        <v>171</v>
      </c>
      <c r="D95" s="6" t="s">
        <v>49</v>
      </c>
      <c r="E95" s="1" t="s">
        <v>97</v>
      </c>
      <c r="F95" s="3">
        <v>1</v>
      </c>
      <c r="G95" s="1" t="s">
        <v>594</v>
      </c>
      <c r="H95" s="1">
        <v>1</v>
      </c>
      <c r="I95" s="1">
        <v>8760</v>
      </c>
      <c r="J95" s="1">
        <v>4</v>
      </c>
      <c r="K95" s="1"/>
      <c r="L95" s="1" t="s">
        <v>9</v>
      </c>
    </row>
    <row r="96" spans="1:12">
      <c r="A96" s="1">
        <v>89</v>
      </c>
      <c r="B96" s="6" t="s">
        <v>67</v>
      </c>
      <c r="C96" s="6" t="s">
        <v>171</v>
      </c>
      <c r="D96" s="6" t="s">
        <v>23</v>
      </c>
      <c r="E96" s="1" t="s">
        <v>97</v>
      </c>
      <c r="F96" s="3">
        <v>1</v>
      </c>
      <c r="G96" s="1" t="s">
        <v>594</v>
      </c>
      <c r="H96" s="1">
        <v>1</v>
      </c>
      <c r="I96" s="1">
        <v>8760</v>
      </c>
      <c r="J96" s="1">
        <v>4</v>
      </c>
      <c r="K96" s="1"/>
      <c r="L96" s="1" t="s">
        <v>9</v>
      </c>
    </row>
    <row r="97" spans="1:12">
      <c r="A97" s="1">
        <v>90</v>
      </c>
      <c r="B97" s="6" t="s">
        <v>68</v>
      </c>
      <c r="C97" s="6" t="s">
        <v>171</v>
      </c>
      <c r="D97" s="6" t="s">
        <v>23</v>
      </c>
      <c r="E97" s="1" t="s">
        <v>98</v>
      </c>
      <c r="F97" s="3">
        <v>1</v>
      </c>
      <c r="G97" s="1" t="s">
        <v>594</v>
      </c>
      <c r="H97" s="1">
        <v>1</v>
      </c>
      <c r="I97" s="1">
        <v>8760</v>
      </c>
      <c r="J97" s="1">
        <v>4</v>
      </c>
      <c r="K97" s="1"/>
      <c r="L97" s="1" t="s">
        <v>9</v>
      </c>
    </row>
    <row r="98" spans="1:12">
      <c r="A98" s="1">
        <v>91</v>
      </c>
      <c r="B98" s="6" t="s">
        <v>221</v>
      </c>
      <c r="C98" s="1" t="s">
        <v>171</v>
      </c>
      <c r="D98" s="1" t="s">
        <v>109</v>
      </c>
      <c r="E98" s="1" t="s">
        <v>224</v>
      </c>
      <c r="F98" s="3">
        <v>1</v>
      </c>
      <c r="G98" s="1" t="s">
        <v>596</v>
      </c>
      <c r="H98" s="1">
        <v>1</v>
      </c>
      <c r="I98" s="1">
        <v>8760</v>
      </c>
      <c r="J98" s="1">
        <v>6</v>
      </c>
      <c r="K98" s="1"/>
      <c r="L98" s="1" t="s">
        <v>9</v>
      </c>
    </row>
    <row r="99" spans="1:12">
      <c r="A99" s="1">
        <v>92</v>
      </c>
      <c r="B99" s="6" t="s">
        <v>221</v>
      </c>
      <c r="C99" s="1" t="s">
        <v>171</v>
      </c>
      <c r="D99" s="1" t="s">
        <v>190</v>
      </c>
      <c r="E99" s="1" t="s">
        <v>224</v>
      </c>
      <c r="F99" s="3">
        <v>1</v>
      </c>
      <c r="G99" s="1" t="s">
        <v>596</v>
      </c>
      <c r="H99" s="1">
        <v>2</v>
      </c>
      <c r="I99" s="1">
        <v>8760</v>
      </c>
      <c r="J99" s="1">
        <v>6</v>
      </c>
      <c r="K99" s="1"/>
      <c r="L99" s="1" t="s">
        <v>9</v>
      </c>
    </row>
    <row r="100" spans="1:12">
      <c r="A100" s="1">
        <v>93</v>
      </c>
      <c r="B100" s="6" t="s">
        <v>221</v>
      </c>
      <c r="C100" s="1" t="s">
        <v>171</v>
      </c>
      <c r="D100" s="6" t="s">
        <v>192</v>
      </c>
      <c r="E100" s="1" t="s">
        <v>224</v>
      </c>
      <c r="F100" s="3">
        <v>1</v>
      </c>
      <c r="G100" s="1" t="s">
        <v>596</v>
      </c>
      <c r="H100" s="1">
        <v>1</v>
      </c>
      <c r="I100" s="1">
        <v>8760</v>
      </c>
      <c r="J100" s="1">
        <v>6</v>
      </c>
      <c r="K100" s="1"/>
      <c r="L100" s="1" t="s">
        <v>9</v>
      </c>
    </row>
    <row r="101" spans="1:12">
      <c r="A101" s="1">
        <v>94</v>
      </c>
      <c r="B101" s="6" t="s">
        <v>67</v>
      </c>
      <c r="C101" s="1" t="s">
        <v>171</v>
      </c>
      <c r="D101" s="6" t="s">
        <v>193</v>
      </c>
      <c r="E101" s="1" t="s">
        <v>97</v>
      </c>
      <c r="F101" s="3">
        <v>1</v>
      </c>
      <c r="G101" s="1" t="s">
        <v>594</v>
      </c>
      <c r="H101" s="1">
        <v>1</v>
      </c>
      <c r="I101" s="1">
        <v>8760</v>
      </c>
      <c r="J101" s="1">
        <v>4</v>
      </c>
      <c r="K101" s="1"/>
      <c r="L101" s="1" t="s">
        <v>9</v>
      </c>
    </row>
    <row r="102" spans="1:12">
      <c r="A102" s="1">
        <v>95</v>
      </c>
      <c r="B102" s="6" t="s">
        <v>69</v>
      </c>
      <c r="C102" s="1" t="s">
        <v>171</v>
      </c>
      <c r="D102" s="6" t="s">
        <v>222</v>
      </c>
      <c r="E102" s="1" t="s">
        <v>97</v>
      </c>
      <c r="F102" s="3">
        <v>1</v>
      </c>
      <c r="G102" s="1" t="s">
        <v>594</v>
      </c>
      <c r="H102" s="1">
        <v>1</v>
      </c>
      <c r="I102" s="1">
        <v>8760</v>
      </c>
      <c r="J102" s="1">
        <v>4</v>
      </c>
      <c r="K102" s="1"/>
      <c r="L102" s="1" t="s">
        <v>9</v>
      </c>
    </row>
    <row r="103" spans="1:12">
      <c r="A103" s="1">
        <v>96</v>
      </c>
      <c r="B103" s="6" t="s">
        <v>68</v>
      </c>
      <c r="C103" s="1" t="s">
        <v>171</v>
      </c>
      <c r="D103" s="6" t="s">
        <v>222</v>
      </c>
      <c r="E103" s="1" t="s">
        <v>98</v>
      </c>
      <c r="F103" s="3">
        <v>1</v>
      </c>
      <c r="G103" s="1" t="s">
        <v>594</v>
      </c>
      <c r="H103" s="1">
        <v>1</v>
      </c>
      <c r="I103" s="1">
        <v>8760</v>
      </c>
      <c r="J103" s="1">
        <v>4</v>
      </c>
      <c r="K103" s="1"/>
      <c r="L103" s="1" t="s">
        <v>9</v>
      </c>
    </row>
    <row r="104" spans="1:12">
      <c r="A104" s="1">
        <v>97</v>
      </c>
      <c r="B104" s="6" t="s">
        <v>67</v>
      </c>
      <c r="C104" s="1" t="s">
        <v>171</v>
      </c>
      <c r="D104" s="6" t="s">
        <v>223</v>
      </c>
      <c r="E104" s="1" t="s">
        <v>97</v>
      </c>
      <c r="F104" s="3">
        <v>1</v>
      </c>
      <c r="G104" s="1" t="s">
        <v>594</v>
      </c>
      <c r="H104" s="1">
        <v>1</v>
      </c>
      <c r="I104" s="1">
        <v>8760</v>
      </c>
      <c r="J104" s="1">
        <v>4</v>
      </c>
      <c r="K104" s="1"/>
      <c r="L104" s="1" t="s">
        <v>9</v>
      </c>
    </row>
    <row r="105" spans="1:12">
      <c r="A105" s="1">
        <v>98</v>
      </c>
      <c r="B105" s="6" t="s">
        <v>67</v>
      </c>
      <c r="C105" s="1" t="s">
        <v>171</v>
      </c>
      <c r="D105" s="1" t="s">
        <v>199</v>
      </c>
      <c r="E105" s="1" t="s">
        <v>97</v>
      </c>
      <c r="F105" s="3">
        <v>1</v>
      </c>
      <c r="G105" s="1" t="s">
        <v>594</v>
      </c>
      <c r="H105" s="1">
        <v>1</v>
      </c>
      <c r="I105" s="1">
        <v>8760</v>
      </c>
      <c r="J105" s="1">
        <v>4</v>
      </c>
      <c r="K105" s="1"/>
      <c r="L105" s="1" t="s">
        <v>9</v>
      </c>
    </row>
    <row r="106" spans="1:12">
      <c r="A106" s="1">
        <v>99</v>
      </c>
      <c r="B106" s="6" t="s">
        <v>68</v>
      </c>
      <c r="C106" s="1" t="s">
        <v>171</v>
      </c>
      <c r="D106" s="1" t="s">
        <v>11</v>
      </c>
      <c r="E106" s="1" t="s">
        <v>98</v>
      </c>
      <c r="F106" s="3">
        <v>1</v>
      </c>
      <c r="G106" s="1" t="s">
        <v>594</v>
      </c>
      <c r="H106" s="1">
        <v>10</v>
      </c>
      <c r="I106" s="1">
        <v>8760</v>
      </c>
      <c r="J106" s="1">
        <v>4</v>
      </c>
      <c r="K106" s="1"/>
      <c r="L106" s="1" t="s">
        <v>9</v>
      </c>
    </row>
    <row r="107" spans="1:12">
      <c r="A107" s="1">
        <v>100</v>
      </c>
      <c r="B107" s="6" t="s">
        <v>69</v>
      </c>
      <c r="C107" s="1" t="s">
        <v>171</v>
      </c>
      <c r="D107" s="1" t="s">
        <v>11</v>
      </c>
      <c r="E107" s="1" t="s">
        <v>97</v>
      </c>
      <c r="F107" s="3">
        <v>1</v>
      </c>
      <c r="G107" s="1" t="s">
        <v>594</v>
      </c>
      <c r="H107" s="1">
        <v>2</v>
      </c>
      <c r="I107" s="1">
        <v>8760</v>
      </c>
      <c r="J107" s="1">
        <v>4</v>
      </c>
      <c r="K107" s="1"/>
      <c r="L107" s="1" t="s">
        <v>9</v>
      </c>
    </row>
    <row r="108" spans="1:12">
      <c r="C108" s="5"/>
      <c r="D108" s="5"/>
      <c r="E108" s="5"/>
      <c r="F108" s="4"/>
      <c r="H108">
        <f>SUM(H90:H107)</f>
        <v>29</v>
      </c>
    </row>
    <row r="110" spans="1:12" ht="17.25" customHeight="1">
      <c r="A110" t="s">
        <v>70</v>
      </c>
    </row>
    <row r="111" spans="1:12">
      <c r="A111" s="1">
        <v>101</v>
      </c>
      <c r="B111" s="6"/>
      <c r="C111" s="6" t="s">
        <v>171</v>
      </c>
      <c r="D111" s="6" t="s">
        <v>71</v>
      </c>
      <c r="E111" s="6" t="s">
        <v>72</v>
      </c>
      <c r="F111" s="3">
        <v>1</v>
      </c>
      <c r="G111" s="6" t="s">
        <v>585</v>
      </c>
      <c r="H111" s="1">
        <v>99</v>
      </c>
      <c r="I111" s="1">
        <v>0</v>
      </c>
      <c r="J111" s="1">
        <v>60</v>
      </c>
      <c r="K111" s="1"/>
      <c r="L111" s="1" t="s">
        <v>9</v>
      </c>
    </row>
    <row r="112" spans="1:12">
      <c r="A112" s="1">
        <v>123</v>
      </c>
      <c r="B112" s="6" t="s">
        <v>581</v>
      </c>
      <c r="C112" s="6" t="s">
        <v>171</v>
      </c>
      <c r="D112" s="6" t="s">
        <v>71</v>
      </c>
      <c r="E112" s="6" t="s">
        <v>218</v>
      </c>
      <c r="F112" s="16">
        <v>1</v>
      </c>
      <c r="G112" s="6" t="s">
        <v>585</v>
      </c>
      <c r="H112" s="6">
        <v>6</v>
      </c>
      <c r="I112" s="6">
        <v>0</v>
      </c>
      <c r="J112" s="1">
        <v>40</v>
      </c>
      <c r="K112" s="6"/>
      <c r="L112" s="1" t="s">
        <v>9</v>
      </c>
    </row>
    <row r="113" spans="3:11">
      <c r="C113" s="5"/>
      <c r="D113" s="5"/>
      <c r="E113" s="5"/>
      <c r="F113" s="5"/>
      <c r="G113" s="5"/>
      <c r="H113" s="5">
        <f>SUM(H111:H112)</f>
        <v>105</v>
      </c>
      <c r="I113" s="5"/>
      <c r="K113" s="5"/>
    </row>
  </sheetData>
  <phoneticPr fontId="2"/>
  <pageMargins left="0.7" right="0.7" top="0.75" bottom="0.75" header="0.3" footer="0.3"/>
  <pageSetup paperSize="8" scale="3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9F12-0D1E-49AF-863D-31F389F86CFF}">
  <sheetPr>
    <pageSetUpPr fitToPage="1"/>
  </sheetPr>
  <dimension ref="A1:L33"/>
  <sheetViews>
    <sheetView topLeftCell="A13" workbookViewId="0">
      <selection activeCell="C13" sqref="C13"/>
    </sheetView>
  </sheetViews>
  <sheetFormatPr defaultRowHeight="18.75"/>
  <cols>
    <col min="1" max="1" width="4.5" customWidth="1"/>
    <col min="2" max="2" width="8.25" bestFit="1" customWidth="1"/>
    <col min="3" max="3" width="4.5" customWidth="1"/>
    <col min="4" max="4" width="23" style="5" bestFit="1" customWidth="1"/>
    <col min="5" max="5" width="21.375" style="5" bestFit="1" customWidth="1"/>
    <col min="6" max="6" width="4.875" bestFit="1" customWidth="1"/>
    <col min="7" max="7" width="24" customWidth="1"/>
    <col min="8" max="8" width="5.25" style="5" bestFit="1" customWidth="1"/>
    <col min="9" max="9" width="13" bestFit="1" customWidth="1"/>
    <col min="10" max="10" width="15.5" bestFit="1" customWidth="1"/>
    <col min="11" max="11" width="22.5" customWidth="1"/>
    <col min="12" max="12" width="11.875" bestFit="1" customWidth="1"/>
  </cols>
  <sheetData>
    <row r="1" spans="1:12" ht="24">
      <c r="A1" s="2" t="s">
        <v>15</v>
      </c>
    </row>
    <row r="2" spans="1:12">
      <c r="A2" s="1" t="s">
        <v>0</v>
      </c>
      <c r="B2" s="1" t="s">
        <v>14</v>
      </c>
      <c r="C2" s="1" t="s">
        <v>1</v>
      </c>
      <c r="D2" s="6" t="s">
        <v>13</v>
      </c>
      <c r="E2" s="6" t="s">
        <v>2</v>
      </c>
      <c r="F2" s="1" t="s">
        <v>3</v>
      </c>
      <c r="G2" s="1" t="s">
        <v>6</v>
      </c>
      <c r="H2" s="6" t="s">
        <v>4</v>
      </c>
      <c r="I2" s="1" t="s">
        <v>8</v>
      </c>
      <c r="J2" s="1" t="s">
        <v>5</v>
      </c>
      <c r="K2" s="1" t="s">
        <v>10</v>
      </c>
      <c r="L2" s="1" t="s">
        <v>7</v>
      </c>
    </row>
    <row r="3" spans="1:12">
      <c r="A3" s="1">
        <v>1</v>
      </c>
      <c r="B3" s="1" t="s">
        <v>82</v>
      </c>
      <c r="C3" s="1" t="s">
        <v>226</v>
      </c>
      <c r="D3" s="7" t="s">
        <v>227</v>
      </c>
      <c r="E3" s="8" t="s">
        <v>21</v>
      </c>
      <c r="F3" s="3">
        <v>1</v>
      </c>
      <c r="G3" s="1" t="s">
        <v>251</v>
      </c>
      <c r="H3" s="9">
        <v>4</v>
      </c>
      <c r="I3" s="1"/>
      <c r="J3" s="1"/>
      <c r="K3" s="1"/>
      <c r="L3" s="1" t="s">
        <v>9</v>
      </c>
    </row>
    <row r="4" spans="1:12">
      <c r="A4" s="1">
        <v>2</v>
      </c>
      <c r="B4" s="1" t="s">
        <v>80</v>
      </c>
      <c r="C4" s="1" t="s">
        <v>226</v>
      </c>
      <c r="D4" s="7" t="s">
        <v>228</v>
      </c>
      <c r="E4" s="8" t="s">
        <v>21</v>
      </c>
      <c r="F4" s="3">
        <v>1</v>
      </c>
      <c r="G4" s="1" t="s">
        <v>551</v>
      </c>
      <c r="H4" s="9">
        <v>1</v>
      </c>
      <c r="I4" s="1"/>
      <c r="J4" s="1"/>
      <c r="K4" s="1"/>
      <c r="L4" s="1" t="s">
        <v>9</v>
      </c>
    </row>
    <row r="5" spans="1:12">
      <c r="A5" s="1">
        <v>3</v>
      </c>
      <c r="B5" s="1" t="s">
        <v>575</v>
      </c>
      <c r="C5" s="1" t="s">
        <v>225</v>
      </c>
      <c r="D5" s="7" t="s">
        <v>229</v>
      </c>
      <c r="E5" s="8" t="s">
        <v>164</v>
      </c>
      <c r="F5" s="3">
        <v>1</v>
      </c>
      <c r="G5" s="8" t="s">
        <v>250</v>
      </c>
      <c r="H5" s="9">
        <v>1</v>
      </c>
      <c r="I5" s="1"/>
      <c r="J5" s="1"/>
      <c r="K5" s="1"/>
      <c r="L5" s="1" t="s">
        <v>9</v>
      </c>
    </row>
    <row r="6" spans="1:12">
      <c r="A6" s="30">
        <v>4</v>
      </c>
      <c r="B6" s="30" t="s">
        <v>504</v>
      </c>
      <c r="C6" s="30" t="s">
        <v>226</v>
      </c>
      <c r="D6" s="33" t="s">
        <v>255</v>
      </c>
      <c r="E6" s="34" t="s">
        <v>21</v>
      </c>
      <c r="F6" s="41">
        <v>6</v>
      </c>
      <c r="G6" s="34" t="s">
        <v>505</v>
      </c>
      <c r="H6" s="36">
        <v>6</v>
      </c>
      <c r="I6" s="30"/>
      <c r="J6" s="30"/>
      <c r="K6" s="30"/>
      <c r="L6" s="30" t="s">
        <v>9</v>
      </c>
    </row>
    <row r="7" spans="1:12">
      <c r="A7" s="30">
        <v>5</v>
      </c>
      <c r="B7" s="30" t="s">
        <v>84</v>
      </c>
      <c r="C7" s="30" t="s">
        <v>226</v>
      </c>
      <c r="D7" s="33" t="s">
        <v>255</v>
      </c>
      <c r="E7" s="34" t="s">
        <v>21</v>
      </c>
      <c r="F7" s="41">
        <v>1</v>
      </c>
      <c r="G7" s="34" t="s">
        <v>89</v>
      </c>
      <c r="H7" s="36">
        <v>24</v>
      </c>
      <c r="I7" s="30"/>
      <c r="J7" s="30"/>
      <c r="K7" s="30"/>
      <c r="L7" s="30" t="s">
        <v>9</v>
      </c>
    </row>
    <row r="8" spans="1:12">
      <c r="A8" s="30">
        <v>6</v>
      </c>
      <c r="B8" s="30"/>
      <c r="C8" s="30" t="s">
        <v>226</v>
      </c>
      <c r="D8" s="33" t="s">
        <v>256</v>
      </c>
      <c r="E8" s="34" t="s">
        <v>503</v>
      </c>
      <c r="F8" s="41">
        <v>1</v>
      </c>
      <c r="G8" s="34"/>
      <c r="H8" s="36">
        <v>28</v>
      </c>
      <c r="I8" s="30"/>
      <c r="J8" s="30"/>
      <c r="K8" s="30"/>
      <c r="L8" s="30" t="s">
        <v>9</v>
      </c>
    </row>
    <row r="9" spans="1:12">
      <c r="A9" s="30">
        <v>7</v>
      </c>
      <c r="B9" s="30"/>
      <c r="C9" s="30" t="s">
        <v>226</v>
      </c>
      <c r="D9" s="33" t="s">
        <v>256</v>
      </c>
      <c r="E9" s="34" t="s">
        <v>503</v>
      </c>
      <c r="F9" s="41">
        <v>1</v>
      </c>
      <c r="G9" s="34"/>
      <c r="H9" s="36">
        <v>30</v>
      </c>
      <c r="I9" s="30"/>
      <c r="J9" s="30"/>
      <c r="K9" s="30"/>
      <c r="L9" s="30" t="s">
        <v>9</v>
      </c>
    </row>
    <row r="10" spans="1:12">
      <c r="A10" s="30">
        <v>8</v>
      </c>
      <c r="B10" s="30" t="s">
        <v>504</v>
      </c>
      <c r="C10" s="30" t="s">
        <v>226</v>
      </c>
      <c r="D10" s="33" t="s">
        <v>257</v>
      </c>
      <c r="E10" s="34" t="s">
        <v>21</v>
      </c>
      <c r="F10" s="41">
        <v>6</v>
      </c>
      <c r="G10" s="34" t="s">
        <v>505</v>
      </c>
      <c r="H10" s="36">
        <v>6</v>
      </c>
      <c r="I10" s="30"/>
      <c r="J10" s="30"/>
      <c r="K10" s="30"/>
      <c r="L10" s="30" t="s">
        <v>9</v>
      </c>
    </row>
    <row r="11" spans="1:12">
      <c r="A11" s="30">
        <v>9</v>
      </c>
      <c r="B11" s="30" t="s">
        <v>84</v>
      </c>
      <c r="C11" s="30" t="s">
        <v>226</v>
      </c>
      <c r="D11" s="33" t="s">
        <v>257</v>
      </c>
      <c r="E11" s="34" t="s">
        <v>21</v>
      </c>
      <c r="F11" s="41">
        <v>1</v>
      </c>
      <c r="G11" s="34" t="s">
        <v>89</v>
      </c>
      <c r="H11" s="36">
        <v>24</v>
      </c>
      <c r="I11" s="30"/>
      <c r="J11" s="30"/>
      <c r="K11" s="30"/>
      <c r="L11" s="30" t="s">
        <v>9</v>
      </c>
    </row>
    <row r="12" spans="1:12">
      <c r="A12" s="1">
        <v>10</v>
      </c>
      <c r="B12" s="1" t="s">
        <v>82</v>
      </c>
      <c r="C12" s="1" t="s">
        <v>225</v>
      </c>
      <c r="D12" s="7" t="s">
        <v>230</v>
      </c>
      <c r="E12" s="8" t="s">
        <v>21</v>
      </c>
      <c r="F12" s="3">
        <v>1</v>
      </c>
      <c r="G12" s="1" t="s">
        <v>251</v>
      </c>
      <c r="H12" s="9">
        <v>23</v>
      </c>
      <c r="I12" s="1"/>
      <c r="J12" s="1"/>
      <c r="K12" s="1"/>
      <c r="L12" s="1" t="s">
        <v>9</v>
      </c>
    </row>
    <row r="13" spans="1:12">
      <c r="A13" s="1">
        <v>11</v>
      </c>
      <c r="B13" s="1" t="s">
        <v>576</v>
      </c>
      <c r="C13" s="1" t="s">
        <v>225</v>
      </c>
      <c r="D13" s="7" t="s">
        <v>231</v>
      </c>
      <c r="E13" s="8" t="s">
        <v>164</v>
      </c>
      <c r="F13" s="3">
        <v>1</v>
      </c>
      <c r="G13" s="1" t="s">
        <v>252</v>
      </c>
      <c r="H13" s="9">
        <v>8</v>
      </c>
      <c r="I13" s="1"/>
      <c r="J13" s="1"/>
      <c r="K13" s="1"/>
      <c r="L13" s="1" t="s">
        <v>9</v>
      </c>
    </row>
    <row r="14" spans="1:12">
      <c r="A14" s="1">
        <v>12</v>
      </c>
      <c r="B14" s="1" t="s">
        <v>82</v>
      </c>
      <c r="C14" s="1" t="s">
        <v>225</v>
      </c>
      <c r="D14" s="7" t="s">
        <v>232</v>
      </c>
      <c r="E14" s="8" t="s">
        <v>21</v>
      </c>
      <c r="F14" s="3">
        <v>1</v>
      </c>
      <c r="G14" s="1" t="s">
        <v>251</v>
      </c>
      <c r="H14" s="9">
        <v>4</v>
      </c>
      <c r="I14" s="1"/>
      <c r="J14" s="1"/>
      <c r="K14" s="1"/>
      <c r="L14" s="1" t="s">
        <v>9</v>
      </c>
    </row>
    <row r="15" spans="1:12">
      <c r="A15" s="1">
        <v>13</v>
      </c>
      <c r="B15" s="1" t="s">
        <v>82</v>
      </c>
      <c r="C15" s="1" t="s">
        <v>225</v>
      </c>
      <c r="D15" s="7" t="s">
        <v>233</v>
      </c>
      <c r="E15" s="8" t="s">
        <v>21</v>
      </c>
      <c r="F15" s="3">
        <v>1</v>
      </c>
      <c r="G15" s="1" t="s">
        <v>251</v>
      </c>
      <c r="H15" s="9">
        <v>3</v>
      </c>
      <c r="I15" s="1"/>
      <c r="J15" s="1"/>
      <c r="K15" s="1"/>
      <c r="L15" s="1" t="s">
        <v>9</v>
      </c>
    </row>
    <row r="16" spans="1:12">
      <c r="A16" s="1">
        <v>14</v>
      </c>
      <c r="B16" s="1" t="s">
        <v>85</v>
      </c>
      <c r="C16" s="1" t="s">
        <v>225</v>
      </c>
      <c r="D16" s="7" t="s">
        <v>234</v>
      </c>
      <c r="E16" s="8" t="s">
        <v>21</v>
      </c>
      <c r="F16" s="3">
        <v>1</v>
      </c>
      <c r="G16" s="1" t="s">
        <v>253</v>
      </c>
      <c r="H16" s="9">
        <v>2</v>
      </c>
      <c r="I16" s="1"/>
      <c r="J16" s="1"/>
      <c r="K16" s="1"/>
      <c r="L16" s="1" t="s">
        <v>9</v>
      </c>
    </row>
    <row r="17" spans="1:12">
      <c r="A17" s="1">
        <v>15</v>
      </c>
      <c r="B17" s="1" t="s">
        <v>79</v>
      </c>
      <c r="C17" s="1" t="s">
        <v>225</v>
      </c>
      <c r="D17" s="7" t="s">
        <v>235</v>
      </c>
      <c r="E17" s="8" t="s">
        <v>21</v>
      </c>
      <c r="F17" s="3">
        <v>1</v>
      </c>
      <c r="G17" s="1" t="s">
        <v>551</v>
      </c>
      <c r="H17" s="9">
        <v>1</v>
      </c>
      <c r="I17" s="1"/>
      <c r="J17" s="1"/>
      <c r="K17" s="1"/>
      <c r="L17" s="1" t="s">
        <v>9</v>
      </c>
    </row>
    <row r="18" spans="1:12">
      <c r="A18" s="1">
        <v>16</v>
      </c>
      <c r="B18" s="1" t="s">
        <v>575</v>
      </c>
      <c r="C18" s="1" t="s">
        <v>225</v>
      </c>
      <c r="D18" s="7" t="s">
        <v>236</v>
      </c>
      <c r="E18" s="8" t="s">
        <v>164</v>
      </c>
      <c r="F18" s="3">
        <v>1</v>
      </c>
      <c r="G18" s="1" t="s">
        <v>252</v>
      </c>
      <c r="H18" s="9">
        <v>1</v>
      </c>
      <c r="I18" s="1"/>
      <c r="J18" s="1"/>
      <c r="K18" s="1"/>
      <c r="L18" s="1" t="s">
        <v>9</v>
      </c>
    </row>
    <row r="19" spans="1:12">
      <c r="A19" s="1">
        <v>17</v>
      </c>
      <c r="B19" s="1" t="s">
        <v>82</v>
      </c>
      <c r="C19" s="1" t="s">
        <v>225</v>
      </c>
      <c r="D19" s="7" t="s">
        <v>237</v>
      </c>
      <c r="E19" s="8" t="s">
        <v>21</v>
      </c>
      <c r="F19" s="3">
        <v>1</v>
      </c>
      <c r="G19" s="1" t="s">
        <v>251</v>
      </c>
      <c r="H19" s="9">
        <v>4</v>
      </c>
      <c r="I19" s="1"/>
      <c r="J19" s="1"/>
      <c r="K19" s="1"/>
      <c r="L19" s="1" t="s">
        <v>9</v>
      </c>
    </row>
    <row r="20" spans="1:12">
      <c r="A20" s="1">
        <v>18</v>
      </c>
      <c r="B20" s="1" t="s">
        <v>80</v>
      </c>
      <c r="C20" s="1" t="s">
        <v>225</v>
      </c>
      <c r="D20" s="7" t="s">
        <v>238</v>
      </c>
      <c r="E20" s="8" t="s">
        <v>21</v>
      </c>
      <c r="F20" s="3">
        <v>1</v>
      </c>
      <c r="G20" s="1" t="s">
        <v>551</v>
      </c>
      <c r="H20" s="9">
        <v>1</v>
      </c>
      <c r="I20" s="1"/>
      <c r="J20" s="1"/>
      <c r="K20" s="1"/>
      <c r="L20" s="1" t="s">
        <v>9</v>
      </c>
    </row>
    <row r="21" spans="1:12">
      <c r="A21" s="1">
        <v>19</v>
      </c>
      <c r="B21" s="1" t="s">
        <v>575</v>
      </c>
      <c r="C21" s="1" t="s">
        <v>225</v>
      </c>
      <c r="D21" s="7" t="s">
        <v>239</v>
      </c>
      <c r="E21" s="8" t="s">
        <v>164</v>
      </c>
      <c r="F21" s="3">
        <v>1</v>
      </c>
      <c r="G21" s="1" t="s">
        <v>252</v>
      </c>
      <c r="H21" s="9">
        <v>1</v>
      </c>
      <c r="I21" s="1"/>
      <c r="J21" s="1"/>
      <c r="K21" s="1"/>
      <c r="L21" s="1" t="s">
        <v>9</v>
      </c>
    </row>
    <row r="22" spans="1:12">
      <c r="A22" s="1">
        <v>20</v>
      </c>
      <c r="B22" s="1" t="s">
        <v>82</v>
      </c>
      <c r="C22" s="1" t="s">
        <v>225</v>
      </c>
      <c r="D22" s="7" t="s">
        <v>240</v>
      </c>
      <c r="E22" s="8" t="s">
        <v>21</v>
      </c>
      <c r="F22" s="3">
        <v>1</v>
      </c>
      <c r="G22" s="1" t="s">
        <v>251</v>
      </c>
      <c r="H22" s="9">
        <v>4</v>
      </c>
      <c r="I22" s="1"/>
      <c r="J22" s="1"/>
      <c r="K22" s="1"/>
      <c r="L22" s="1" t="s">
        <v>9</v>
      </c>
    </row>
    <row r="23" spans="1:12">
      <c r="A23" s="1">
        <v>21</v>
      </c>
      <c r="B23" s="1" t="s">
        <v>82</v>
      </c>
      <c r="C23" s="1" t="s">
        <v>225</v>
      </c>
      <c r="D23" s="7" t="s">
        <v>241</v>
      </c>
      <c r="E23" s="8" t="s">
        <v>21</v>
      </c>
      <c r="F23" s="3">
        <v>1</v>
      </c>
      <c r="G23" s="1" t="s">
        <v>251</v>
      </c>
      <c r="H23" s="9">
        <v>4</v>
      </c>
      <c r="I23" s="1"/>
      <c r="J23" s="1"/>
      <c r="K23" s="1"/>
      <c r="L23" s="1" t="s">
        <v>9</v>
      </c>
    </row>
    <row r="24" spans="1:12">
      <c r="A24" s="1">
        <v>22</v>
      </c>
      <c r="B24" s="1" t="s">
        <v>79</v>
      </c>
      <c r="C24" s="1" t="s">
        <v>225</v>
      </c>
      <c r="D24" s="7" t="s">
        <v>242</v>
      </c>
      <c r="E24" s="8" t="s">
        <v>21</v>
      </c>
      <c r="F24" s="3">
        <v>1</v>
      </c>
      <c r="G24" s="1" t="s">
        <v>551</v>
      </c>
      <c r="H24" s="9">
        <v>1</v>
      </c>
      <c r="I24" s="1"/>
      <c r="J24" s="1"/>
      <c r="K24" s="1"/>
      <c r="L24" s="1" t="s">
        <v>9</v>
      </c>
    </row>
    <row r="25" spans="1:12">
      <c r="A25" s="1">
        <v>23</v>
      </c>
      <c r="B25" s="1" t="s">
        <v>575</v>
      </c>
      <c r="C25" s="1" t="s">
        <v>225</v>
      </c>
      <c r="D25" s="7" t="s">
        <v>243</v>
      </c>
      <c r="E25" s="8" t="s">
        <v>164</v>
      </c>
      <c r="F25" s="3">
        <v>1</v>
      </c>
      <c r="G25" s="1" t="s">
        <v>252</v>
      </c>
      <c r="H25" s="9">
        <v>1</v>
      </c>
      <c r="I25" s="1"/>
      <c r="J25" s="1"/>
      <c r="K25" s="1"/>
      <c r="L25" s="1" t="s">
        <v>9</v>
      </c>
    </row>
    <row r="26" spans="1:12">
      <c r="A26" s="1">
        <v>24</v>
      </c>
      <c r="B26" s="1" t="s">
        <v>85</v>
      </c>
      <c r="C26" s="1" t="s">
        <v>225</v>
      </c>
      <c r="D26" s="7" t="s">
        <v>244</v>
      </c>
      <c r="E26" s="8" t="s">
        <v>21</v>
      </c>
      <c r="F26" s="3">
        <v>1</v>
      </c>
      <c r="G26" s="1" t="s">
        <v>253</v>
      </c>
      <c r="H26" s="9">
        <v>2</v>
      </c>
      <c r="I26" s="1"/>
      <c r="J26" s="1"/>
      <c r="K26" s="1"/>
      <c r="L26" s="1" t="s">
        <v>9</v>
      </c>
    </row>
    <row r="27" spans="1:12">
      <c r="A27" s="1">
        <v>25</v>
      </c>
      <c r="B27" s="1" t="s">
        <v>82</v>
      </c>
      <c r="C27" s="1" t="s">
        <v>225</v>
      </c>
      <c r="D27" s="7" t="s">
        <v>245</v>
      </c>
      <c r="E27" s="8" t="s">
        <v>21</v>
      </c>
      <c r="F27" s="3">
        <v>1</v>
      </c>
      <c r="G27" s="1" t="s">
        <v>251</v>
      </c>
      <c r="H27" s="9">
        <v>3</v>
      </c>
      <c r="I27" s="1"/>
      <c r="J27" s="1"/>
      <c r="K27" s="1"/>
      <c r="L27" s="1" t="s">
        <v>9</v>
      </c>
    </row>
    <row r="28" spans="1:12">
      <c r="A28" s="1">
        <v>26</v>
      </c>
      <c r="B28" s="1" t="s">
        <v>576</v>
      </c>
      <c r="C28" s="1" t="s">
        <v>258</v>
      </c>
      <c r="D28" s="7" t="s">
        <v>246</v>
      </c>
      <c r="E28" s="8" t="s">
        <v>164</v>
      </c>
      <c r="F28" s="3">
        <v>1</v>
      </c>
      <c r="G28" s="1" t="s">
        <v>252</v>
      </c>
      <c r="H28" s="9">
        <v>1</v>
      </c>
      <c r="I28" s="1"/>
      <c r="J28" s="1"/>
      <c r="K28" s="1"/>
      <c r="L28" s="1" t="s">
        <v>9</v>
      </c>
    </row>
    <row r="29" spans="1:12">
      <c r="A29" s="1">
        <v>27</v>
      </c>
      <c r="B29" s="1" t="s">
        <v>577</v>
      </c>
      <c r="C29" s="1" t="s">
        <v>258</v>
      </c>
      <c r="D29" s="7" t="s">
        <v>247</v>
      </c>
      <c r="E29" s="8" t="s">
        <v>19</v>
      </c>
      <c r="F29" s="3">
        <v>1</v>
      </c>
      <c r="G29" s="1" t="s">
        <v>254</v>
      </c>
      <c r="H29" s="9">
        <v>2</v>
      </c>
      <c r="I29" s="1"/>
      <c r="J29" s="1"/>
      <c r="K29" s="1"/>
      <c r="L29" s="1" t="s">
        <v>9</v>
      </c>
    </row>
    <row r="30" spans="1:12">
      <c r="A30" s="1">
        <v>28</v>
      </c>
      <c r="B30" s="1" t="s">
        <v>82</v>
      </c>
      <c r="C30" s="1" t="s">
        <v>258</v>
      </c>
      <c r="D30" s="7" t="s">
        <v>248</v>
      </c>
      <c r="E30" s="8" t="s">
        <v>21</v>
      </c>
      <c r="F30" s="3">
        <v>1</v>
      </c>
      <c r="G30" s="1" t="s">
        <v>251</v>
      </c>
      <c r="H30" s="9">
        <v>7</v>
      </c>
      <c r="I30" s="1"/>
      <c r="J30" s="1"/>
      <c r="K30" s="1"/>
      <c r="L30" s="1" t="s">
        <v>9</v>
      </c>
    </row>
    <row r="31" spans="1:12">
      <c r="A31" s="1">
        <v>29</v>
      </c>
      <c r="B31" s="1" t="s">
        <v>82</v>
      </c>
      <c r="C31" s="1" t="s">
        <v>259</v>
      </c>
      <c r="D31" s="7" t="s">
        <v>249</v>
      </c>
      <c r="E31" s="8" t="s">
        <v>21</v>
      </c>
      <c r="F31" s="3">
        <v>1</v>
      </c>
      <c r="G31" s="1" t="s">
        <v>251</v>
      </c>
      <c r="H31" s="9">
        <v>12</v>
      </c>
      <c r="I31" s="1"/>
      <c r="J31" s="1"/>
      <c r="K31" s="1"/>
      <c r="L31" s="1" t="s">
        <v>9</v>
      </c>
    </row>
    <row r="32" spans="1:12">
      <c r="F32" s="4"/>
      <c r="H32" s="5">
        <f>SUM(H3:H31)</f>
        <v>209</v>
      </c>
    </row>
    <row r="33" spans="6:6">
      <c r="F33" s="4"/>
    </row>
  </sheetData>
  <phoneticPr fontId="2"/>
  <dataValidations count="1">
    <dataValidation allowBlank="1" showInputMessage="1" showErrorMessage="1" sqref="D3:E31 G5:G11" xr:uid="{AA8B5FED-7327-41F6-BFE3-46F903C1D4F2}"/>
  </dataValidations>
  <pageMargins left="0.7" right="0.7" top="0.75" bottom="0.75" header="0.3" footer="0.3"/>
  <pageSetup paperSize="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3434-3CAC-48E3-B339-C8DCD2CE5ACA}">
  <sheetPr>
    <pageSetUpPr fitToPage="1"/>
  </sheetPr>
  <dimension ref="A1:L117"/>
  <sheetViews>
    <sheetView workbookViewId="0">
      <selection activeCell="K30" sqref="K30"/>
    </sheetView>
  </sheetViews>
  <sheetFormatPr defaultRowHeight="18.75"/>
  <cols>
    <col min="1" max="1" width="4.5" customWidth="1"/>
    <col min="2" max="2" width="8.25" bestFit="1" customWidth="1"/>
    <col min="3" max="3" width="4.5" customWidth="1"/>
    <col min="4" max="4" width="23" bestFit="1" customWidth="1"/>
    <col min="5" max="5" width="21.375" bestFit="1" customWidth="1"/>
    <col min="6" max="6" width="4.875" bestFit="1" customWidth="1"/>
    <col min="7" max="7" width="24" customWidth="1"/>
    <col min="8" max="8" width="5.25" bestFit="1" customWidth="1"/>
    <col min="9" max="9" width="13" bestFit="1" customWidth="1"/>
    <col min="10" max="10" width="15.5" bestFit="1" customWidth="1"/>
    <col min="11" max="11" width="22.5" customWidth="1"/>
    <col min="12" max="12" width="11.875" bestFit="1" customWidth="1"/>
  </cols>
  <sheetData>
    <row r="1" spans="1:12" ht="24">
      <c r="A1" s="2" t="s">
        <v>15</v>
      </c>
    </row>
    <row r="2" spans="1:12">
      <c r="A2" s="1" t="s">
        <v>0</v>
      </c>
      <c r="B2" s="1" t="s">
        <v>14</v>
      </c>
      <c r="C2" s="1" t="s">
        <v>1</v>
      </c>
      <c r="D2" s="1" t="s">
        <v>13</v>
      </c>
      <c r="E2" s="1" t="s">
        <v>2</v>
      </c>
      <c r="F2" s="1" t="s">
        <v>3</v>
      </c>
      <c r="G2" s="1" t="s">
        <v>6</v>
      </c>
      <c r="H2" s="1" t="s">
        <v>4</v>
      </c>
      <c r="I2" s="1" t="s">
        <v>8</v>
      </c>
      <c r="J2" s="1" t="s">
        <v>5</v>
      </c>
      <c r="K2" s="1" t="s">
        <v>10</v>
      </c>
      <c r="L2" s="1" t="s">
        <v>7</v>
      </c>
    </row>
    <row r="3" spans="1:12">
      <c r="A3" s="1">
        <v>1</v>
      </c>
      <c r="B3" s="1"/>
      <c r="C3" s="1" t="s">
        <v>171</v>
      </c>
      <c r="D3" s="1"/>
      <c r="E3" s="1"/>
      <c r="F3" s="3"/>
      <c r="G3" s="1"/>
      <c r="H3" s="1"/>
      <c r="I3" s="1"/>
      <c r="J3" s="1"/>
      <c r="K3" s="1"/>
      <c r="L3" s="1" t="s">
        <v>9</v>
      </c>
    </row>
    <row r="4" spans="1:12">
      <c r="A4" s="1">
        <v>2</v>
      </c>
      <c r="B4" s="1"/>
      <c r="C4" s="1" t="s">
        <v>171</v>
      </c>
      <c r="D4" s="1"/>
      <c r="E4" s="1"/>
      <c r="F4" s="3"/>
      <c r="G4" s="1"/>
      <c r="H4" s="1"/>
      <c r="I4" s="1"/>
      <c r="J4" s="1"/>
      <c r="K4" s="1"/>
      <c r="L4" s="1" t="s">
        <v>9</v>
      </c>
    </row>
    <row r="5" spans="1:12">
      <c r="A5" s="1">
        <v>3</v>
      </c>
      <c r="B5" s="1"/>
      <c r="C5" s="1" t="s">
        <v>171</v>
      </c>
      <c r="D5" s="1"/>
      <c r="E5" s="1"/>
      <c r="F5" s="3"/>
      <c r="G5" s="1"/>
      <c r="H5" s="1"/>
      <c r="I5" s="1"/>
      <c r="J5" s="1"/>
      <c r="K5" s="1"/>
      <c r="L5" s="1" t="s">
        <v>9</v>
      </c>
    </row>
    <row r="6" spans="1:12">
      <c r="A6" s="1">
        <v>4</v>
      </c>
      <c r="B6" s="1"/>
      <c r="C6" s="1" t="s">
        <v>171</v>
      </c>
      <c r="D6" s="1"/>
      <c r="E6" s="1"/>
      <c r="F6" s="3"/>
      <c r="G6" s="1"/>
      <c r="H6" s="1"/>
      <c r="I6" s="1"/>
      <c r="J6" s="1"/>
      <c r="K6" s="1"/>
      <c r="L6" s="1" t="s">
        <v>9</v>
      </c>
    </row>
    <row r="7" spans="1:12">
      <c r="A7" s="1">
        <v>5</v>
      </c>
      <c r="B7" s="1"/>
      <c r="C7" s="1" t="s">
        <v>171</v>
      </c>
      <c r="D7" s="1"/>
      <c r="E7" s="1"/>
      <c r="F7" s="3"/>
      <c r="G7" s="1"/>
      <c r="H7" s="1"/>
      <c r="I7" s="1"/>
      <c r="J7" s="1"/>
      <c r="K7" s="1"/>
      <c r="L7" s="1" t="s">
        <v>9</v>
      </c>
    </row>
    <row r="8" spans="1:12">
      <c r="A8" s="1">
        <v>6</v>
      </c>
      <c r="B8" s="1"/>
      <c r="C8" s="1" t="s">
        <v>171</v>
      </c>
      <c r="D8" s="1"/>
      <c r="E8" s="1"/>
      <c r="F8" s="3"/>
      <c r="G8" s="1"/>
      <c r="H8" s="1"/>
      <c r="I8" s="1"/>
      <c r="J8" s="1"/>
      <c r="K8" s="1"/>
      <c r="L8" s="1" t="s">
        <v>9</v>
      </c>
    </row>
    <row r="9" spans="1:12">
      <c r="A9" s="1">
        <v>7</v>
      </c>
      <c r="B9" s="1"/>
      <c r="C9" s="1" t="s">
        <v>171</v>
      </c>
      <c r="D9" s="1"/>
      <c r="E9" s="1"/>
      <c r="F9" s="3"/>
      <c r="G9" s="1"/>
      <c r="H9" s="1"/>
      <c r="I9" s="1"/>
      <c r="J9" s="1"/>
      <c r="K9" s="1"/>
      <c r="L9" s="1" t="s">
        <v>9</v>
      </c>
    </row>
    <row r="10" spans="1:12">
      <c r="A10" s="1">
        <v>8</v>
      </c>
      <c r="B10" s="1"/>
      <c r="C10" s="1" t="s">
        <v>171</v>
      </c>
      <c r="D10" s="1"/>
      <c r="E10" s="1"/>
      <c r="F10" s="3"/>
      <c r="G10" s="1"/>
      <c r="H10" s="1"/>
      <c r="I10" s="1"/>
      <c r="J10" s="1"/>
      <c r="K10" s="1" t="s">
        <v>32</v>
      </c>
      <c r="L10" s="1" t="s">
        <v>9</v>
      </c>
    </row>
    <row r="11" spans="1:12">
      <c r="A11" s="1">
        <v>9</v>
      </c>
      <c r="B11" s="1"/>
      <c r="C11" s="1" t="s">
        <v>171</v>
      </c>
      <c r="D11" s="1"/>
      <c r="E11" s="1"/>
      <c r="F11" s="3"/>
      <c r="G11" s="1"/>
      <c r="H11" s="1"/>
      <c r="I11" s="1"/>
      <c r="J11" s="1"/>
      <c r="K11" s="1"/>
      <c r="L11" s="1" t="s">
        <v>9</v>
      </c>
    </row>
    <row r="12" spans="1:12">
      <c r="A12" s="1">
        <v>10</v>
      </c>
      <c r="B12" s="1"/>
      <c r="C12" s="1" t="s">
        <v>171</v>
      </c>
      <c r="D12" s="1"/>
      <c r="E12" s="1"/>
      <c r="F12" s="3"/>
      <c r="G12" s="1"/>
      <c r="H12" s="1"/>
      <c r="I12" s="1"/>
      <c r="J12" s="1"/>
      <c r="K12" s="1" t="s">
        <v>32</v>
      </c>
      <c r="L12" s="1" t="s">
        <v>9</v>
      </c>
    </row>
    <row r="13" spans="1:12">
      <c r="A13" s="1">
        <v>11</v>
      </c>
      <c r="B13" s="1"/>
      <c r="C13" s="1" t="s">
        <v>171</v>
      </c>
      <c r="D13" s="1"/>
      <c r="E13" s="1"/>
      <c r="F13" s="3"/>
      <c r="G13" s="1"/>
      <c r="H13" s="1"/>
      <c r="I13" s="1"/>
      <c r="J13" s="1"/>
      <c r="K13" s="1"/>
      <c r="L13" s="1" t="s">
        <v>9</v>
      </c>
    </row>
    <row r="14" spans="1:12">
      <c r="A14" s="1">
        <v>12</v>
      </c>
      <c r="B14" s="1"/>
      <c r="C14" s="1" t="s">
        <v>171</v>
      </c>
      <c r="D14" s="1"/>
      <c r="E14" s="1"/>
      <c r="F14" s="3"/>
      <c r="G14" s="1"/>
      <c r="H14" s="1"/>
      <c r="I14" s="1"/>
      <c r="J14" s="1"/>
      <c r="K14" s="1"/>
      <c r="L14" s="1" t="s">
        <v>9</v>
      </c>
    </row>
    <row r="15" spans="1:12">
      <c r="A15" s="1">
        <v>13</v>
      </c>
      <c r="B15" s="1"/>
      <c r="C15" s="1" t="s">
        <v>171</v>
      </c>
      <c r="D15" s="1"/>
      <c r="E15" s="1"/>
      <c r="F15" s="3"/>
      <c r="G15" s="1"/>
      <c r="H15" s="1"/>
      <c r="I15" s="1"/>
      <c r="J15" s="1"/>
      <c r="K15" s="1"/>
      <c r="L15" s="1" t="s">
        <v>9</v>
      </c>
    </row>
    <row r="16" spans="1:12">
      <c r="A16" s="1">
        <v>14</v>
      </c>
      <c r="B16" s="1"/>
      <c r="C16" s="1" t="s">
        <v>171</v>
      </c>
      <c r="D16" s="1"/>
      <c r="E16" s="1"/>
      <c r="F16" s="3"/>
      <c r="G16" s="1"/>
      <c r="H16" s="1"/>
      <c r="I16" s="1"/>
      <c r="J16" s="1"/>
      <c r="K16" s="1"/>
      <c r="L16" s="1" t="s">
        <v>9</v>
      </c>
    </row>
    <row r="17" spans="1:12">
      <c r="A17" s="1">
        <v>15</v>
      </c>
      <c r="B17" s="1"/>
      <c r="C17" s="1" t="s">
        <v>171</v>
      </c>
      <c r="D17" s="1"/>
      <c r="E17" s="1"/>
      <c r="F17" s="3"/>
      <c r="G17" s="1"/>
      <c r="H17" s="1"/>
      <c r="I17" s="1"/>
      <c r="J17" s="1"/>
      <c r="K17" s="1"/>
      <c r="L17" s="1" t="s">
        <v>9</v>
      </c>
    </row>
    <row r="18" spans="1:12">
      <c r="A18" s="1">
        <v>16</v>
      </c>
      <c r="B18" s="1"/>
      <c r="C18" s="1" t="s">
        <v>171</v>
      </c>
      <c r="D18" s="1"/>
      <c r="E18" s="1"/>
      <c r="F18" s="3"/>
      <c r="G18" s="1"/>
      <c r="H18" s="1"/>
      <c r="I18" s="1"/>
      <c r="J18" s="1"/>
      <c r="K18" s="1"/>
      <c r="L18" s="1" t="s">
        <v>9</v>
      </c>
    </row>
    <row r="19" spans="1:12">
      <c r="A19" s="1">
        <v>17</v>
      </c>
      <c r="B19" s="1"/>
      <c r="C19" s="1" t="s">
        <v>171</v>
      </c>
      <c r="D19" s="1"/>
      <c r="E19" s="1"/>
      <c r="F19" s="3"/>
      <c r="G19" s="1"/>
      <c r="H19" s="1"/>
      <c r="I19" s="1"/>
      <c r="J19" s="1"/>
      <c r="K19" s="1"/>
      <c r="L19" s="1" t="s">
        <v>9</v>
      </c>
    </row>
    <row r="20" spans="1:12">
      <c r="A20" s="1">
        <v>18</v>
      </c>
      <c r="B20" s="1"/>
      <c r="C20" s="1" t="s">
        <v>171</v>
      </c>
      <c r="D20" s="1"/>
      <c r="E20" s="1"/>
      <c r="F20" s="3"/>
      <c r="G20" s="1"/>
      <c r="H20" s="1"/>
      <c r="I20" s="1"/>
      <c r="J20" s="1"/>
      <c r="K20" s="1"/>
      <c r="L20" s="1" t="s">
        <v>9</v>
      </c>
    </row>
    <row r="21" spans="1:12">
      <c r="A21" s="1">
        <v>19</v>
      </c>
      <c r="B21" s="1"/>
      <c r="C21" s="1" t="s">
        <v>171</v>
      </c>
      <c r="D21" s="1"/>
      <c r="E21" s="1"/>
      <c r="F21" s="3"/>
      <c r="G21" s="1"/>
      <c r="H21" s="1"/>
      <c r="I21" s="1"/>
      <c r="J21" s="1"/>
      <c r="K21" s="1"/>
      <c r="L21" s="1" t="s">
        <v>9</v>
      </c>
    </row>
    <row r="22" spans="1:12">
      <c r="A22" s="1">
        <v>20</v>
      </c>
      <c r="B22" s="1"/>
      <c r="C22" s="1" t="s">
        <v>171</v>
      </c>
      <c r="D22" s="1"/>
      <c r="E22" s="1"/>
      <c r="F22" s="3"/>
      <c r="G22" s="1"/>
      <c r="H22" s="1"/>
      <c r="I22" s="1"/>
      <c r="J22" s="1"/>
      <c r="K22" s="1"/>
      <c r="L22" s="1" t="s">
        <v>9</v>
      </c>
    </row>
    <row r="23" spans="1:12">
      <c r="A23" s="1">
        <v>21</v>
      </c>
      <c r="B23" s="1"/>
      <c r="C23" s="1" t="s">
        <v>171</v>
      </c>
      <c r="D23" s="1"/>
      <c r="E23" s="1"/>
      <c r="F23" s="3"/>
      <c r="G23" s="1"/>
      <c r="H23" s="1"/>
      <c r="I23" s="1"/>
      <c r="J23" s="1"/>
      <c r="K23" s="1"/>
      <c r="L23" s="1" t="s">
        <v>9</v>
      </c>
    </row>
    <row r="24" spans="1:12">
      <c r="A24" s="1">
        <v>22</v>
      </c>
      <c r="B24" s="1"/>
      <c r="C24" s="1" t="s">
        <v>171</v>
      </c>
      <c r="D24" s="1"/>
      <c r="E24" s="1"/>
      <c r="F24" s="3"/>
      <c r="G24" s="1"/>
      <c r="H24" s="1"/>
      <c r="I24" s="1"/>
      <c r="J24" s="1"/>
      <c r="K24" s="1"/>
      <c r="L24" s="1" t="s">
        <v>9</v>
      </c>
    </row>
    <row r="25" spans="1:12">
      <c r="A25" s="1">
        <v>23</v>
      </c>
      <c r="B25" s="1"/>
      <c r="C25" s="1" t="s">
        <v>171</v>
      </c>
      <c r="D25" s="1"/>
      <c r="E25" s="1"/>
      <c r="F25" s="3"/>
      <c r="G25" s="1"/>
      <c r="H25" s="1"/>
      <c r="I25" s="1"/>
      <c r="J25" s="1"/>
      <c r="K25" s="1"/>
      <c r="L25" s="1" t="s">
        <v>9</v>
      </c>
    </row>
    <row r="26" spans="1:12">
      <c r="A26" s="1">
        <v>24</v>
      </c>
      <c r="B26" s="1"/>
      <c r="C26" s="1" t="s">
        <v>171</v>
      </c>
      <c r="D26" s="1"/>
      <c r="E26" s="1"/>
      <c r="F26" s="3"/>
      <c r="G26" s="1"/>
      <c r="H26" s="1"/>
      <c r="I26" s="1"/>
      <c r="J26" s="1"/>
      <c r="K26" s="1"/>
      <c r="L26" s="1" t="s">
        <v>9</v>
      </c>
    </row>
    <row r="27" spans="1:12">
      <c r="A27" s="1">
        <v>25</v>
      </c>
      <c r="B27" s="1"/>
      <c r="C27" s="1" t="s">
        <v>171</v>
      </c>
      <c r="D27" s="1"/>
      <c r="E27" s="1"/>
      <c r="F27" s="3"/>
      <c r="G27" s="1"/>
      <c r="H27" s="1"/>
      <c r="I27" s="1"/>
      <c r="J27" s="1"/>
      <c r="K27" s="1"/>
      <c r="L27" s="1" t="s">
        <v>9</v>
      </c>
    </row>
    <row r="28" spans="1:12">
      <c r="A28" s="1">
        <v>26</v>
      </c>
      <c r="B28" s="1"/>
      <c r="C28" s="1" t="s">
        <v>171</v>
      </c>
      <c r="D28" s="1"/>
      <c r="E28" s="1"/>
      <c r="F28" s="3"/>
      <c r="G28" s="1"/>
      <c r="H28" s="1"/>
      <c r="I28" s="1"/>
      <c r="J28" s="1"/>
      <c r="K28" s="1"/>
      <c r="L28" s="1" t="s">
        <v>9</v>
      </c>
    </row>
    <row r="29" spans="1:12">
      <c r="A29" s="1">
        <v>27</v>
      </c>
      <c r="B29" s="1"/>
      <c r="C29" s="1" t="s">
        <v>171</v>
      </c>
      <c r="D29" s="1"/>
      <c r="E29" s="1"/>
      <c r="F29" s="3"/>
      <c r="G29" s="1"/>
      <c r="H29" s="1"/>
      <c r="I29" s="1"/>
      <c r="J29" s="1"/>
      <c r="K29" s="1"/>
      <c r="L29" s="1" t="s">
        <v>9</v>
      </c>
    </row>
    <row r="30" spans="1:12">
      <c r="A30" s="1">
        <v>28</v>
      </c>
      <c r="B30" s="1"/>
      <c r="C30" s="1" t="s">
        <v>171</v>
      </c>
      <c r="D30" s="1"/>
      <c r="E30" s="1"/>
      <c r="F30" s="3"/>
      <c r="G30" s="1"/>
      <c r="H30" s="1"/>
      <c r="I30" s="1"/>
      <c r="J30" s="1"/>
      <c r="K30" s="1"/>
      <c r="L30" s="1" t="s">
        <v>9</v>
      </c>
    </row>
    <row r="31" spans="1:12">
      <c r="A31" s="1">
        <v>29</v>
      </c>
      <c r="B31" s="1"/>
      <c r="C31" s="1" t="s">
        <v>171</v>
      </c>
      <c r="D31" s="1"/>
      <c r="E31" s="1"/>
      <c r="F31" s="3"/>
      <c r="G31" s="1"/>
      <c r="H31" s="1"/>
      <c r="I31" s="1"/>
      <c r="J31" s="1"/>
      <c r="K31" s="1"/>
      <c r="L31" s="1" t="s">
        <v>9</v>
      </c>
    </row>
    <row r="32" spans="1:12">
      <c r="A32" s="1">
        <v>30</v>
      </c>
      <c r="B32" s="1"/>
      <c r="C32" s="1" t="s">
        <v>171</v>
      </c>
      <c r="D32" s="1"/>
      <c r="E32" s="1"/>
      <c r="F32" s="3"/>
      <c r="G32" s="1"/>
      <c r="H32" s="1"/>
      <c r="I32" s="1"/>
      <c r="J32" s="1"/>
      <c r="K32" s="1"/>
      <c r="L32" s="1" t="s">
        <v>9</v>
      </c>
    </row>
    <row r="33" spans="1:12">
      <c r="A33" s="1">
        <v>31</v>
      </c>
      <c r="B33" s="1"/>
      <c r="C33" s="1" t="s">
        <v>171</v>
      </c>
      <c r="D33" s="1"/>
      <c r="E33" s="1"/>
      <c r="F33" s="3"/>
      <c r="G33" s="1"/>
      <c r="H33" s="1"/>
      <c r="I33" s="1"/>
      <c r="J33" s="1"/>
      <c r="K33" s="1"/>
      <c r="L33" s="1" t="s">
        <v>9</v>
      </c>
    </row>
    <row r="34" spans="1:12">
      <c r="A34" s="1">
        <v>32</v>
      </c>
      <c r="B34" s="1"/>
      <c r="C34" s="1" t="s">
        <v>171</v>
      </c>
      <c r="D34" s="1"/>
      <c r="E34" s="1"/>
      <c r="F34" s="3"/>
      <c r="G34" s="1"/>
      <c r="H34" s="1"/>
      <c r="I34" s="1"/>
      <c r="J34" s="1"/>
      <c r="K34" s="1"/>
      <c r="L34" s="1" t="s">
        <v>9</v>
      </c>
    </row>
    <row r="35" spans="1:12">
      <c r="A35" s="1">
        <v>33</v>
      </c>
      <c r="B35" s="1"/>
      <c r="C35" s="1" t="s">
        <v>171</v>
      </c>
      <c r="D35" s="1"/>
      <c r="E35" s="1"/>
      <c r="F35" s="3"/>
      <c r="G35" s="1"/>
      <c r="H35" s="1"/>
      <c r="I35" s="1"/>
      <c r="J35" s="1"/>
      <c r="K35" s="1"/>
      <c r="L35" s="1" t="s">
        <v>9</v>
      </c>
    </row>
    <row r="36" spans="1:12">
      <c r="A36" s="1">
        <v>34</v>
      </c>
      <c r="B36" s="1"/>
      <c r="C36" s="1" t="s">
        <v>171</v>
      </c>
      <c r="D36" s="1"/>
      <c r="E36" s="1"/>
      <c r="F36" s="3"/>
      <c r="G36" s="1"/>
      <c r="H36" s="1"/>
      <c r="I36" s="1"/>
      <c r="J36" s="1"/>
      <c r="K36" s="1"/>
      <c r="L36" s="1" t="s">
        <v>9</v>
      </c>
    </row>
    <row r="37" spans="1:12">
      <c r="A37" s="1">
        <v>35</v>
      </c>
      <c r="B37" s="1"/>
      <c r="C37" s="1" t="s">
        <v>171</v>
      </c>
      <c r="D37" s="1"/>
      <c r="E37" s="1"/>
      <c r="F37" s="3"/>
      <c r="G37" s="1"/>
      <c r="H37" s="1"/>
      <c r="I37" s="1"/>
      <c r="J37" s="1"/>
      <c r="K37" s="1"/>
      <c r="L37" s="1" t="s">
        <v>9</v>
      </c>
    </row>
    <row r="38" spans="1:12">
      <c r="A38" s="1">
        <v>36</v>
      </c>
      <c r="B38" s="1"/>
      <c r="C38" s="1" t="s">
        <v>171</v>
      </c>
      <c r="D38" s="1"/>
      <c r="E38" s="1"/>
      <c r="F38" s="3"/>
      <c r="G38" s="1"/>
      <c r="H38" s="1"/>
      <c r="I38" s="1"/>
      <c r="J38" s="1"/>
      <c r="K38" s="1"/>
      <c r="L38" s="1" t="s">
        <v>9</v>
      </c>
    </row>
    <row r="39" spans="1:12">
      <c r="A39" s="1">
        <v>37</v>
      </c>
      <c r="B39" s="1"/>
      <c r="C39" s="1" t="s">
        <v>171</v>
      </c>
      <c r="D39" s="1"/>
      <c r="E39" s="1"/>
      <c r="F39" s="3"/>
      <c r="G39" s="1"/>
      <c r="H39" s="1"/>
      <c r="I39" s="1"/>
      <c r="J39" s="1"/>
      <c r="K39" s="1"/>
      <c r="L39" s="1" t="s">
        <v>9</v>
      </c>
    </row>
    <row r="40" spans="1:12">
      <c r="A40" s="1">
        <v>38</v>
      </c>
      <c r="B40" s="1"/>
      <c r="C40" s="1" t="s">
        <v>171</v>
      </c>
      <c r="D40" s="1"/>
      <c r="E40" s="1"/>
      <c r="F40" s="3"/>
      <c r="G40" s="1"/>
      <c r="H40" s="1"/>
      <c r="I40" s="1"/>
      <c r="J40" s="1"/>
      <c r="K40" s="1"/>
      <c r="L40" s="1" t="s">
        <v>9</v>
      </c>
    </row>
    <row r="41" spans="1:12">
      <c r="A41" s="1">
        <v>39</v>
      </c>
      <c r="B41" s="1"/>
      <c r="C41" s="1" t="s">
        <v>171</v>
      </c>
      <c r="D41" s="1"/>
      <c r="E41" s="1"/>
      <c r="F41" s="3"/>
      <c r="G41" s="1"/>
      <c r="H41" s="1"/>
      <c r="I41" s="1"/>
      <c r="J41" s="1"/>
      <c r="K41" s="1"/>
      <c r="L41" s="1" t="s">
        <v>9</v>
      </c>
    </row>
    <row r="42" spans="1:12">
      <c r="A42" s="1">
        <v>40</v>
      </c>
      <c r="B42" s="1"/>
      <c r="C42" s="1" t="s">
        <v>171</v>
      </c>
      <c r="D42" s="1"/>
      <c r="E42" s="1"/>
      <c r="F42" s="3"/>
      <c r="G42" s="1"/>
      <c r="H42" s="1"/>
      <c r="I42" s="1"/>
      <c r="J42" s="1"/>
      <c r="K42" s="1"/>
      <c r="L42" s="1" t="s">
        <v>9</v>
      </c>
    </row>
    <row r="43" spans="1:12">
      <c r="A43" s="1">
        <v>41</v>
      </c>
      <c r="B43" s="1"/>
      <c r="C43" s="1" t="s">
        <v>171</v>
      </c>
      <c r="D43" s="1"/>
      <c r="E43" s="1"/>
      <c r="F43" s="3"/>
      <c r="G43" s="1"/>
      <c r="H43" s="1"/>
      <c r="I43" s="1"/>
      <c r="J43" s="1"/>
      <c r="K43" s="1"/>
      <c r="L43" s="1" t="s">
        <v>9</v>
      </c>
    </row>
    <row r="44" spans="1:12">
      <c r="A44" s="1">
        <v>42</v>
      </c>
      <c r="B44" s="1"/>
      <c r="C44" s="1" t="s">
        <v>171</v>
      </c>
      <c r="D44" s="1"/>
      <c r="E44" s="1"/>
      <c r="F44" s="3"/>
      <c r="G44" s="1"/>
      <c r="H44" s="1"/>
      <c r="I44" s="1"/>
      <c r="J44" s="1"/>
      <c r="K44" s="1"/>
      <c r="L44" s="1" t="s">
        <v>9</v>
      </c>
    </row>
    <row r="45" spans="1:12">
      <c r="A45" s="1">
        <v>43</v>
      </c>
      <c r="B45" s="1"/>
      <c r="C45" s="1" t="s">
        <v>171</v>
      </c>
      <c r="D45" s="1"/>
      <c r="E45" s="1"/>
      <c r="F45" s="3"/>
      <c r="G45" s="1"/>
      <c r="H45" s="1"/>
      <c r="I45" s="1"/>
      <c r="J45" s="1"/>
      <c r="K45" s="1"/>
      <c r="L45" s="1" t="s">
        <v>9</v>
      </c>
    </row>
    <row r="46" spans="1:12">
      <c r="A46" s="1">
        <v>44</v>
      </c>
      <c r="B46" s="1"/>
      <c r="C46" s="1" t="s">
        <v>171</v>
      </c>
      <c r="D46" s="1"/>
      <c r="E46" s="1"/>
      <c r="F46" s="3"/>
      <c r="G46" s="1"/>
      <c r="H46" s="1"/>
      <c r="I46" s="1"/>
      <c r="J46" s="1"/>
      <c r="K46" s="1"/>
      <c r="L46" s="1" t="s">
        <v>9</v>
      </c>
    </row>
    <row r="47" spans="1:12">
      <c r="A47" s="1">
        <v>45</v>
      </c>
      <c r="B47" s="1"/>
      <c r="C47" s="1" t="s">
        <v>171</v>
      </c>
      <c r="D47" s="1"/>
      <c r="E47" s="1"/>
      <c r="F47" s="3"/>
      <c r="G47" s="1"/>
      <c r="H47" s="1"/>
      <c r="I47" s="1"/>
      <c r="J47" s="1"/>
      <c r="K47" s="1"/>
      <c r="L47" s="1" t="s">
        <v>9</v>
      </c>
    </row>
    <row r="48" spans="1:12">
      <c r="A48" s="1">
        <v>46</v>
      </c>
      <c r="B48" s="1"/>
      <c r="C48" s="1" t="s">
        <v>171</v>
      </c>
      <c r="D48" s="1"/>
      <c r="E48" s="1"/>
      <c r="F48" s="3"/>
      <c r="G48" s="1"/>
      <c r="H48" s="1"/>
      <c r="I48" s="1"/>
      <c r="J48" s="1"/>
      <c r="K48" s="1"/>
      <c r="L48" s="1" t="s">
        <v>9</v>
      </c>
    </row>
    <row r="49" spans="1:12">
      <c r="A49" s="1">
        <v>47</v>
      </c>
      <c r="B49" s="1"/>
      <c r="C49" s="1" t="s">
        <v>171</v>
      </c>
      <c r="D49" s="1"/>
      <c r="E49" s="1"/>
      <c r="F49" s="3"/>
      <c r="G49" s="1"/>
      <c r="H49" s="1"/>
      <c r="I49" s="1"/>
      <c r="J49" s="1"/>
      <c r="K49" s="1"/>
      <c r="L49" s="1" t="s">
        <v>9</v>
      </c>
    </row>
    <row r="50" spans="1:12">
      <c r="A50" s="1">
        <v>48</v>
      </c>
      <c r="B50" s="1"/>
      <c r="C50" s="1" t="s">
        <v>171</v>
      </c>
      <c r="D50" s="1"/>
      <c r="E50" s="1"/>
      <c r="F50" s="3"/>
      <c r="G50" s="1"/>
      <c r="H50" s="1"/>
      <c r="I50" s="1"/>
      <c r="J50" s="1"/>
      <c r="K50" s="1"/>
      <c r="L50" s="1" t="s">
        <v>9</v>
      </c>
    </row>
    <row r="51" spans="1:12">
      <c r="A51" s="1">
        <v>49</v>
      </c>
      <c r="B51" s="1"/>
      <c r="C51" s="1" t="s">
        <v>171</v>
      </c>
      <c r="D51" s="1"/>
      <c r="E51" s="1"/>
      <c r="F51" s="3"/>
      <c r="G51" s="1"/>
      <c r="H51" s="1"/>
      <c r="I51" s="1"/>
      <c r="J51" s="1"/>
      <c r="K51" s="1"/>
      <c r="L51" s="1" t="s">
        <v>9</v>
      </c>
    </row>
    <row r="52" spans="1:12">
      <c r="A52" s="1">
        <v>50</v>
      </c>
      <c r="B52" s="1"/>
      <c r="C52" s="1" t="s">
        <v>171</v>
      </c>
      <c r="D52" s="1"/>
      <c r="E52" s="1"/>
      <c r="F52" s="3"/>
      <c r="G52" s="1"/>
      <c r="H52" s="1"/>
      <c r="I52" s="1"/>
      <c r="J52" s="1"/>
      <c r="K52" s="1"/>
      <c r="L52" s="1" t="s">
        <v>9</v>
      </c>
    </row>
    <row r="53" spans="1:12">
      <c r="A53" s="1">
        <v>51</v>
      </c>
      <c r="B53" s="1"/>
      <c r="C53" s="1" t="s">
        <v>171</v>
      </c>
      <c r="D53" s="1"/>
      <c r="E53" s="1"/>
      <c r="F53" s="3"/>
      <c r="G53" s="1"/>
      <c r="H53" s="1"/>
      <c r="I53" s="1"/>
      <c r="J53" s="1"/>
      <c r="K53" s="1"/>
      <c r="L53" s="1" t="s">
        <v>9</v>
      </c>
    </row>
    <row r="54" spans="1:12">
      <c r="A54" s="1">
        <v>52</v>
      </c>
      <c r="B54" s="1"/>
      <c r="C54" s="1" t="s">
        <v>171</v>
      </c>
      <c r="D54" s="1"/>
      <c r="E54" s="1"/>
      <c r="F54" s="3"/>
      <c r="G54" s="1"/>
      <c r="H54" s="1"/>
      <c r="I54" s="1"/>
      <c r="J54" s="1"/>
      <c r="K54" s="1"/>
      <c r="L54" s="1" t="s">
        <v>9</v>
      </c>
    </row>
    <row r="55" spans="1:12">
      <c r="A55" s="1">
        <v>53</v>
      </c>
      <c r="B55" s="1"/>
      <c r="C55" s="1" t="s">
        <v>171</v>
      </c>
      <c r="D55" s="1"/>
      <c r="E55" s="1"/>
      <c r="F55" s="3"/>
      <c r="G55" s="1"/>
      <c r="H55" s="1"/>
      <c r="I55" s="1"/>
      <c r="J55" s="1"/>
      <c r="K55" s="1"/>
      <c r="L55" s="1" t="s">
        <v>9</v>
      </c>
    </row>
    <row r="56" spans="1:12">
      <c r="A56" s="1">
        <v>54</v>
      </c>
      <c r="B56" s="1"/>
      <c r="C56" s="1" t="s">
        <v>171</v>
      </c>
      <c r="D56" s="1"/>
      <c r="E56" s="1"/>
      <c r="F56" s="3"/>
      <c r="G56" s="1"/>
      <c r="H56" s="1"/>
      <c r="I56" s="1"/>
      <c r="J56" s="1"/>
      <c r="K56" s="1"/>
      <c r="L56" s="1" t="s">
        <v>9</v>
      </c>
    </row>
    <row r="57" spans="1:12">
      <c r="A57" s="1">
        <v>55</v>
      </c>
      <c r="B57" s="1"/>
      <c r="C57" s="1" t="s">
        <v>171</v>
      </c>
      <c r="D57" s="1"/>
      <c r="E57" s="1"/>
      <c r="F57" s="3"/>
      <c r="G57" s="1"/>
      <c r="H57" s="1"/>
      <c r="I57" s="1"/>
      <c r="J57" s="1"/>
      <c r="K57" s="1"/>
      <c r="L57" s="1" t="s">
        <v>9</v>
      </c>
    </row>
    <row r="58" spans="1:12">
      <c r="A58" s="1">
        <v>56</v>
      </c>
      <c r="B58" s="1"/>
      <c r="C58" s="1" t="s">
        <v>171</v>
      </c>
      <c r="D58" s="1"/>
      <c r="E58" s="1"/>
      <c r="F58" s="3"/>
      <c r="G58" s="1"/>
      <c r="H58" s="1"/>
      <c r="I58" s="1"/>
      <c r="J58" s="1"/>
      <c r="K58" s="1"/>
      <c r="L58" s="1" t="s">
        <v>9</v>
      </c>
    </row>
    <row r="59" spans="1:12">
      <c r="A59" s="1">
        <v>57</v>
      </c>
      <c r="B59" s="1"/>
      <c r="C59" s="1" t="s">
        <v>171</v>
      </c>
      <c r="D59" s="1"/>
      <c r="E59" s="1"/>
      <c r="F59" s="3"/>
      <c r="G59" s="1"/>
      <c r="H59" s="1"/>
      <c r="I59" s="1"/>
      <c r="J59" s="1"/>
      <c r="K59" s="1"/>
      <c r="L59" s="1" t="s">
        <v>9</v>
      </c>
    </row>
    <row r="60" spans="1:12">
      <c r="A60" s="1">
        <v>58</v>
      </c>
      <c r="B60" s="1"/>
      <c r="C60" s="1" t="s">
        <v>171</v>
      </c>
      <c r="D60" s="1"/>
      <c r="E60" s="1"/>
      <c r="F60" s="3"/>
      <c r="G60" s="1"/>
      <c r="H60" s="1"/>
      <c r="I60" s="1"/>
      <c r="J60" s="1"/>
      <c r="K60" s="1"/>
      <c r="L60" s="1" t="s">
        <v>9</v>
      </c>
    </row>
    <row r="61" spans="1:12">
      <c r="A61" s="1">
        <v>59</v>
      </c>
      <c r="B61" s="1"/>
      <c r="C61" s="1" t="s">
        <v>171</v>
      </c>
      <c r="D61" s="1"/>
      <c r="E61" s="1"/>
      <c r="F61" s="3"/>
      <c r="G61" s="1"/>
      <c r="H61" s="1"/>
      <c r="I61" s="1"/>
      <c r="J61" s="1"/>
      <c r="K61" s="1"/>
      <c r="L61" s="1" t="s">
        <v>9</v>
      </c>
    </row>
    <row r="62" spans="1:12">
      <c r="A62" s="1">
        <v>60</v>
      </c>
      <c r="B62" s="1"/>
      <c r="C62" s="1" t="s">
        <v>171</v>
      </c>
      <c r="D62" s="1"/>
      <c r="E62" s="1"/>
      <c r="F62" s="3"/>
      <c r="G62" s="1"/>
      <c r="H62" s="1"/>
      <c r="I62" s="1"/>
      <c r="J62" s="1"/>
      <c r="K62" s="1"/>
      <c r="L62" s="1" t="s">
        <v>9</v>
      </c>
    </row>
    <row r="63" spans="1:12">
      <c r="A63" s="1">
        <v>61</v>
      </c>
      <c r="B63" s="1"/>
      <c r="C63" s="1" t="s">
        <v>171</v>
      </c>
      <c r="D63" s="1"/>
      <c r="E63" s="1"/>
      <c r="F63" s="3"/>
      <c r="G63" s="1"/>
      <c r="H63" s="1"/>
      <c r="I63" s="1"/>
      <c r="J63" s="1"/>
      <c r="K63" s="1"/>
      <c r="L63" s="1" t="s">
        <v>9</v>
      </c>
    </row>
    <row r="64" spans="1:12">
      <c r="A64" s="1">
        <v>62</v>
      </c>
      <c r="B64" s="1"/>
      <c r="C64" s="1" t="s">
        <v>171</v>
      </c>
      <c r="D64" s="1"/>
      <c r="E64" s="1"/>
      <c r="F64" s="3"/>
      <c r="G64" s="1"/>
      <c r="H64" s="1"/>
      <c r="I64" s="1"/>
      <c r="J64" s="1"/>
      <c r="K64" s="1" t="s">
        <v>32</v>
      </c>
      <c r="L64" s="1" t="s">
        <v>9</v>
      </c>
    </row>
    <row r="65" spans="1:12">
      <c r="A65" s="1">
        <v>63</v>
      </c>
      <c r="B65" s="1"/>
      <c r="C65" s="1" t="s">
        <v>171</v>
      </c>
      <c r="D65" s="1"/>
      <c r="E65" s="1"/>
      <c r="F65" s="3"/>
      <c r="G65" s="1"/>
      <c r="H65" s="1"/>
      <c r="I65" s="1"/>
      <c r="J65" s="1"/>
      <c r="K65" s="1"/>
      <c r="L65" s="1" t="s">
        <v>9</v>
      </c>
    </row>
    <row r="66" spans="1:12">
      <c r="A66" s="1">
        <v>64</v>
      </c>
      <c r="B66" s="1"/>
      <c r="C66" s="1" t="s">
        <v>171</v>
      </c>
      <c r="D66" s="1"/>
      <c r="E66" s="1"/>
      <c r="F66" s="3"/>
      <c r="G66" s="1"/>
      <c r="H66" s="1"/>
      <c r="I66" s="1"/>
      <c r="J66" s="1"/>
      <c r="K66" s="1" t="s">
        <v>32</v>
      </c>
      <c r="L66" s="1" t="s">
        <v>9</v>
      </c>
    </row>
    <row r="67" spans="1:12">
      <c r="A67" s="1">
        <v>65</v>
      </c>
      <c r="B67" s="1"/>
      <c r="C67" s="1" t="s">
        <v>171</v>
      </c>
      <c r="D67" s="1"/>
      <c r="E67" s="1"/>
      <c r="F67" s="3"/>
      <c r="G67" s="1"/>
      <c r="H67" s="1"/>
      <c r="I67" s="1"/>
      <c r="J67" s="1"/>
      <c r="K67" s="1"/>
      <c r="L67" s="1" t="s">
        <v>9</v>
      </c>
    </row>
    <row r="68" spans="1:12">
      <c r="A68" s="1">
        <v>66</v>
      </c>
      <c r="B68" s="1"/>
      <c r="C68" s="1" t="s">
        <v>171</v>
      </c>
      <c r="D68" s="1"/>
      <c r="E68" s="1"/>
      <c r="F68" s="3"/>
      <c r="G68" s="1"/>
      <c r="H68" s="1"/>
      <c r="I68" s="1"/>
      <c r="J68" s="1"/>
      <c r="K68" s="1"/>
      <c r="L68" s="1" t="s">
        <v>9</v>
      </c>
    </row>
    <row r="69" spans="1:12">
      <c r="A69" s="1">
        <v>67</v>
      </c>
      <c r="B69" s="1"/>
      <c r="C69" s="1" t="s">
        <v>171</v>
      </c>
      <c r="D69" s="1"/>
      <c r="E69" s="1"/>
      <c r="F69" s="3"/>
      <c r="G69" s="1"/>
      <c r="H69" s="1"/>
      <c r="I69" s="1"/>
      <c r="J69" s="1"/>
      <c r="K69" s="1"/>
      <c r="L69" s="1" t="s">
        <v>9</v>
      </c>
    </row>
    <row r="70" spans="1:12">
      <c r="A70" s="1">
        <v>68</v>
      </c>
      <c r="B70" s="1"/>
      <c r="C70" s="1" t="s">
        <v>171</v>
      </c>
      <c r="D70" s="1"/>
      <c r="E70" s="1"/>
      <c r="F70" s="3"/>
      <c r="G70" s="1"/>
      <c r="H70" s="1"/>
      <c r="I70" s="1"/>
      <c r="J70" s="1"/>
      <c r="K70" s="1"/>
      <c r="L70" s="1" t="s">
        <v>9</v>
      </c>
    </row>
    <row r="71" spans="1:12">
      <c r="A71" s="1">
        <v>69</v>
      </c>
      <c r="B71" s="1"/>
      <c r="C71" s="1" t="s">
        <v>171</v>
      </c>
      <c r="D71" s="1"/>
      <c r="E71" s="1"/>
      <c r="F71" s="3"/>
      <c r="G71" s="1"/>
      <c r="H71" s="1"/>
      <c r="I71" s="1"/>
      <c r="J71" s="1"/>
      <c r="K71" s="1"/>
      <c r="L71" s="1" t="s">
        <v>9</v>
      </c>
    </row>
    <row r="72" spans="1:12">
      <c r="A72" s="1">
        <v>70</v>
      </c>
      <c r="B72" s="1"/>
      <c r="C72" s="1" t="s">
        <v>171</v>
      </c>
      <c r="D72" s="1"/>
      <c r="E72" s="1"/>
      <c r="F72" s="3"/>
      <c r="G72" s="1"/>
      <c r="H72" s="1"/>
      <c r="I72" s="1"/>
      <c r="J72" s="1"/>
      <c r="K72" s="1"/>
      <c r="L72" s="1" t="s">
        <v>9</v>
      </c>
    </row>
    <row r="73" spans="1:12">
      <c r="A73" s="1">
        <v>71</v>
      </c>
      <c r="B73" s="1"/>
      <c r="C73" s="1" t="s">
        <v>171</v>
      </c>
      <c r="D73" s="1"/>
      <c r="E73" s="1"/>
      <c r="F73" s="3"/>
      <c r="G73" s="1"/>
      <c r="H73" s="1"/>
      <c r="I73" s="1"/>
      <c r="J73" s="1"/>
      <c r="K73" s="1"/>
      <c r="L73" s="1" t="s">
        <v>9</v>
      </c>
    </row>
    <row r="74" spans="1:12">
      <c r="A74" s="1">
        <v>72</v>
      </c>
      <c r="B74" s="1"/>
      <c r="C74" s="1" t="s">
        <v>171</v>
      </c>
      <c r="D74" s="1"/>
      <c r="E74" s="1"/>
      <c r="F74" s="3"/>
      <c r="G74" s="1"/>
      <c r="H74" s="1"/>
      <c r="I74" s="1"/>
      <c r="J74" s="1"/>
      <c r="K74" s="1"/>
      <c r="L74" s="1" t="s">
        <v>9</v>
      </c>
    </row>
    <row r="75" spans="1:12">
      <c r="A75" s="1">
        <v>73</v>
      </c>
      <c r="B75" s="1"/>
      <c r="C75" s="1" t="s">
        <v>171</v>
      </c>
      <c r="D75" s="1"/>
      <c r="E75" s="1"/>
      <c r="F75" s="3"/>
      <c r="G75" s="1"/>
      <c r="H75" s="1"/>
      <c r="I75" s="1"/>
      <c r="J75" s="1"/>
      <c r="K75" s="1"/>
      <c r="L75" s="1" t="s">
        <v>9</v>
      </c>
    </row>
    <row r="76" spans="1:12">
      <c r="A76" s="1">
        <v>74</v>
      </c>
      <c r="B76" s="1"/>
      <c r="C76" s="1" t="s">
        <v>171</v>
      </c>
      <c r="D76" s="1"/>
      <c r="E76" s="1"/>
      <c r="F76" s="3"/>
      <c r="G76" s="1"/>
      <c r="H76" s="1"/>
      <c r="I76" s="1"/>
      <c r="J76" s="1"/>
      <c r="K76" s="1"/>
      <c r="L76" s="1" t="s">
        <v>9</v>
      </c>
    </row>
    <row r="77" spans="1:12">
      <c r="A77" s="1">
        <v>75</v>
      </c>
      <c r="B77" s="1"/>
      <c r="C77" s="1" t="s">
        <v>171</v>
      </c>
      <c r="D77" s="1"/>
      <c r="E77" s="1"/>
      <c r="F77" s="3"/>
      <c r="G77" s="1"/>
      <c r="H77" s="1"/>
      <c r="I77" s="1"/>
      <c r="J77" s="1"/>
      <c r="K77" s="1"/>
      <c r="L77" s="1" t="s">
        <v>9</v>
      </c>
    </row>
    <row r="78" spans="1:12">
      <c r="A78" s="1">
        <v>76</v>
      </c>
      <c r="B78" s="1"/>
      <c r="C78" s="1" t="s">
        <v>171</v>
      </c>
      <c r="D78" s="1"/>
      <c r="E78" s="1"/>
      <c r="F78" s="3"/>
      <c r="G78" s="1"/>
      <c r="H78" s="1"/>
      <c r="I78" s="1"/>
      <c r="J78" s="1"/>
      <c r="K78" s="1"/>
      <c r="L78" s="1" t="s">
        <v>9</v>
      </c>
    </row>
    <row r="79" spans="1:12">
      <c r="A79" s="1">
        <v>77</v>
      </c>
      <c r="B79" s="1"/>
      <c r="C79" s="1" t="s">
        <v>171</v>
      </c>
      <c r="D79" s="1"/>
      <c r="E79" s="1"/>
      <c r="F79" s="3"/>
      <c r="G79" s="1"/>
      <c r="H79" s="1"/>
      <c r="I79" s="1"/>
      <c r="J79" s="1"/>
      <c r="K79" s="1"/>
      <c r="L79" s="1" t="s">
        <v>9</v>
      </c>
    </row>
    <row r="80" spans="1:12">
      <c r="A80" s="1">
        <v>78</v>
      </c>
      <c r="B80" s="1"/>
      <c r="C80" s="1" t="s">
        <v>171</v>
      </c>
      <c r="D80" s="1"/>
      <c r="E80" s="1"/>
      <c r="F80" s="3"/>
      <c r="G80" s="1"/>
      <c r="H80" s="1"/>
      <c r="I80" s="1"/>
      <c r="J80" s="1"/>
      <c r="K80" s="1"/>
      <c r="L80" s="1" t="s">
        <v>9</v>
      </c>
    </row>
    <row r="81" spans="1:12">
      <c r="A81" s="1">
        <v>79</v>
      </c>
      <c r="B81" s="1"/>
      <c r="C81" s="1" t="s">
        <v>171</v>
      </c>
      <c r="D81" s="1"/>
      <c r="E81" s="1"/>
      <c r="F81" s="3"/>
      <c r="G81" s="1"/>
      <c r="H81" s="1"/>
      <c r="I81" s="1"/>
      <c r="J81" s="1"/>
      <c r="K81" s="1"/>
      <c r="L81" s="1" t="s">
        <v>9</v>
      </c>
    </row>
    <row r="82" spans="1:12">
      <c r="A82" s="1">
        <v>80</v>
      </c>
      <c r="B82" s="1"/>
      <c r="C82" s="1" t="s">
        <v>171</v>
      </c>
      <c r="D82" s="1"/>
      <c r="E82" s="1"/>
      <c r="F82" s="3"/>
      <c r="G82" s="1"/>
      <c r="H82" s="1"/>
      <c r="I82" s="1"/>
      <c r="J82" s="1"/>
      <c r="K82" s="1"/>
      <c r="L82" s="1" t="s">
        <v>9</v>
      </c>
    </row>
    <row r="83" spans="1:12">
      <c r="A83" s="1">
        <v>81</v>
      </c>
      <c r="B83" s="1"/>
      <c r="C83" s="1" t="s">
        <v>171</v>
      </c>
      <c r="D83" s="1"/>
      <c r="E83" s="1"/>
      <c r="F83" s="3"/>
      <c r="G83" s="1"/>
      <c r="H83" s="1"/>
      <c r="I83" s="1"/>
      <c r="J83" s="1"/>
      <c r="K83" s="1"/>
      <c r="L83" s="1" t="s">
        <v>9</v>
      </c>
    </row>
    <row r="84" spans="1:12">
      <c r="A84" s="1">
        <v>82</v>
      </c>
      <c r="B84" s="1"/>
      <c r="C84" s="1" t="s">
        <v>171</v>
      </c>
      <c r="D84" s="1"/>
      <c r="E84" s="1"/>
      <c r="F84" s="3"/>
      <c r="G84" s="1"/>
      <c r="H84" s="1"/>
      <c r="I84" s="1"/>
      <c r="J84" s="1"/>
      <c r="K84" s="1"/>
      <c r="L84" s="1" t="s">
        <v>9</v>
      </c>
    </row>
    <row r="85" spans="1:12">
      <c r="A85" s="1">
        <v>83</v>
      </c>
      <c r="B85" s="1"/>
      <c r="C85" s="1" t="s">
        <v>171</v>
      </c>
      <c r="D85" s="1"/>
      <c r="E85" s="1"/>
      <c r="F85" s="3"/>
      <c r="G85" s="1"/>
      <c r="H85" s="1"/>
      <c r="I85" s="1"/>
      <c r="J85" s="1"/>
      <c r="K85" s="1"/>
      <c r="L85" s="1" t="s">
        <v>9</v>
      </c>
    </row>
    <row r="86" spans="1:12">
      <c r="A86" s="1">
        <v>84</v>
      </c>
      <c r="B86" s="1"/>
      <c r="C86" s="1" t="s">
        <v>171</v>
      </c>
      <c r="D86" s="1"/>
      <c r="E86" s="1"/>
      <c r="F86" s="3"/>
      <c r="G86" s="1"/>
      <c r="H86" s="1"/>
      <c r="I86" s="1"/>
      <c r="J86" s="1"/>
      <c r="K86" s="1"/>
      <c r="L86" s="1" t="s">
        <v>9</v>
      </c>
    </row>
    <row r="87" spans="1:12">
      <c r="A87" s="1">
        <v>85</v>
      </c>
      <c r="B87" s="1"/>
      <c r="C87" s="1" t="s">
        <v>171</v>
      </c>
      <c r="D87" s="1"/>
      <c r="E87" s="1"/>
      <c r="F87" s="3"/>
      <c r="G87" s="1"/>
      <c r="H87" s="1"/>
      <c r="I87" s="1"/>
      <c r="J87" s="1"/>
      <c r="K87" s="1"/>
      <c r="L87" s="1" t="s">
        <v>9</v>
      </c>
    </row>
    <row r="88" spans="1:12">
      <c r="A88" s="1">
        <v>86</v>
      </c>
      <c r="B88" s="1"/>
      <c r="C88" s="1" t="s">
        <v>171</v>
      </c>
      <c r="D88" s="1"/>
      <c r="E88" s="1"/>
      <c r="F88" s="3"/>
      <c r="G88" s="1"/>
      <c r="H88" s="1"/>
      <c r="I88" s="1"/>
      <c r="J88" s="1"/>
      <c r="K88" s="1"/>
      <c r="L88" s="1" t="s">
        <v>9</v>
      </c>
    </row>
    <row r="89" spans="1:12">
      <c r="A89" s="1">
        <v>87</v>
      </c>
      <c r="B89" s="1"/>
      <c r="C89" s="1" t="s">
        <v>171</v>
      </c>
      <c r="D89" s="1"/>
      <c r="E89" s="1"/>
      <c r="F89" s="3"/>
      <c r="G89" s="1"/>
      <c r="H89" s="1"/>
      <c r="I89" s="1"/>
      <c r="J89" s="1"/>
      <c r="K89" s="1"/>
      <c r="L89" s="1" t="s">
        <v>9</v>
      </c>
    </row>
    <row r="90" spans="1:12">
      <c r="A90" s="1">
        <v>88</v>
      </c>
      <c r="B90" s="1"/>
      <c r="C90" s="1" t="s">
        <v>171</v>
      </c>
      <c r="D90" s="1"/>
      <c r="E90" s="1"/>
      <c r="F90" s="3"/>
      <c r="G90" s="1"/>
      <c r="H90" s="1"/>
      <c r="I90" s="1"/>
      <c r="J90" s="1"/>
      <c r="K90" s="1"/>
      <c r="L90" s="1" t="s">
        <v>9</v>
      </c>
    </row>
    <row r="91" spans="1:12">
      <c r="A91" s="1">
        <v>89</v>
      </c>
      <c r="B91" s="1"/>
      <c r="C91" s="1" t="s">
        <v>171</v>
      </c>
      <c r="D91" s="1"/>
      <c r="E91" s="1"/>
      <c r="F91" s="3"/>
      <c r="G91" s="1"/>
      <c r="H91" s="1"/>
      <c r="I91" s="1"/>
      <c r="J91" s="1"/>
      <c r="K91" s="1"/>
      <c r="L91" s="1" t="s">
        <v>9</v>
      </c>
    </row>
    <row r="92" spans="1:12">
      <c r="A92" s="1">
        <v>90</v>
      </c>
      <c r="B92" s="1"/>
      <c r="C92" s="1" t="s">
        <v>171</v>
      </c>
      <c r="D92" s="1"/>
      <c r="E92" s="1"/>
      <c r="F92" s="3"/>
      <c r="G92" s="1"/>
      <c r="H92" s="1"/>
      <c r="I92" s="1"/>
      <c r="J92" s="1"/>
      <c r="K92" s="1"/>
      <c r="L92" s="1" t="s">
        <v>9</v>
      </c>
    </row>
    <row r="93" spans="1:12">
      <c r="A93" s="1">
        <v>91</v>
      </c>
      <c r="B93" s="1"/>
      <c r="C93" s="1" t="s">
        <v>171</v>
      </c>
      <c r="D93" s="1"/>
      <c r="E93" s="1"/>
      <c r="F93" s="3"/>
      <c r="G93" s="1"/>
      <c r="H93" s="1"/>
      <c r="I93" s="1"/>
      <c r="J93" s="1"/>
      <c r="K93" s="1"/>
      <c r="L93" s="1" t="s">
        <v>9</v>
      </c>
    </row>
    <row r="94" spans="1:12">
      <c r="A94" s="1">
        <v>92</v>
      </c>
      <c r="B94" s="1"/>
      <c r="C94" s="1" t="s">
        <v>171</v>
      </c>
      <c r="D94" s="1"/>
      <c r="E94" s="1"/>
      <c r="F94" s="3"/>
      <c r="G94" s="1"/>
      <c r="H94" s="1"/>
      <c r="I94" s="1"/>
      <c r="J94" s="1"/>
      <c r="K94" s="1"/>
      <c r="L94" s="1" t="s">
        <v>9</v>
      </c>
    </row>
    <row r="95" spans="1:12">
      <c r="A95" s="1">
        <v>93</v>
      </c>
      <c r="B95" s="1"/>
      <c r="C95" s="1" t="s">
        <v>171</v>
      </c>
      <c r="D95" s="1"/>
      <c r="E95" s="1"/>
      <c r="F95" s="3"/>
      <c r="G95" s="1"/>
      <c r="H95" s="1"/>
      <c r="I95" s="1"/>
      <c r="J95" s="1"/>
      <c r="K95" s="1"/>
      <c r="L95" s="1" t="s">
        <v>9</v>
      </c>
    </row>
    <row r="96" spans="1:12">
      <c r="F96" s="4"/>
      <c r="H96">
        <f>SUM(H3:H95)</f>
        <v>0</v>
      </c>
    </row>
    <row r="97" spans="1:12">
      <c r="F97" s="4"/>
    </row>
    <row r="98" spans="1:12">
      <c r="A98" t="s">
        <v>77</v>
      </c>
    </row>
    <row r="99" spans="1:12">
      <c r="A99" s="1"/>
      <c r="B99" s="1" t="s">
        <v>67</v>
      </c>
      <c r="C99" s="1" t="s">
        <v>171</v>
      </c>
      <c r="D99" s="1" t="s">
        <v>57</v>
      </c>
      <c r="E99" s="1" t="s">
        <v>97</v>
      </c>
      <c r="F99" s="3">
        <v>1</v>
      </c>
      <c r="G99" s="1" t="s">
        <v>66</v>
      </c>
      <c r="H99" s="1">
        <v>1</v>
      </c>
      <c r="I99" s="1"/>
      <c r="J99" s="1"/>
      <c r="K99" s="1"/>
      <c r="L99" s="1"/>
    </row>
    <row r="100" spans="1:12">
      <c r="A100" s="1"/>
      <c r="B100" s="1" t="s">
        <v>69</v>
      </c>
      <c r="C100" s="1" t="s">
        <v>171</v>
      </c>
      <c r="D100" s="1" t="s">
        <v>39</v>
      </c>
      <c r="E100" s="1" t="s">
        <v>97</v>
      </c>
      <c r="F100" s="3">
        <v>1</v>
      </c>
      <c r="G100" s="1" t="s">
        <v>66</v>
      </c>
      <c r="H100" s="1">
        <v>1</v>
      </c>
      <c r="I100" s="1"/>
      <c r="J100" s="1"/>
      <c r="K100" s="1"/>
      <c r="L100" s="1"/>
    </row>
    <row r="101" spans="1:12">
      <c r="A101" s="1"/>
      <c r="B101" s="1" t="s">
        <v>67</v>
      </c>
      <c r="C101" s="1" t="s">
        <v>171</v>
      </c>
      <c r="D101" s="1" t="s">
        <v>45</v>
      </c>
      <c r="E101" s="1" t="s">
        <v>97</v>
      </c>
      <c r="F101" s="3">
        <v>1</v>
      </c>
      <c r="G101" s="1" t="s">
        <v>66</v>
      </c>
      <c r="H101" s="1">
        <v>1</v>
      </c>
      <c r="I101" s="1"/>
      <c r="J101" s="1"/>
      <c r="K101" s="1"/>
      <c r="L101" s="1"/>
    </row>
    <row r="102" spans="1:12">
      <c r="A102" s="1"/>
      <c r="B102" s="1" t="s">
        <v>68</v>
      </c>
      <c r="C102" s="1" t="s">
        <v>171</v>
      </c>
      <c r="D102" s="1" t="s">
        <v>45</v>
      </c>
      <c r="E102" s="1" t="s">
        <v>98</v>
      </c>
      <c r="F102" s="3">
        <v>1</v>
      </c>
      <c r="G102" s="1" t="s">
        <v>66</v>
      </c>
      <c r="H102" s="1">
        <v>1</v>
      </c>
      <c r="I102" s="1"/>
      <c r="J102" s="1"/>
      <c r="K102" s="1"/>
      <c r="L102" s="1"/>
    </row>
    <row r="103" spans="1:12">
      <c r="A103" s="1"/>
      <c r="B103" s="1" t="s">
        <v>67</v>
      </c>
      <c r="C103" s="1" t="s">
        <v>171</v>
      </c>
      <c r="D103" s="1" t="s">
        <v>65</v>
      </c>
      <c r="E103" s="1" t="s">
        <v>97</v>
      </c>
      <c r="F103" s="3">
        <v>1</v>
      </c>
      <c r="G103" s="1" t="s">
        <v>66</v>
      </c>
      <c r="H103" s="1">
        <v>1</v>
      </c>
      <c r="I103" s="1"/>
      <c r="J103" s="1"/>
      <c r="K103" s="1"/>
      <c r="L103" s="1"/>
    </row>
    <row r="104" spans="1:12">
      <c r="A104" s="1"/>
      <c r="B104" s="1" t="s">
        <v>69</v>
      </c>
      <c r="C104" s="1" t="s">
        <v>171</v>
      </c>
      <c r="D104" s="1" t="s">
        <v>49</v>
      </c>
      <c r="E104" s="1" t="s">
        <v>97</v>
      </c>
      <c r="F104" s="3">
        <v>1</v>
      </c>
      <c r="G104" s="1" t="s">
        <v>66</v>
      </c>
      <c r="H104" s="1">
        <v>1</v>
      </c>
      <c r="I104" s="1"/>
      <c r="J104" s="1"/>
      <c r="K104" s="1"/>
      <c r="L104" s="1"/>
    </row>
    <row r="105" spans="1:12">
      <c r="A105" s="1"/>
      <c r="B105" s="1" t="s">
        <v>67</v>
      </c>
      <c r="C105" s="1" t="s">
        <v>171</v>
      </c>
      <c r="D105" s="1" t="s">
        <v>23</v>
      </c>
      <c r="E105" s="1" t="s">
        <v>97</v>
      </c>
      <c r="F105" s="3">
        <v>1</v>
      </c>
      <c r="G105" s="1" t="s">
        <v>66</v>
      </c>
      <c r="H105" s="1">
        <v>1</v>
      </c>
      <c r="I105" s="1"/>
      <c r="J105" s="1"/>
      <c r="K105" s="1"/>
      <c r="L105" s="1"/>
    </row>
    <row r="106" spans="1:12">
      <c r="A106" s="1"/>
      <c r="B106" s="1" t="s">
        <v>68</v>
      </c>
      <c r="C106" s="1" t="s">
        <v>171</v>
      </c>
      <c r="D106" s="1" t="s">
        <v>23</v>
      </c>
      <c r="E106" s="1" t="s">
        <v>98</v>
      </c>
      <c r="F106" s="3">
        <v>1</v>
      </c>
      <c r="G106" s="1" t="s">
        <v>66</v>
      </c>
      <c r="H106" s="1">
        <v>1</v>
      </c>
      <c r="I106" s="1"/>
      <c r="J106" s="1"/>
      <c r="K106" s="1"/>
      <c r="L106" s="1"/>
    </row>
    <row r="107" spans="1:12">
      <c r="A107" s="1"/>
      <c r="B107" s="1" t="s">
        <v>67</v>
      </c>
      <c r="C107" s="1" t="s">
        <v>171</v>
      </c>
      <c r="D107" s="1" t="s">
        <v>151</v>
      </c>
      <c r="E107" s="1" t="s">
        <v>97</v>
      </c>
      <c r="F107" s="3">
        <v>1</v>
      </c>
      <c r="G107" s="1" t="s">
        <v>66</v>
      </c>
      <c r="H107" s="1">
        <v>2</v>
      </c>
      <c r="I107" s="1"/>
      <c r="J107" s="1"/>
      <c r="K107" s="1"/>
      <c r="L107" s="1"/>
    </row>
    <row r="108" spans="1:12">
      <c r="A108" s="1"/>
      <c r="B108" s="1" t="s">
        <v>68</v>
      </c>
      <c r="C108" s="1" t="s">
        <v>171</v>
      </c>
      <c r="D108" s="1" t="s">
        <v>151</v>
      </c>
      <c r="E108" s="1" t="s">
        <v>98</v>
      </c>
      <c r="F108" s="3">
        <v>1</v>
      </c>
      <c r="G108" s="1" t="s">
        <v>66</v>
      </c>
      <c r="H108" s="1">
        <v>1</v>
      </c>
      <c r="I108" s="1"/>
      <c r="J108" s="1"/>
      <c r="K108" s="1"/>
      <c r="L108" s="1"/>
    </row>
    <row r="109" spans="1:12">
      <c r="A109" s="1"/>
      <c r="B109" s="1" t="s">
        <v>67</v>
      </c>
      <c r="C109" s="1" t="s">
        <v>171</v>
      </c>
      <c r="D109" s="1" t="s">
        <v>160</v>
      </c>
      <c r="E109" s="1" t="s">
        <v>97</v>
      </c>
      <c r="F109" s="3">
        <v>1</v>
      </c>
      <c r="G109" s="1" t="s">
        <v>66</v>
      </c>
      <c r="H109" s="1">
        <v>4</v>
      </c>
      <c r="I109" s="1"/>
      <c r="J109" s="1"/>
      <c r="K109" s="1"/>
      <c r="L109" s="1"/>
    </row>
    <row r="110" spans="1:12">
      <c r="A110" s="1"/>
      <c r="B110" s="1" t="s">
        <v>68</v>
      </c>
      <c r="C110" s="1" t="s">
        <v>171</v>
      </c>
      <c r="D110" s="1" t="s">
        <v>161</v>
      </c>
      <c r="E110" s="1" t="s">
        <v>98</v>
      </c>
      <c r="F110" s="3">
        <v>1</v>
      </c>
      <c r="G110" s="1" t="s">
        <v>66</v>
      </c>
      <c r="H110" s="1">
        <v>1</v>
      </c>
      <c r="I110" s="1"/>
      <c r="J110" s="1"/>
      <c r="K110" s="1"/>
      <c r="L110" s="1"/>
    </row>
    <row r="111" spans="1:12">
      <c r="A111" s="1"/>
      <c r="B111" s="1" t="s">
        <v>162</v>
      </c>
      <c r="C111" s="1" t="s">
        <v>171</v>
      </c>
      <c r="D111" s="1" t="s">
        <v>11</v>
      </c>
      <c r="E111" s="1" t="s">
        <v>97</v>
      </c>
      <c r="F111" s="3">
        <v>1</v>
      </c>
      <c r="G111" s="1" t="s">
        <v>66</v>
      </c>
      <c r="H111" s="1">
        <v>2</v>
      </c>
      <c r="I111" s="1"/>
      <c r="J111" s="1"/>
      <c r="K111" s="1"/>
      <c r="L111" s="1"/>
    </row>
    <row r="112" spans="1:12">
      <c r="A112" s="1"/>
      <c r="B112" s="1" t="s">
        <v>69</v>
      </c>
      <c r="C112" s="1" t="s">
        <v>171</v>
      </c>
      <c r="D112" s="1" t="s">
        <v>11</v>
      </c>
      <c r="E112" s="1" t="s">
        <v>97</v>
      </c>
      <c r="F112" s="3">
        <v>1</v>
      </c>
      <c r="G112" s="1" t="s">
        <v>66</v>
      </c>
      <c r="H112" s="1">
        <v>2</v>
      </c>
      <c r="I112" s="1"/>
      <c r="J112" s="1"/>
      <c r="K112" s="1"/>
      <c r="L112" s="1"/>
    </row>
    <row r="113" spans="1:12">
      <c r="A113" s="1"/>
      <c r="B113" s="1" t="s">
        <v>68</v>
      </c>
      <c r="C113" s="1" t="s">
        <v>171</v>
      </c>
      <c r="D113" s="1" t="s">
        <v>11</v>
      </c>
      <c r="E113" s="1" t="s">
        <v>98</v>
      </c>
      <c r="F113" s="3">
        <v>1</v>
      </c>
      <c r="G113" s="1" t="s">
        <v>66</v>
      </c>
      <c r="H113" s="1">
        <v>9</v>
      </c>
      <c r="I113" s="1"/>
      <c r="J113" s="1"/>
      <c r="K113" s="1"/>
      <c r="L113" s="1"/>
    </row>
    <row r="114" spans="1:12">
      <c r="F114" s="4"/>
      <c r="H114">
        <f>SUM(H99:H113)</f>
        <v>29</v>
      </c>
    </row>
    <row r="116" spans="1:12" ht="17.25" customHeight="1">
      <c r="A116" t="s">
        <v>70</v>
      </c>
    </row>
    <row r="117" spans="1:12">
      <c r="A117" s="1"/>
      <c r="B117" s="1"/>
      <c r="C117" s="1" t="s">
        <v>171</v>
      </c>
      <c r="D117" s="1" t="s">
        <v>71</v>
      </c>
      <c r="E117" s="1" t="s">
        <v>72</v>
      </c>
      <c r="F117" s="3">
        <v>1</v>
      </c>
      <c r="G117" s="1" t="s">
        <v>70</v>
      </c>
      <c r="H117" s="1">
        <v>98</v>
      </c>
      <c r="I117" s="1"/>
      <c r="J117" s="1"/>
      <c r="K117" s="1"/>
      <c r="L117" s="1"/>
    </row>
  </sheetData>
  <phoneticPr fontId="2"/>
  <pageMargins left="0.7" right="0.7" top="0.75" bottom="0.75" header="0.3" footer="0.3"/>
  <pageSetup paperSize="8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791C-74F6-4964-9F97-445E4CF29A6C}">
  <sheetPr>
    <tabColor theme="7"/>
  </sheetPr>
  <dimension ref="A1:O29"/>
  <sheetViews>
    <sheetView tabSelected="1" zoomScaleNormal="100" zoomScaleSheetLayoutView="106" workbookViewId="0">
      <pane xSplit="1" ySplit="1" topLeftCell="C14" activePane="bottomRight" state="frozen"/>
      <selection pane="topRight" activeCell="B1" sqref="B1"/>
      <selection pane="bottomLeft" activeCell="A2" sqref="A2"/>
      <selection pane="bottomRight" activeCell="J33" sqref="J33"/>
    </sheetView>
  </sheetViews>
  <sheetFormatPr defaultRowHeight="14.25"/>
  <cols>
    <col min="1" max="1" width="32.75" style="69" customWidth="1"/>
    <col min="2" max="2" width="8.875" style="69" customWidth="1"/>
    <col min="3" max="13" width="8.375" style="69" customWidth="1"/>
    <col min="14" max="15" width="9.625" style="69" customWidth="1"/>
    <col min="16" max="16384" width="9" style="69"/>
  </cols>
  <sheetData>
    <row r="1" spans="1:15" ht="18.75">
      <c r="A1" s="49" t="s">
        <v>854</v>
      </c>
    </row>
    <row r="2" spans="1:15" ht="17.25" customHeight="1">
      <c r="A2" s="70"/>
    </row>
    <row r="3" spans="1:15" ht="21.75" customHeight="1">
      <c r="A3" s="73"/>
      <c r="B3" s="74" t="s">
        <v>1167</v>
      </c>
      <c r="C3" s="74" t="s">
        <v>1168</v>
      </c>
      <c r="D3" s="74" t="s">
        <v>1157</v>
      </c>
      <c r="E3" s="74" t="s">
        <v>1158</v>
      </c>
      <c r="F3" s="74" t="s">
        <v>1159</v>
      </c>
      <c r="G3" s="74" t="s">
        <v>1160</v>
      </c>
      <c r="H3" s="74" t="s">
        <v>1161</v>
      </c>
      <c r="I3" s="74" t="s">
        <v>1162</v>
      </c>
      <c r="J3" s="74" t="s">
        <v>1163</v>
      </c>
      <c r="K3" s="74" t="s">
        <v>1164</v>
      </c>
      <c r="L3" s="74" t="s">
        <v>1165</v>
      </c>
      <c r="M3" s="74" t="s">
        <v>1166</v>
      </c>
      <c r="N3" s="75" t="s">
        <v>791</v>
      </c>
      <c r="O3" s="74" t="s">
        <v>853</v>
      </c>
    </row>
    <row r="4" spans="1:15" ht="25.5" customHeight="1">
      <c r="A4" s="73" t="s">
        <v>1130</v>
      </c>
      <c r="B4" s="71">
        <f>B5+B6</f>
        <v>31744</v>
      </c>
      <c r="C4" s="71">
        <f t="shared" ref="C4:M4" si="0">C5+C6</f>
        <v>45947</v>
      </c>
      <c r="D4" s="71">
        <f t="shared" si="0"/>
        <v>52874</v>
      </c>
      <c r="E4" s="71">
        <f t="shared" si="0"/>
        <v>48647</v>
      </c>
      <c r="F4" s="71">
        <f t="shared" si="0"/>
        <v>38733</v>
      </c>
      <c r="G4" s="71">
        <f t="shared" si="0"/>
        <v>25266</v>
      </c>
      <c r="H4" s="71">
        <f t="shared" si="0"/>
        <v>21579</v>
      </c>
      <c r="I4" s="71">
        <f t="shared" si="0"/>
        <v>21293</v>
      </c>
      <c r="J4" s="71">
        <f t="shared" si="0"/>
        <v>22719</v>
      </c>
      <c r="K4" s="71">
        <f t="shared" si="0"/>
        <v>28703</v>
      </c>
      <c r="L4" s="71">
        <f t="shared" si="0"/>
        <v>23322</v>
      </c>
      <c r="M4" s="95">
        <f t="shared" si="0"/>
        <v>21740</v>
      </c>
      <c r="N4" s="96">
        <f t="shared" ref="N4:N23" si="1">SUM(B4:M4)</f>
        <v>382567</v>
      </c>
      <c r="O4" s="71">
        <f t="shared" ref="O4:O6" si="2">ROUND(AVERAGE(B4:M4),2)</f>
        <v>31880.58</v>
      </c>
    </row>
    <row r="5" spans="1:15" ht="25.5" customHeight="1">
      <c r="A5" s="157" t="s">
        <v>1131</v>
      </c>
      <c r="B5" s="154">
        <v>21076</v>
      </c>
      <c r="C5" s="154">
        <v>23197</v>
      </c>
      <c r="D5" s="154">
        <v>21455</v>
      </c>
      <c r="E5" s="154">
        <v>20672</v>
      </c>
      <c r="F5" s="154">
        <v>24671</v>
      </c>
      <c r="G5" s="154">
        <v>19878</v>
      </c>
      <c r="H5" s="154">
        <v>18979</v>
      </c>
      <c r="I5" s="154">
        <v>19873</v>
      </c>
      <c r="J5" s="154">
        <v>18682</v>
      </c>
      <c r="K5" s="154">
        <v>20182</v>
      </c>
      <c r="L5" s="154">
        <v>19604</v>
      </c>
      <c r="M5" s="155">
        <v>19601</v>
      </c>
      <c r="N5" s="156">
        <f t="shared" si="1"/>
        <v>247870</v>
      </c>
      <c r="O5" s="154">
        <f t="shared" si="2"/>
        <v>20655.830000000002</v>
      </c>
    </row>
    <row r="6" spans="1:15" ht="25.5" customHeight="1">
      <c r="A6" s="158" t="s">
        <v>1132</v>
      </c>
      <c r="B6" s="71">
        <v>10668</v>
      </c>
      <c r="C6" s="71">
        <v>22750</v>
      </c>
      <c r="D6" s="71">
        <v>31419</v>
      </c>
      <c r="E6" s="71">
        <v>27975</v>
      </c>
      <c r="F6" s="71">
        <v>14062</v>
      </c>
      <c r="G6" s="71">
        <v>5388</v>
      </c>
      <c r="H6" s="71">
        <v>2600</v>
      </c>
      <c r="I6" s="71">
        <v>1420</v>
      </c>
      <c r="J6" s="71">
        <v>4037</v>
      </c>
      <c r="K6" s="71">
        <v>8521</v>
      </c>
      <c r="L6" s="71">
        <v>3718</v>
      </c>
      <c r="M6" s="95">
        <v>2139</v>
      </c>
      <c r="N6" s="96">
        <f t="shared" si="1"/>
        <v>134697</v>
      </c>
      <c r="O6" s="71">
        <f t="shared" si="2"/>
        <v>11224.75</v>
      </c>
    </row>
    <row r="7" spans="1:15" s="175" customFormat="1" ht="25.5" customHeight="1">
      <c r="A7" s="171" t="s">
        <v>615</v>
      </c>
      <c r="B7" s="172">
        <v>18.45</v>
      </c>
      <c r="C7" s="172">
        <v>18.45</v>
      </c>
      <c r="D7" s="172">
        <v>18.45</v>
      </c>
      <c r="E7" s="172">
        <v>18.45</v>
      </c>
      <c r="F7" s="172">
        <v>18.45</v>
      </c>
      <c r="G7" s="172">
        <v>33.24</v>
      </c>
      <c r="H7" s="172">
        <v>33.24</v>
      </c>
      <c r="I7" s="172">
        <v>33.24</v>
      </c>
      <c r="J7" s="172">
        <v>33.24</v>
      </c>
      <c r="K7" s="172">
        <v>33.24</v>
      </c>
      <c r="L7" s="172">
        <v>33.24</v>
      </c>
      <c r="M7" s="173">
        <v>33.24</v>
      </c>
      <c r="N7" s="174"/>
      <c r="O7" s="172">
        <f>ROUND(AVERAGE(B7:M7),2)</f>
        <v>27.08</v>
      </c>
    </row>
    <row r="8" spans="1:15" s="175" customFormat="1" ht="25.5" customHeight="1">
      <c r="A8" s="176" t="s">
        <v>1125</v>
      </c>
      <c r="B8" s="168">
        <v>8.94</v>
      </c>
      <c r="C8" s="168">
        <v>9.36</v>
      </c>
      <c r="D8" s="168">
        <v>9.51</v>
      </c>
      <c r="E8" s="204">
        <v>6.35</v>
      </c>
      <c r="F8" s="168">
        <v>5.8</v>
      </c>
      <c r="G8" s="168">
        <v>-5.38</v>
      </c>
      <c r="H8" s="168">
        <v>-7.03</v>
      </c>
      <c r="I8" s="168">
        <v>-9.14</v>
      </c>
      <c r="J8" s="168">
        <v>-10.92</v>
      </c>
      <c r="K8" s="168">
        <v>-12.31</v>
      </c>
      <c r="L8" s="168">
        <v>-13.19</v>
      </c>
      <c r="M8" s="169">
        <v>-11.95</v>
      </c>
      <c r="N8" s="170"/>
      <c r="O8" s="168">
        <f t="shared" ref="O8:O10" si="3">ROUND(AVERAGE(B8:M8),2)</f>
        <v>-2.5</v>
      </c>
    </row>
    <row r="9" spans="1:15" s="175" customFormat="1" ht="25.5" customHeight="1">
      <c r="A9" s="176" t="s">
        <v>617</v>
      </c>
      <c r="B9" s="168">
        <v>3.45</v>
      </c>
      <c r="C9" s="168">
        <v>3.45</v>
      </c>
      <c r="D9" s="168">
        <v>3.45</v>
      </c>
      <c r="E9" s="168">
        <v>3.45</v>
      </c>
      <c r="F9" s="168">
        <v>3.45</v>
      </c>
      <c r="G9" s="168">
        <v>3.45</v>
      </c>
      <c r="H9" s="168">
        <v>1.4</v>
      </c>
      <c r="I9" s="168">
        <v>1.4</v>
      </c>
      <c r="J9" s="168">
        <v>1.4</v>
      </c>
      <c r="K9" s="168">
        <v>1.4</v>
      </c>
      <c r="L9" s="168">
        <v>1.4</v>
      </c>
      <c r="M9" s="169">
        <v>1.4</v>
      </c>
      <c r="N9" s="170"/>
      <c r="O9" s="168">
        <f t="shared" si="3"/>
        <v>2.4300000000000002</v>
      </c>
    </row>
    <row r="10" spans="1:15" s="175" customFormat="1" ht="25.5" customHeight="1">
      <c r="A10" s="177" t="s">
        <v>1126</v>
      </c>
      <c r="B10" s="178">
        <f>SUM(B7:B9)</f>
        <v>30.84</v>
      </c>
      <c r="C10" s="178">
        <f t="shared" ref="C10:M10" si="4">SUM(C7:C9)</f>
        <v>31.259999999999998</v>
      </c>
      <c r="D10" s="178">
        <f t="shared" si="4"/>
        <v>31.41</v>
      </c>
      <c r="E10" s="178">
        <f t="shared" si="4"/>
        <v>28.249999999999996</v>
      </c>
      <c r="F10" s="178">
        <f t="shared" si="4"/>
        <v>27.7</v>
      </c>
      <c r="G10" s="178">
        <f t="shared" si="4"/>
        <v>31.310000000000002</v>
      </c>
      <c r="H10" s="178">
        <f t="shared" si="4"/>
        <v>27.61</v>
      </c>
      <c r="I10" s="178">
        <f t="shared" si="4"/>
        <v>25.5</v>
      </c>
      <c r="J10" s="178">
        <f t="shared" si="4"/>
        <v>23.72</v>
      </c>
      <c r="K10" s="178">
        <f t="shared" si="4"/>
        <v>22.33</v>
      </c>
      <c r="L10" s="178">
        <f t="shared" si="4"/>
        <v>21.450000000000003</v>
      </c>
      <c r="M10" s="179">
        <f t="shared" si="4"/>
        <v>22.69</v>
      </c>
      <c r="N10" s="180"/>
      <c r="O10" s="178">
        <f t="shared" si="3"/>
        <v>27.01</v>
      </c>
    </row>
    <row r="11" spans="1:15" ht="25.5" customHeight="1">
      <c r="A11" s="160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</row>
    <row r="12" spans="1:15" ht="21.75" customHeight="1">
      <c r="A12" s="73"/>
      <c r="B12" s="74" t="s">
        <v>1155</v>
      </c>
      <c r="C12" s="74" t="s">
        <v>1156</v>
      </c>
      <c r="D12" s="74" t="s">
        <v>1145</v>
      </c>
      <c r="E12" s="74" t="s">
        <v>1146</v>
      </c>
      <c r="F12" s="74" t="s">
        <v>1147</v>
      </c>
      <c r="G12" s="74" t="s">
        <v>1148</v>
      </c>
      <c r="H12" s="74" t="s">
        <v>1149</v>
      </c>
      <c r="I12" s="74" t="s">
        <v>1150</v>
      </c>
      <c r="J12" s="74" t="s">
        <v>1151</v>
      </c>
      <c r="K12" s="74" t="s">
        <v>1152</v>
      </c>
      <c r="L12" s="74" t="s">
        <v>1153</v>
      </c>
      <c r="M12" s="74" t="s">
        <v>1154</v>
      </c>
      <c r="N12" s="75" t="s">
        <v>791</v>
      </c>
      <c r="O12" s="74" t="s">
        <v>853</v>
      </c>
    </row>
    <row r="13" spans="1:15" ht="25.5" customHeight="1">
      <c r="A13" s="73" t="s">
        <v>1130</v>
      </c>
      <c r="B13" s="71">
        <f>B14+B15</f>
        <v>29969</v>
      </c>
      <c r="C13" s="71">
        <f t="shared" ref="C13:M13" si="5">C14+C15</f>
        <v>42612</v>
      </c>
      <c r="D13" s="71">
        <f t="shared" si="5"/>
        <v>43938</v>
      </c>
      <c r="E13" s="71">
        <f t="shared" si="5"/>
        <v>41165</v>
      </c>
      <c r="F13" s="71">
        <f t="shared" si="5"/>
        <v>39414</v>
      </c>
      <c r="G13" s="71">
        <f t="shared" si="5"/>
        <v>26485</v>
      </c>
      <c r="H13" s="71">
        <f t="shared" si="5"/>
        <v>22016</v>
      </c>
      <c r="I13" s="71">
        <f t="shared" si="5"/>
        <v>19953</v>
      </c>
      <c r="J13" s="71">
        <f t="shared" si="5"/>
        <v>25160</v>
      </c>
      <c r="K13" s="71">
        <f t="shared" si="5"/>
        <v>26655</v>
      </c>
      <c r="L13" s="71">
        <f t="shared" si="5"/>
        <v>20992</v>
      </c>
      <c r="M13" s="95">
        <f t="shared" si="5"/>
        <v>21469</v>
      </c>
      <c r="N13" s="96">
        <f t="shared" si="1"/>
        <v>359828</v>
      </c>
      <c r="O13" s="71">
        <f t="shared" ref="O13:O15" si="6">ROUND(AVERAGE(B13:M13),2)</f>
        <v>29985.67</v>
      </c>
    </row>
    <row r="14" spans="1:15" ht="25.5" customHeight="1">
      <c r="A14" s="157" t="s">
        <v>1131</v>
      </c>
      <c r="B14" s="154">
        <v>20688</v>
      </c>
      <c r="C14" s="154">
        <v>22007</v>
      </c>
      <c r="D14" s="154">
        <v>21430</v>
      </c>
      <c r="E14" s="154">
        <v>21082</v>
      </c>
      <c r="F14" s="154">
        <v>22308</v>
      </c>
      <c r="G14" s="154">
        <v>20536</v>
      </c>
      <c r="H14" s="154">
        <v>20105</v>
      </c>
      <c r="I14" s="154">
        <v>18443</v>
      </c>
      <c r="J14" s="154">
        <v>21106</v>
      </c>
      <c r="K14" s="154">
        <v>20368</v>
      </c>
      <c r="L14" s="154">
        <v>17925</v>
      </c>
      <c r="M14" s="155">
        <v>19550</v>
      </c>
      <c r="N14" s="156">
        <f>SUM(B14:M14)</f>
        <v>245548</v>
      </c>
      <c r="O14" s="154">
        <f t="shared" si="6"/>
        <v>20462.330000000002</v>
      </c>
    </row>
    <row r="15" spans="1:15" ht="25.5" customHeight="1">
      <c r="A15" s="158" t="s">
        <v>1132</v>
      </c>
      <c r="B15" s="71">
        <v>9281</v>
      </c>
      <c r="C15" s="71">
        <v>20605</v>
      </c>
      <c r="D15" s="71">
        <v>22508</v>
      </c>
      <c r="E15" s="71">
        <v>20083</v>
      </c>
      <c r="F15" s="71">
        <v>17106</v>
      </c>
      <c r="G15" s="71">
        <v>5949</v>
      </c>
      <c r="H15" s="71">
        <v>1911</v>
      </c>
      <c r="I15" s="71">
        <v>1510</v>
      </c>
      <c r="J15" s="71">
        <v>4054</v>
      </c>
      <c r="K15" s="71">
        <v>6287</v>
      </c>
      <c r="L15" s="71">
        <v>3067</v>
      </c>
      <c r="M15" s="95">
        <v>1919</v>
      </c>
      <c r="N15" s="96">
        <f t="shared" si="1"/>
        <v>114280</v>
      </c>
      <c r="O15" s="71">
        <f t="shared" si="6"/>
        <v>9523.33</v>
      </c>
    </row>
    <row r="16" spans="1:15" s="175" customFormat="1" ht="25.5" customHeight="1">
      <c r="A16" s="171" t="s">
        <v>615</v>
      </c>
      <c r="B16" s="172">
        <v>33.24</v>
      </c>
      <c r="C16" s="172">
        <v>33.24</v>
      </c>
      <c r="D16" s="172">
        <v>33.24</v>
      </c>
      <c r="E16" s="172">
        <v>33.24</v>
      </c>
      <c r="F16" s="172">
        <v>33.24</v>
      </c>
      <c r="G16" s="172">
        <v>23.29</v>
      </c>
      <c r="H16" s="172">
        <v>23.29</v>
      </c>
      <c r="I16" s="172">
        <v>23.29</v>
      </c>
      <c r="J16" s="172">
        <v>23.29</v>
      </c>
      <c r="K16" s="172">
        <v>23.29</v>
      </c>
      <c r="L16" s="172">
        <v>23.29</v>
      </c>
      <c r="M16" s="173">
        <v>23.29</v>
      </c>
      <c r="N16" s="174"/>
      <c r="O16" s="172">
        <f t="shared" ref="O16:O19" si="7">ROUND(AVERAGE(B16:M16),2)</f>
        <v>27.44</v>
      </c>
    </row>
    <row r="17" spans="1:15" s="175" customFormat="1" ht="25.5" customHeight="1">
      <c r="A17" s="176" t="s">
        <v>1125</v>
      </c>
      <c r="B17" s="168">
        <v>-12.11</v>
      </c>
      <c r="C17" s="168">
        <v>-12.01</v>
      </c>
      <c r="D17" s="168">
        <v>-11.77</v>
      </c>
      <c r="E17" s="168">
        <v>-11.63</v>
      </c>
      <c r="F17" s="168">
        <v>-11.77</v>
      </c>
      <c r="G17" s="204">
        <v>-2.37</v>
      </c>
      <c r="H17" s="204">
        <v>-2.71</v>
      </c>
      <c r="I17" s="204">
        <v>-2.0699999999999998</v>
      </c>
      <c r="J17" s="204">
        <v>-1.28</v>
      </c>
      <c r="K17" s="204">
        <v>-1.24</v>
      </c>
      <c r="L17" s="204">
        <v>-3.16</v>
      </c>
      <c r="M17" s="205">
        <v>-2.76</v>
      </c>
      <c r="N17" s="170"/>
      <c r="O17" s="168">
        <f t="shared" si="7"/>
        <v>-6.24</v>
      </c>
    </row>
    <row r="18" spans="1:15" s="175" customFormat="1" ht="25.5" customHeight="1">
      <c r="A18" s="176" t="s">
        <v>617</v>
      </c>
      <c r="B18" s="168">
        <v>1.4</v>
      </c>
      <c r="C18" s="168">
        <v>1.4</v>
      </c>
      <c r="D18" s="168">
        <v>1.4</v>
      </c>
      <c r="E18" s="168">
        <v>1.4</v>
      </c>
      <c r="F18" s="168">
        <v>1.4</v>
      </c>
      <c r="G18" s="168">
        <v>1.4</v>
      </c>
      <c r="H18" s="168">
        <v>3.49</v>
      </c>
      <c r="I18" s="168">
        <v>3.49</v>
      </c>
      <c r="J18" s="168">
        <v>3.49</v>
      </c>
      <c r="K18" s="168">
        <v>3.49</v>
      </c>
      <c r="L18" s="168">
        <v>3.49</v>
      </c>
      <c r="M18" s="169">
        <v>3.49</v>
      </c>
      <c r="N18" s="170"/>
      <c r="O18" s="168">
        <f t="shared" si="7"/>
        <v>2.4500000000000002</v>
      </c>
    </row>
    <row r="19" spans="1:15" s="175" customFormat="1" ht="25.5" customHeight="1">
      <c r="A19" s="177" t="s">
        <v>1126</v>
      </c>
      <c r="B19" s="178">
        <f>SUM(B16:B18)</f>
        <v>22.53</v>
      </c>
      <c r="C19" s="178">
        <f t="shared" ref="C19:M19" si="8">SUM(C16:C18)</f>
        <v>22.630000000000003</v>
      </c>
      <c r="D19" s="178">
        <f t="shared" si="8"/>
        <v>22.87</v>
      </c>
      <c r="E19" s="178">
        <f t="shared" si="8"/>
        <v>23.009999999999998</v>
      </c>
      <c r="F19" s="178">
        <f t="shared" si="8"/>
        <v>22.87</v>
      </c>
      <c r="G19" s="178">
        <f t="shared" si="8"/>
        <v>22.319999999999997</v>
      </c>
      <c r="H19" s="178">
        <f t="shared" si="8"/>
        <v>24.07</v>
      </c>
      <c r="I19" s="178">
        <f t="shared" si="8"/>
        <v>24.71</v>
      </c>
      <c r="J19" s="178">
        <f t="shared" si="8"/>
        <v>25.5</v>
      </c>
      <c r="K19" s="178">
        <f t="shared" si="8"/>
        <v>25.54</v>
      </c>
      <c r="L19" s="178">
        <f t="shared" si="8"/>
        <v>23.619999999999997</v>
      </c>
      <c r="M19" s="179">
        <f t="shared" si="8"/>
        <v>24.020000000000003</v>
      </c>
      <c r="N19" s="180"/>
      <c r="O19" s="178">
        <f t="shared" si="7"/>
        <v>23.64</v>
      </c>
    </row>
    <row r="20" spans="1:15" ht="25.5" customHeight="1">
      <c r="A20" s="162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</row>
    <row r="21" spans="1:15" ht="21.75" customHeight="1">
      <c r="A21" s="73"/>
      <c r="B21" s="74" t="s">
        <v>1143</v>
      </c>
      <c r="C21" s="74" t="s">
        <v>1144</v>
      </c>
      <c r="D21" s="74" t="s">
        <v>1133</v>
      </c>
      <c r="E21" s="74" t="s">
        <v>1134</v>
      </c>
      <c r="F21" s="74" t="s">
        <v>1135</v>
      </c>
      <c r="G21" s="74" t="s">
        <v>1136</v>
      </c>
      <c r="H21" s="74" t="s">
        <v>1137</v>
      </c>
      <c r="I21" s="74" t="s">
        <v>1138</v>
      </c>
      <c r="J21" s="74" t="s">
        <v>1139</v>
      </c>
      <c r="K21" s="74" t="s">
        <v>1140</v>
      </c>
      <c r="L21" s="74" t="s">
        <v>1141</v>
      </c>
      <c r="M21" s="74" t="s">
        <v>1142</v>
      </c>
      <c r="N21" s="75" t="s">
        <v>791</v>
      </c>
      <c r="O21" s="74" t="s">
        <v>853</v>
      </c>
    </row>
    <row r="22" spans="1:15" ht="25.5" customHeight="1">
      <c r="A22" s="164" t="s">
        <v>1130</v>
      </c>
      <c r="B22" s="165">
        <f>B23+B24</f>
        <v>29249</v>
      </c>
      <c r="C22" s="165">
        <f t="shared" ref="C22:M22" si="9">C23+C24</f>
        <v>40735</v>
      </c>
      <c r="D22" s="165">
        <f t="shared" si="9"/>
        <v>41686</v>
      </c>
      <c r="E22" s="165">
        <f t="shared" si="9"/>
        <v>37948</v>
      </c>
      <c r="F22" s="165">
        <f t="shared" si="9"/>
        <v>34795</v>
      </c>
      <c r="G22" s="165">
        <f t="shared" si="9"/>
        <v>27757</v>
      </c>
      <c r="H22" s="165">
        <f t="shared" si="9"/>
        <v>21683</v>
      </c>
      <c r="I22" s="165">
        <f t="shared" si="9"/>
        <v>19323</v>
      </c>
      <c r="J22" s="165">
        <f t="shared" si="9"/>
        <v>26466</v>
      </c>
      <c r="K22" s="165">
        <f t="shared" si="9"/>
        <v>25886</v>
      </c>
      <c r="L22" s="165">
        <f t="shared" si="9"/>
        <v>21866</v>
      </c>
      <c r="M22" s="166">
        <f t="shared" si="9"/>
        <v>24065</v>
      </c>
      <c r="N22" s="167">
        <f t="shared" si="1"/>
        <v>351459</v>
      </c>
      <c r="O22" s="165">
        <f t="shared" ref="O22:O24" si="10">ROUND(AVERAGE(B22:M22),2)</f>
        <v>29288.25</v>
      </c>
    </row>
    <row r="23" spans="1:15" ht="25.5" customHeight="1">
      <c r="A23" s="157" t="s">
        <v>1131</v>
      </c>
      <c r="B23" s="154">
        <v>20120</v>
      </c>
      <c r="C23" s="184">
        <v>21868</v>
      </c>
      <c r="D23" s="184">
        <v>21810</v>
      </c>
      <c r="E23" s="184">
        <v>19882</v>
      </c>
      <c r="F23" s="154">
        <v>20700</v>
      </c>
      <c r="G23" s="154">
        <v>20265</v>
      </c>
      <c r="H23" s="154">
        <v>19391</v>
      </c>
      <c r="I23" s="154">
        <v>17956</v>
      </c>
      <c r="J23" s="154">
        <v>19693</v>
      </c>
      <c r="K23" s="154">
        <v>19006</v>
      </c>
      <c r="L23" s="154">
        <v>18470</v>
      </c>
      <c r="M23" s="155">
        <v>19952</v>
      </c>
      <c r="N23" s="156">
        <f t="shared" si="1"/>
        <v>239113</v>
      </c>
      <c r="O23" s="154">
        <f t="shared" si="10"/>
        <v>19926.080000000002</v>
      </c>
    </row>
    <row r="24" spans="1:15" ht="25.5" customHeight="1">
      <c r="A24" s="158" t="s">
        <v>1132</v>
      </c>
      <c r="B24" s="71">
        <v>9129</v>
      </c>
      <c r="C24" s="185">
        <v>18867</v>
      </c>
      <c r="D24" s="185">
        <v>19876</v>
      </c>
      <c r="E24" s="185">
        <v>18066</v>
      </c>
      <c r="F24" s="71">
        <v>14095</v>
      </c>
      <c r="G24" s="71">
        <v>7492</v>
      </c>
      <c r="H24" s="71">
        <v>2292</v>
      </c>
      <c r="I24" s="71">
        <v>1367</v>
      </c>
      <c r="J24" s="71">
        <v>6773</v>
      </c>
      <c r="K24" s="71">
        <v>6880</v>
      </c>
      <c r="L24" s="71">
        <v>3396</v>
      </c>
      <c r="M24" s="95">
        <v>4113</v>
      </c>
      <c r="N24" s="96">
        <f>SUM(B24:M24)</f>
        <v>112346</v>
      </c>
      <c r="O24" s="71">
        <f t="shared" si="10"/>
        <v>9362.17</v>
      </c>
    </row>
    <row r="25" spans="1:15" s="175" customFormat="1" ht="25.5" customHeight="1">
      <c r="A25" s="171" t="s">
        <v>615</v>
      </c>
      <c r="B25" s="172">
        <v>23.29</v>
      </c>
      <c r="C25" s="172">
        <v>23.29</v>
      </c>
      <c r="D25" s="172">
        <v>23.29</v>
      </c>
      <c r="E25" s="172">
        <v>23.29</v>
      </c>
      <c r="F25" s="172">
        <v>23.29</v>
      </c>
      <c r="G25" s="172">
        <v>23.29</v>
      </c>
      <c r="H25" s="172">
        <v>23.29</v>
      </c>
      <c r="I25" s="172">
        <v>23.29</v>
      </c>
      <c r="J25" s="172">
        <v>23.29</v>
      </c>
      <c r="K25" s="172">
        <v>23.29</v>
      </c>
      <c r="L25" s="172">
        <v>23.29</v>
      </c>
      <c r="M25" s="181">
        <v>23.4</v>
      </c>
      <c r="N25" s="174"/>
      <c r="O25" s="172">
        <f t="shared" ref="O25:O28" si="11">ROUND(AVERAGE(B25:M25),2)</f>
        <v>23.3</v>
      </c>
    </row>
    <row r="26" spans="1:15" s="175" customFormat="1" ht="25.5" customHeight="1">
      <c r="A26" s="176" t="s">
        <v>1125</v>
      </c>
      <c r="B26" s="168">
        <v>-1.91</v>
      </c>
      <c r="C26" s="168">
        <v>-0.77</v>
      </c>
      <c r="D26" s="168">
        <v>-1.06</v>
      </c>
      <c r="E26" s="168">
        <v>-2.42</v>
      </c>
      <c r="F26" s="168">
        <v>-2.31</v>
      </c>
      <c r="G26" s="168">
        <v>-1.47</v>
      </c>
      <c r="H26" s="168">
        <v>-0.8</v>
      </c>
      <c r="I26" s="168">
        <v>-1.1399999999999999</v>
      </c>
      <c r="J26" s="168">
        <v>-1.96</v>
      </c>
      <c r="K26" s="168">
        <v>-3.86</v>
      </c>
      <c r="L26" s="168">
        <v>-4.62</v>
      </c>
      <c r="M26" s="182">
        <v>-4.3499999999999996</v>
      </c>
      <c r="N26" s="170"/>
      <c r="O26" s="168">
        <f t="shared" si="11"/>
        <v>-2.2200000000000002</v>
      </c>
    </row>
    <row r="27" spans="1:15" s="175" customFormat="1" ht="25.5" customHeight="1">
      <c r="A27" s="176" t="s">
        <v>617</v>
      </c>
      <c r="B27" s="168">
        <v>3.49</v>
      </c>
      <c r="C27" s="168">
        <v>3.49</v>
      </c>
      <c r="D27" s="168">
        <v>3.49</v>
      </c>
      <c r="E27" s="168">
        <v>3.49</v>
      </c>
      <c r="F27" s="168">
        <v>3.49</v>
      </c>
      <c r="G27" s="168">
        <v>3.49</v>
      </c>
      <c r="H27" s="168">
        <v>3.98</v>
      </c>
      <c r="I27" s="168">
        <v>3.98</v>
      </c>
      <c r="J27" s="168">
        <v>3.98</v>
      </c>
      <c r="K27" s="168">
        <v>3.98</v>
      </c>
      <c r="L27" s="168">
        <v>3.98</v>
      </c>
      <c r="M27" s="182">
        <v>3.98</v>
      </c>
      <c r="N27" s="170"/>
      <c r="O27" s="168">
        <f t="shared" si="11"/>
        <v>3.74</v>
      </c>
    </row>
    <row r="28" spans="1:15" s="175" customFormat="1" ht="25.5" customHeight="1">
      <c r="A28" s="177" t="s">
        <v>1126</v>
      </c>
      <c r="B28" s="178">
        <f>SUM(B25:B27)</f>
        <v>24.869999999999997</v>
      </c>
      <c r="C28" s="178">
        <f t="shared" ref="C28:M28" si="12">SUM(C25:C27)</f>
        <v>26.009999999999998</v>
      </c>
      <c r="D28" s="178">
        <f t="shared" si="12"/>
        <v>25.72</v>
      </c>
      <c r="E28" s="178">
        <f t="shared" si="12"/>
        <v>24.36</v>
      </c>
      <c r="F28" s="178">
        <f t="shared" si="12"/>
        <v>24.47</v>
      </c>
      <c r="G28" s="178">
        <f t="shared" si="12"/>
        <v>25.310000000000002</v>
      </c>
      <c r="H28" s="178">
        <f t="shared" si="12"/>
        <v>26.47</v>
      </c>
      <c r="I28" s="178">
        <f t="shared" si="12"/>
        <v>26.13</v>
      </c>
      <c r="J28" s="178">
        <f t="shared" si="12"/>
        <v>25.31</v>
      </c>
      <c r="K28" s="178">
        <f t="shared" si="12"/>
        <v>23.41</v>
      </c>
      <c r="L28" s="178">
        <f t="shared" si="12"/>
        <v>22.65</v>
      </c>
      <c r="M28" s="183">
        <f t="shared" si="12"/>
        <v>23.029999999999998</v>
      </c>
      <c r="N28" s="180"/>
      <c r="O28" s="178">
        <f t="shared" si="11"/>
        <v>24.81</v>
      </c>
    </row>
    <row r="29" spans="1:15">
      <c r="A29" s="72"/>
    </row>
  </sheetData>
  <phoneticPr fontId="2"/>
  <printOptions horizontalCentered="1"/>
  <pageMargins left="0" right="0" top="0.94488188976377963" bottom="0" header="0" footer="0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C553-B824-408C-8780-45D38BF25C26}">
  <sheetPr>
    <tabColor rgb="FFFFFF00"/>
  </sheetPr>
  <dimension ref="A1:H13"/>
  <sheetViews>
    <sheetView zoomScaleNormal="100" zoomScaleSheetLayoutView="98" workbookViewId="0">
      <selection activeCell="F20" sqref="F20"/>
    </sheetView>
  </sheetViews>
  <sheetFormatPr defaultRowHeight="13.5"/>
  <cols>
    <col min="1" max="1" width="18.125" style="47" customWidth="1"/>
    <col min="2" max="8" width="7.5" style="47" customWidth="1"/>
    <col min="9" max="16384" width="9" style="47"/>
  </cols>
  <sheetData>
    <row r="1" spans="1:8" ht="17.25">
      <c r="A1" s="50" t="s">
        <v>855</v>
      </c>
    </row>
    <row r="2" spans="1:8" ht="12" customHeight="1"/>
    <row r="3" spans="1:8" ht="16.5" customHeight="1">
      <c r="A3" s="48"/>
      <c r="B3" s="62" t="s">
        <v>643</v>
      </c>
      <c r="C3" s="62" t="s">
        <v>345</v>
      </c>
      <c r="D3" s="62" t="s">
        <v>332</v>
      </c>
      <c r="E3" s="62" t="s">
        <v>318</v>
      </c>
      <c r="F3" s="62" t="s">
        <v>260</v>
      </c>
      <c r="G3" s="63" t="s">
        <v>1101</v>
      </c>
      <c r="H3" s="63" t="s">
        <v>636</v>
      </c>
    </row>
    <row r="4" spans="1:8" ht="30.75" customHeight="1">
      <c r="A4" s="86" t="s">
        <v>644</v>
      </c>
      <c r="B4" s="82">
        <v>135</v>
      </c>
      <c r="C4" s="82">
        <v>46</v>
      </c>
      <c r="D4" s="82">
        <v>147</v>
      </c>
      <c r="E4" s="82">
        <v>202</v>
      </c>
      <c r="F4" s="82">
        <v>320</v>
      </c>
      <c r="G4" s="83">
        <v>22</v>
      </c>
      <c r="H4" s="83">
        <f>SUM(B4:G4)</f>
        <v>872</v>
      </c>
    </row>
    <row r="5" spans="1:8" ht="30.75" customHeight="1">
      <c r="A5" s="81" t="s">
        <v>645</v>
      </c>
      <c r="B5" s="78">
        <v>0</v>
      </c>
      <c r="C5" s="78">
        <v>0</v>
      </c>
      <c r="D5" s="78">
        <v>0</v>
      </c>
      <c r="E5" s="78">
        <v>0</v>
      </c>
      <c r="F5" s="78">
        <v>0</v>
      </c>
      <c r="G5" s="78">
        <v>0</v>
      </c>
      <c r="H5" s="79">
        <f t="shared" ref="H5:H12" si="0">SUM(B5:G5)</f>
        <v>0</v>
      </c>
    </row>
    <row r="6" spans="1:8" ht="30.75" customHeight="1">
      <c r="A6" s="86" t="s">
        <v>646</v>
      </c>
      <c r="B6" s="58">
        <v>4</v>
      </c>
      <c r="C6" s="58">
        <v>3</v>
      </c>
      <c r="D6" s="58">
        <v>6</v>
      </c>
      <c r="E6" s="58">
        <v>8</v>
      </c>
      <c r="F6" s="58">
        <v>16</v>
      </c>
      <c r="G6" s="87">
        <v>2</v>
      </c>
      <c r="H6" s="83">
        <f t="shared" si="0"/>
        <v>39</v>
      </c>
    </row>
    <row r="7" spans="1:8" ht="30.75" customHeight="1">
      <c r="A7" s="81" t="s">
        <v>648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79">
        <f t="shared" si="0"/>
        <v>0</v>
      </c>
    </row>
    <row r="8" spans="1:8" ht="30.75" customHeight="1">
      <c r="A8" s="86" t="s">
        <v>647</v>
      </c>
      <c r="B8" s="58">
        <v>15</v>
      </c>
      <c r="C8" s="58">
        <v>6</v>
      </c>
      <c r="D8" s="58">
        <v>22</v>
      </c>
      <c r="E8" s="58">
        <v>33</v>
      </c>
      <c r="F8" s="58">
        <v>38</v>
      </c>
      <c r="G8" s="87">
        <v>0</v>
      </c>
      <c r="H8" s="83">
        <f t="shared" si="0"/>
        <v>114</v>
      </c>
    </row>
    <row r="9" spans="1:8" ht="30.75" customHeight="1" thickBot="1">
      <c r="A9" s="91" t="s">
        <v>649</v>
      </c>
      <c r="B9" s="88">
        <v>0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9">
        <f t="shared" si="0"/>
        <v>0</v>
      </c>
    </row>
    <row r="10" spans="1:8" ht="30.75" customHeight="1" thickTop="1">
      <c r="A10" s="90" t="s">
        <v>1102</v>
      </c>
      <c r="B10" s="84">
        <f>B4+B6+B8</f>
        <v>154</v>
      </c>
      <c r="C10" s="84">
        <f t="shared" ref="C10:G10" si="1">C4+C6+C8</f>
        <v>55</v>
      </c>
      <c r="D10" s="84">
        <f t="shared" si="1"/>
        <v>175</v>
      </c>
      <c r="E10" s="84">
        <f t="shared" si="1"/>
        <v>243</v>
      </c>
      <c r="F10" s="84">
        <f t="shared" si="1"/>
        <v>374</v>
      </c>
      <c r="G10" s="85">
        <f t="shared" si="1"/>
        <v>24</v>
      </c>
      <c r="H10" s="85">
        <f t="shared" si="0"/>
        <v>1025</v>
      </c>
    </row>
    <row r="11" spans="1:8" ht="30.75" customHeight="1">
      <c r="A11" s="81" t="s">
        <v>1103</v>
      </c>
      <c r="B11" s="78">
        <f>B5+B7+B9</f>
        <v>0</v>
      </c>
      <c r="C11" s="78">
        <f t="shared" ref="C11:G11" si="2">C5+C7+C9</f>
        <v>0</v>
      </c>
      <c r="D11" s="78">
        <f t="shared" si="2"/>
        <v>0</v>
      </c>
      <c r="E11" s="78">
        <f t="shared" si="2"/>
        <v>0</v>
      </c>
      <c r="F11" s="78">
        <f t="shared" si="2"/>
        <v>0</v>
      </c>
      <c r="G11" s="79">
        <f t="shared" si="2"/>
        <v>0</v>
      </c>
      <c r="H11" s="79">
        <f t="shared" si="0"/>
        <v>0</v>
      </c>
    </row>
    <row r="12" spans="1:8" ht="30.75" customHeight="1">
      <c r="A12" s="86" t="s">
        <v>1104</v>
      </c>
      <c r="B12" s="82">
        <f>B10+B11</f>
        <v>154</v>
      </c>
      <c r="C12" s="82">
        <f t="shared" ref="C12:G12" si="3">C10+C11</f>
        <v>55</v>
      </c>
      <c r="D12" s="82">
        <f t="shared" si="3"/>
        <v>175</v>
      </c>
      <c r="E12" s="82">
        <f t="shared" si="3"/>
        <v>243</v>
      </c>
      <c r="F12" s="82">
        <f t="shared" si="3"/>
        <v>374</v>
      </c>
      <c r="G12" s="83">
        <f t="shared" si="3"/>
        <v>24</v>
      </c>
      <c r="H12" s="83">
        <f t="shared" si="0"/>
        <v>1025</v>
      </c>
    </row>
    <row r="13" spans="1:8" ht="28.9" customHeight="1">
      <c r="A13" s="186" t="s">
        <v>650</v>
      </c>
      <c r="B13" s="186"/>
      <c r="C13" s="186"/>
      <c r="D13" s="186"/>
      <c r="E13" s="186"/>
      <c r="F13" s="186"/>
      <c r="G13" s="186"/>
      <c r="H13" s="186"/>
    </row>
  </sheetData>
  <mergeCells count="1">
    <mergeCell ref="A13:H13"/>
  </mergeCells>
  <phoneticPr fontId="2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8A804-E3E5-41E0-BC67-77C56A4BEA86}">
  <sheetPr>
    <tabColor rgb="FFFFFF00"/>
  </sheetPr>
  <dimension ref="A1:N250"/>
  <sheetViews>
    <sheetView topLeftCell="A230" zoomScale="90" zoomScaleNormal="90" zoomScaleSheetLayoutView="90" workbookViewId="0">
      <selection activeCell="J250" sqref="J250"/>
    </sheetView>
  </sheetViews>
  <sheetFormatPr defaultRowHeight="18.75"/>
  <cols>
    <col min="1" max="1" width="6.5" customWidth="1"/>
    <col min="2" max="2" width="6.625" customWidth="1"/>
    <col min="3" max="3" width="7.75" customWidth="1"/>
    <col min="4" max="4" width="4.625" bestFit="1" customWidth="1"/>
    <col min="5" max="5" width="19.625" customWidth="1"/>
    <col min="6" max="6" width="15.625" customWidth="1"/>
    <col min="7" max="7" width="8.125" customWidth="1"/>
    <col min="8" max="8" width="4.875" bestFit="1" customWidth="1"/>
    <col min="9" max="9" width="21" customWidth="1"/>
    <col min="10" max="10" width="6" bestFit="1" customWidth="1"/>
    <col min="11" max="11" width="10.5" customWidth="1"/>
    <col min="12" max="12" width="12" hidden="1" customWidth="1"/>
    <col min="13" max="13" width="10.5" customWidth="1"/>
    <col min="14" max="14" width="14.25" customWidth="1"/>
  </cols>
  <sheetData>
    <row r="1" spans="1:14" ht="25.5">
      <c r="A1" s="97" t="s">
        <v>1121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153" t="s">
        <v>1122</v>
      </c>
    </row>
    <row r="2" spans="1:14" ht="5.25" customHeight="1">
      <c r="A2" s="97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38.25" thickBot="1">
      <c r="A3" s="98" t="s">
        <v>0</v>
      </c>
      <c r="B3" s="99" t="s">
        <v>608</v>
      </c>
      <c r="C3" s="99" t="s">
        <v>1100</v>
      </c>
      <c r="D3" s="98" t="s">
        <v>1</v>
      </c>
      <c r="E3" s="98" t="s">
        <v>13</v>
      </c>
      <c r="F3" s="100" t="s">
        <v>2</v>
      </c>
      <c r="G3" s="100"/>
      <c r="H3" s="98" t="s">
        <v>3</v>
      </c>
      <c r="I3" s="100" t="s">
        <v>6</v>
      </c>
      <c r="J3" s="100" t="s">
        <v>4</v>
      </c>
      <c r="K3" s="101" t="s">
        <v>606</v>
      </c>
      <c r="L3" s="100" t="s">
        <v>605</v>
      </c>
      <c r="M3" s="99" t="s">
        <v>607</v>
      </c>
      <c r="N3" s="99" t="s">
        <v>642</v>
      </c>
    </row>
    <row r="4" spans="1:14" ht="19.5" thickTop="1">
      <c r="A4" s="102" t="s">
        <v>856</v>
      </c>
      <c r="B4" s="103" t="s">
        <v>602</v>
      </c>
      <c r="C4" s="102" t="s">
        <v>651</v>
      </c>
      <c r="D4" s="104" t="s">
        <v>652</v>
      </c>
      <c r="E4" s="105" t="s">
        <v>653</v>
      </c>
      <c r="F4" s="106" t="s">
        <v>655</v>
      </c>
      <c r="G4" s="107"/>
      <c r="H4" s="108">
        <v>2</v>
      </c>
      <c r="I4" s="109" t="s">
        <v>654</v>
      </c>
      <c r="J4" s="110">
        <v>1</v>
      </c>
      <c r="K4" s="111">
        <f>VLOOKUP(E4,照明設備稼働時間!$A$3:'照明設備稼働時間'!$E$58,5,FALSE)</f>
        <v>3650</v>
      </c>
      <c r="L4" s="111" t="str">
        <f t="shared" ref="L4:L67" si="0">F4&amp;H4&amp;I4</f>
        <v>FHF32EXNH2Ｖ４０２</v>
      </c>
      <c r="M4" s="112">
        <v>67</v>
      </c>
      <c r="N4" s="113">
        <f>(M4*J4*K4)/1000</f>
        <v>244.55</v>
      </c>
    </row>
    <row r="5" spans="1:14">
      <c r="A5" s="68" t="s">
        <v>857</v>
      </c>
      <c r="B5" s="114" t="s">
        <v>602</v>
      </c>
      <c r="C5" s="68" t="s">
        <v>656</v>
      </c>
      <c r="D5" s="65" t="s">
        <v>652</v>
      </c>
      <c r="E5" s="115" t="s">
        <v>653</v>
      </c>
      <c r="F5" s="66" t="s">
        <v>658</v>
      </c>
      <c r="G5" s="77" t="s">
        <v>1095</v>
      </c>
      <c r="H5" s="116">
        <v>1</v>
      </c>
      <c r="I5" s="117" t="s">
        <v>657</v>
      </c>
      <c r="J5" s="67">
        <v>1</v>
      </c>
      <c r="K5" s="118">
        <v>0</v>
      </c>
      <c r="L5" s="118" t="str">
        <f t="shared" si="0"/>
        <v>JB13W1非常灯　埋込</v>
      </c>
      <c r="M5" s="119">
        <v>13</v>
      </c>
      <c r="N5" s="120">
        <f t="shared" ref="N5:N68" si="1">(M5*J5*K5)/1000</f>
        <v>0</v>
      </c>
    </row>
    <row r="6" spans="1:14">
      <c r="A6" s="68" t="s">
        <v>858</v>
      </c>
      <c r="B6" s="114" t="s">
        <v>602</v>
      </c>
      <c r="C6" s="68" t="s">
        <v>659</v>
      </c>
      <c r="D6" s="65" t="s">
        <v>652</v>
      </c>
      <c r="E6" s="115" t="s">
        <v>660</v>
      </c>
      <c r="F6" s="66" t="s">
        <v>662</v>
      </c>
      <c r="G6" s="77"/>
      <c r="H6" s="116">
        <v>1</v>
      </c>
      <c r="I6" s="117" t="s">
        <v>661</v>
      </c>
      <c r="J6" s="67">
        <v>3</v>
      </c>
      <c r="K6" s="118">
        <f>VLOOKUP(E6,照明設備稼働時間!$A$3:'照明設備稼働時間'!$E$58,5,FALSE)</f>
        <v>242</v>
      </c>
      <c r="L6" s="118" t="str">
        <f t="shared" si="0"/>
        <v>FHF32EXNH1片反射笠</v>
      </c>
      <c r="M6" s="119">
        <v>38</v>
      </c>
      <c r="N6" s="120">
        <f t="shared" si="1"/>
        <v>27.588000000000001</v>
      </c>
    </row>
    <row r="7" spans="1:14">
      <c r="A7" s="68" t="s">
        <v>859</v>
      </c>
      <c r="B7" s="114" t="s">
        <v>602</v>
      </c>
      <c r="C7" s="68" t="s">
        <v>651</v>
      </c>
      <c r="D7" s="65" t="s">
        <v>652</v>
      </c>
      <c r="E7" s="115" t="s">
        <v>663</v>
      </c>
      <c r="F7" s="66" t="s">
        <v>655</v>
      </c>
      <c r="G7" s="77"/>
      <c r="H7" s="116">
        <v>2</v>
      </c>
      <c r="I7" s="117" t="s">
        <v>654</v>
      </c>
      <c r="J7" s="67">
        <v>1</v>
      </c>
      <c r="K7" s="118">
        <f>VLOOKUP(E7,照明設備稼働時間!$A$3:'照明設備稼働時間'!$E$58,5,FALSE)</f>
        <v>2299</v>
      </c>
      <c r="L7" s="118" t="str">
        <f t="shared" si="0"/>
        <v>FHF32EXNH2Ｖ４０２</v>
      </c>
      <c r="M7" s="119">
        <v>67</v>
      </c>
      <c r="N7" s="120">
        <f t="shared" si="1"/>
        <v>154.03299999999999</v>
      </c>
    </row>
    <row r="8" spans="1:14">
      <c r="A8" s="68" t="s">
        <v>860</v>
      </c>
      <c r="B8" s="114" t="s">
        <v>602</v>
      </c>
      <c r="C8" s="68" t="s">
        <v>664</v>
      </c>
      <c r="D8" s="65" t="s">
        <v>652</v>
      </c>
      <c r="E8" s="115" t="s">
        <v>663</v>
      </c>
      <c r="F8" s="66" t="s">
        <v>662</v>
      </c>
      <c r="G8" s="77"/>
      <c r="H8" s="116">
        <v>2</v>
      </c>
      <c r="I8" s="117" t="s">
        <v>665</v>
      </c>
      <c r="J8" s="67">
        <v>3</v>
      </c>
      <c r="K8" s="118">
        <f>VLOOKUP(E8,照明設備稼働時間!$A$3:'照明設備稼働時間'!$E$58,5,FALSE)</f>
        <v>2299</v>
      </c>
      <c r="L8" s="118" t="str">
        <f t="shared" si="0"/>
        <v>FHF32EXNH2反射笠付</v>
      </c>
      <c r="M8" s="119">
        <v>67</v>
      </c>
      <c r="N8" s="120">
        <f t="shared" si="1"/>
        <v>462.09899999999999</v>
      </c>
    </row>
    <row r="9" spans="1:14">
      <c r="A9" s="68" t="s">
        <v>861</v>
      </c>
      <c r="B9" s="114" t="s">
        <v>602</v>
      </c>
      <c r="C9" s="68" t="s">
        <v>659</v>
      </c>
      <c r="D9" s="65" t="s">
        <v>652</v>
      </c>
      <c r="E9" s="115" t="s">
        <v>663</v>
      </c>
      <c r="F9" s="66" t="s">
        <v>655</v>
      </c>
      <c r="G9" s="77"/>
      <c r="H9" s="116">
        <v>1</v>
      </c>
      <c r="I9" s="117" t="s">
        <v>661</v>
      </c>
      <c r="J9" s="67">
        <v>5</v>
      </c>
      <c r="K9" s="118">
        <f>VLOOKUP(E9,照明設備稼働時間!$A$3:'照明設備稼働時間'!$E$58,5,FALSE)</f>
        <v>2299</v>
      </c>
      <c r="L9" s="118" t="str">
        <f t="shared" si="0"/>
        <v>FHF32EXNH1片反射笠</v>
      </c>
      <c r="M9" s="119">
        <v>38</v>
      </c>
      <c r="N9" s="120">
        <f t="shared" si="1"/>
        <v>436.81</v>
      </c>
    </row>
    <row r="10" spans="1:14">
      <c r="A10" s="68" t="s">
        <v>862</v>
      </c>
      <c r="B10" s="114" t="s">
        <v>602</v>
      </c>
      <c r="C10" s="68" t="s">
        <v>651</v>
      </c>
      <c r="D10" s="65" t="s">
        <v>652</v>
      </c>
      <c r="E10" s="115" t="s">
        <v>666</v>
      </c>
      <c r="F10" s="66" t="s">
        <v>662</v>
      </c>
      <c r="G10" s="77"/>
      <c r="H10" s="116">
        <v>2</v>
      </c>
      <c r="I10" s="117" t="s">
        <v>654</v>
      </c>
      <c r="J10" s="67">
        <v>3</v>
      </c>
      <c r="K10" s="118">
        <f>VLOOKUP(E10,照明設備稼働時間!$A$3:'照明設備稼働時間'!$E$58,5,FALSE)</f>
        <v>480</v>
      </c>
      <c r="L10" s="118" t="str">
        <f t="shared" si="0"/>
        <v>FHF32EXNH2Ｖ４０２</v>
      </c>
      <c r="M10" s="119">
        <v>67</v>
      </c>
      <c r="N10" s="120">
        <f t="shared" si="1"/>
        <v>96.48</v>
      </c>
    </row>
    <row r="11" spans="1:14">
      <c r="A11" s="68" t="s">
        <v>863</v>
      </c>
      <c r="B11" s="114" t="s">
        <v>602</v>
      </c>
      <c r="C11" s="68" t="s">
        <v>667</v>
      </c>
      <c r="D11" s="65" t="s">
        <v>652</v>
      </c>
      <c r="E11" s="115" t="s">
        <v>666</v>
      </c>
      <c r="F11" s="66" t="s">
        <v>655</v>
      </c>
      <c r="G11" s="77"/>
      <c r="H11" s="116">
        <v>1</v>
      </c>
      <c r="I11" s="117" t="s">
        <v>668</v>
      </c>
      <c r="J11" s="67">
        <v>2</v>
      </c>
      <c r="K11" s="118">
        <f>VLOOKUP(E11,照明設備稼働時間!$A$3:'照明設備稼働時間'!$E$58,5,FALSE)</f>
        <v>480</v>
      </c>
      <c r="L11" s="118" t="str">
        <f t="shared" si="0"/>
        <v>FHF32EXNH1Ｖ４０１</v>
      </c>
      <c r="M11" s="119">
        <v>38</v>
      </c>
      <c r="N11" s="120">
        <f t="shared" si="1"/>
        <v>36.479999999999997</v>
      </c>
    </row>
    <row r="12" spans="1:14">
      <c r="A12" s="68" t="s">
        <v>864</v>
      </c>
      <c r="B12" s="114" t="s">
        <v>602</v>
      </c>
      <c r="C12" s="68" t="s">
        <v>659</v>
      </c>
      <c r="D12" s="65" t="s">
        <v>652</v>
      </c>
      <c r="E12" s="115" t="s">
        <v>666</v>
      </c>
      <c r="F12" s="66" t="s">
        <v>655</v>
      </c>
      <c r="G12" s="77"/>
      <c r="H12" s="116">
        <v>1</v>
      </c>
      <c r="I12" s="117" t="s">
        <v>661</v>
      </c>
      <c r="J12" s="67">
        <v>4</v>
      </c>
      <c r="K12" s="118">
        <f>VLOOKUP(E12,照明設備稼働時間!$A$3:'照明設備稼働時間'!$E$58,5,FALSE)</f>
        <v>480</v>
      </c>
      <c r="L12" s="118" t="str">
        <f t="shared" si="0"/>
        <v>FHF32EXNH1片反射笠</v>
      </c>
      <c r="M12" s="119">
        <v>38</v>
      </c>
      <c r="N12" s="120">
        <f t="shared" si="1"/>
        <v>72.959999999999994</v>
      </c>
    </row>
    <row r="13" spans="1:14">
      <c r="A13" s="68" t="s">
        <v>865</v>
      </c>
      <c r="B13" s="114" t="s">
        <v>602</v>
      </c>
      <c r="C13" s="68" t="s">
        <v>669</v>
      </c>
      <c r="D13" s="65" t="s">
        <v>652</v>
      </c>
      <c r="E13" s="115" t="s">
        <v>670</v>
      </c>
      <c r="F13" s="66" t="s">
        <v>655</v>
      </c>
      <c r="G13" s="77"/>
      <c r="H13" s="116">
        <v>1</v>
      </c>
      <c r="I13" s="117" t="s">
        <v>665</v>
      </c>
      <c r="J13" s="67">
        <v>2</v>
      </c>
      <c r="K13" s="118">
        <f>VLOOKUP(E13,照明設備稼働時間!$A$3:'照明設備稼働時間'!$E$58,5,FALSE)</f>
        <v>2299</v>
      </c>
      <c r="L13" s="118" t="str">
        <f t="shared" si="0"/>
        <v>FHF32EXNH1反射笠付</v>
      </c>
      <c r="M13" s="119">
        <v>38</v>
      </c>
      <c r="N13" s="120">
        <f t="shared" si="1"/>
        <v>174.72399999999999</v>
      </c>
    </row>
    <row r="14" spans="1:14">
      <c r="A14" s="68" t="s">
        <v>866</v>
      </c>
      <c r="B14" s="114" t="s">
        <v>602</v>
      </c>
      <c r="C14" s="68" t="s">
        <v>659</v>
      </c>
      <c r="D14" s="65" t="s">
        <v>652</v>
      </c>
      <c r="E14" s="115" t="s">
        <v>670</v>
      </c>
      <c r="F14" s="66" t="s">
        <v>655</v>
      </c>
      <c r="G14" s="77"/>
      <c r="H14" s="116">
        <v>1</v>
      </c>
      <c r="I14" s="117" t="s">
        <v>661</v>
      </c>
      <c r="J14" s="67">
        <v>5</v>
      </c>
      <c r="K14" s="118">
        <f>VLOOKUP(E14,照明設備稼働時間!$A$3:'照明設備稼働時間'!$E$58,5,FALSE)</f>
        <v>2299</v>
      </c>
      <c r="L14" s="118" t="str">
        <f t="shared" si="0"/>
        <v>FHF32EXNH1片反射笠</v>
      </c>
      <c r="M14" s="119">
        <v>38</v>
      </c>
      <c r="N14" s="120">
        <f t="shared" si="1"/>
        <v>436.81</v>
      </c>
    </row>
    <row r="15" spans="1:14">
      <c r="A15" s="68" t="s">
        <v>867</v>
      </c>
      <c r="B15" s="114" t="s">
        <v>602</v>
      </c>
      <c r="C15" s="68" t="s">
        <v>659</v>
      </c>
      <c r="D15" s="65" t="s">
        <v>652</v>
      </c>
      <c r="E15" s="115" t="s">
        <v>671</v>
      </c>
      <c r="F15" s="66" t="s">
        <v>655</v>
      </c>
      <c r="G15" s="77"/>
      <c r="H15" s="116">
        <v>1</v>
      </c>
      <c r="I15" s="117" t="s">
        <v>661</v>
      </c>
      <c r="J15" s="67">
        <v>6</v>
      </c>
      <c r="K15" s="118">
        <f>VLOOKUP(E15,照明設備稼働時間!$A$3:'照明設備稼働時間'!$E$58,5,FALSE)</f>
        <v>14</v>
      </c>
      <c r="L15" s="118" t="str">
        <f t="shared" si="0"/>
        <v>FHF32EXNH1片反射笠</v>
      </c>
      <c r="M15" s="119">
        <v>38</v>
      </c>
      <c r="N15" s="120">
        <f t="shared" si="1"/>
        <v>3.1920000000000002</v>
      </c>
    </row>
    <row r="16" spans="1:14">
      <c r="A16" s="68" t="s">
        <v>868</v>
      </c>
      <c r="B16" s="114" t="s">
        <v>602</v>
      </c>
      <c r="C16" s="68" t="s">
        <v>664</v>
      </c>
      <c r="D16" s="65" t="s">
        <v>652</v>
      </c>
      <c r="E16" s="115" t="s">
        <v>672</v>
      </c>
      <c r="F16" s="66" t="s">
        <v>655</v>
      </c>
      <c r="G16" s="77"/>
      <c r="H16" s="116">
        <v>2</v>
      </c>
      <c r="I16" s="117" t="s">
        <v>665</v>
      </c>
      <c r="J16" s="67">
        <v>3</v>
      </c>
      <c r="K16" s="118">
        <f>VLOOKUP(E16,照明設備稼働時間!$A$3:'照明設備稼働時間'!$E$58,5,FALSE)</f>
        <v>121</v>
      </c>
      <c r="L16" s="118" t="str">
        <f t="shared" si="0"/>
        <v>FHF32EXNH2反射笠付</v>
      </c>
      <c r="M16" s="119">
        <v>67</v>
      </c>
      <c r="N16" s="120">
        <f t="shared" si="1"/>
        <v>24.321000000000002</v>
      </c>
    </row>
    <row r="17" spans="1:14">
      <c r="A17" s="68" t="s">
        <v>869</v>
      </c>
      <c r="B17" s="114" t="s">
        <v>602</v>
      </c>
      <c r="C17" s="68" t="s">
        <v>673</v>
      </c>
      <c r="D17" s="65" t="s">
        <v>652</v>
      </c>
      <c r="E17" s="115" t="s">
        <v>674</v>
      </c>
      <c r="F17" s="66" t="s">
        <v>655</v>
      </c>
      <c r="G17" s="77"/>
      <c r="H17" s="116">
        <v>1</v>
      </c>
      <c r="I17" s="117" t="s">
        <v>675</v>
      </c>
      <c r="J17" s="67">
        <v>2</v>
      </c>
      <c r="K17" s="118">
        <f>VLOOKUP(E17,照明設備稼働時間!$A$3:'照明設備稼働時間'!$E$58,5,FALSE)</f>
        <v>2420</v>
      </c>
      <c r="L17" s="118" t="str">
        <f t="shared" si="0"/>
        <v>FHF32EXNH1反射笠付　ＷＰ</v>
      </c>
      <c r="M17" s="119">
        <v>38</v>
      </c>
      <c r="N17" s="120">
        <f t="shared" si="1"/>
        <v>183.92</v>
      </c>
    </row>
    <row r="18" spans="1:14">
      <c r="A18" s="68" t="s">
        <v>870</v>
      </c>
      <c r="B18" s="114" t="s">
        <v>602</v>
      </c>
      <c r="C18" s="68" t="s">
        <v>669</v>
      </c>
      <c r="D18" s="65" t="s">
        <v>652</v>
      </c>
      <c r="E18" s="115" t="s">
        <v>676</v>
      </c>
      <c r="F18" s="66" t="s">
        <v>655</v>
      </c>
      <c r="G18" s="77"/>
      <c r="H18" s="116">
        <v>1</v>
      </c>
      <c r="I18" s="117" t="s">
        <v>665</v>
      </c>
      <c r="J18" s="67">
        <v>8</v>
      </c>
      <c r="K18" s="118">
        <f>VLOOKUP(E18,照明設備稼働時間!$A$3:'照明設備稼働時間'!$E$58,5,FALSE)</f>
        <v>2420</v>
      </c>
      <c r="L18" s="118" t="str">
        <f t="shared" si="0"/>
        <v>FHF32EXNH1反射笠付</v>
      </c>
      <c r="M18" s="119">
        <v>38</v>
      </c>
      <c r="N18" s="120">
        <f t="shared" si="1"/>
        <v>735.68</v>
      </c>
    </row>
    <row r="19" spans="1:14">
      <c r="A19" s="68" t="s">
        <v>871</v>
      </c>
      <c r="B19" s="114" t="s">
        <v>602</v>
      </c>
      <c r="C19" s="68" t="s">
        <v>677</v>
      </c>
      <c r="D19" s="65" t="s">
        <v>652</v>
      </c>
      <c r="E19" s="115" t="s">
        <v>1111</v>
      </c>
      <c r="F19" s="66" t="s">
        <v>658</v>
      </c>
      <c r="G19" s="77"/>
      <c r="H19" s="116">
        <v>1</v>
      </c>
      <c r="I19" s="117" t="s">
        <v>679</v>
      </c>
      <c r="J19" s="67">
        <v>4</v>
      </c>
      <c r="K19" s="118">
        <v>0</v>
      </c>
      <c r="L19" s="118" t="str">
        <f t="shared" si="0"/>
        <v>JB13W1非常灯　直付</v>
      </c>
      <c r="M19" s="119">
        <v>13</v>
      </c>
      <c r="N19" s="120">
        <f t="shared" si="1"/>
        <v>0</v>
      </c>
    </row>
    <row r="20" spans="1:14">
      <c r="A20" s="68" t="s">
        <v>872</v>
      </c>
      <c r="B20" s="114" t="s">
        <v>602</v>
      </c>
      <c r="C20" s="68" t="s">
        <v>669</v>
      </c>
      <c r="D20" s="65" t="s">
        <v>652</v>
      </c>
      <c r="E20" s="115" t="s">
        <v>1111</v>
      </c>
      <c r="F20" s="66" t="s">
        <v>655</v>
      </c>
      <c r="G20" s="77"/>
      <c r="H20" s="116">
        <v>1</v>
      </c>
      <c r="I20" s="117" t="s">
        <v>665</v>
      </c>
      <c r="J20" s="67">
        <v>39</v>
      </c>
      <c r="K20" s="118">
        <f>VLOOKUP(E20,照明設備稼働時間!$A$3:'照明設備稼働時間'!$E$58,5,FALSE)</f>
        <v>8760</v>
      </c>
      <c r="L20" s="118" t="str">
        <f t="shared" si="0"/>
        <v>FHF32EXNH1反射笠付</v>
      </c>
      <c r="M20" s="119">
        <v>38</v>
      </c>
      <c r="N20" s="120">
        <f t="shared" si="1"/>
        <v>12982.32</v>
      </c>
    </row>
    <row r="21" spans="1:14">
      <c r="A21" s="68" t="s">
        <v>873</v>
      </c>
      <c r="B21" s="114" t="s">
        <v>602</v>
      </c>
      <c r="C21" s="68" t="s">
        <v>680</v>
      </c>
      <c r="D21" s="65" t="s">
        <v>652</v>
      </c>
      <c r="E21" s="115" t="s">
        <v>1111</v>
      </c>
      <c r="F21" s="66" t="s">
        <v>655</v>
      </c>
      <c r="G21" s="77"/>
      <c r="H21" s="116">
        <v>1</v>
      </c>
      <c r="I21" s="117" t="s">
        <v>681</v>
      </c>
      <c r="J21" s="67">
        <v>7</v>
      </c>
      <c r="K21" s="118">
        <f>VLOOKUP(E21,照明設備稼働時間!$A$3:'照明設備稼働時間'!$E$58,5,FALSE)</f>
        <v>8760</v>
      </c>
      <c r="L21" s="118" t="str">
        <f t="shared" si="0"/>
        <v>FHF32EXNH1反射笠付　ＢＴ内蔵</v>
      </c>
      <c r="M21" s="119">
        <v>38</v>
      </c>
      <c r="N21" s="120">
        <f t="shared" si="1"/>
        <v>2330.16</v>
      </c>
    </row>
    <row r="22" spans="1:14">
      <c r="A22" s="68" t="s">
        <v>874</v>
      </c>
      <c r="B22" s="114" t="s">
        <v>602</v>
      </c>
      <c r="C22" s="68" t="s">
        <v>659</v>
      </c>
      <c r="D22" s="65" t="s">
        <v>652</v>
      </c>
      <c r="E22" s="115" t="s">
        <v>1111</v>
      </c>
      <c r="F22" s="66" t="s">
        <v>655</v>
      </c>
      <c r="G22" s="77"/>
      <c r="H22" s="116">
        <v>1</v>
      </c>
      <c r="I22" s="117" t="s">
        <v>661</v>
      </c>
      <c r="J22" s="67">
        <v>1</v>
      </c>
      <c r="K22" s="118">
        <f>VLOOKUP(E22,照明設備稼働時間!$A$3:'照明設備稼働時間'!$E$58,5,FALSE)</f>
        <v>8760</v>
      </c>
      <c r="L22" s="118" t="str">
        <f t="shared" si="0"/>
        <v>FHF32EXNH1片反射笠</v>
      </c>
      <c r="M22" s="119">
        <v>38</v>
      </c>
      <c r="N22" s="120">
        <f t="shared" si="1"/>
        <v>332.88</v>
      </c>
    </row>
    <row r="23" spans="1:14">
      <c r="A23" s="68" t="s">
        <v>875</v>
      </c>
      <c r="B23" s="114" t="s">
        <v>602</v>
      </c>
      <c r="C23" s="68" t="s">
        <v>682</v>
      </c>
      <c r="D23" s="65" t="s">
        <v>652</v>
      </c>
      <c r="E23" s="115" t="s">
        <v>1111</v>
      </c>
      <c r="F23" s="66" t="s">
        <v>684</v>
      </c>
      <c r="G23" s="77"/>
      <c r="H23" s="116">
        <v>2</v>
      </c>
      <c r="I23" s="117" t="s">
        <v>683</v>
      </c>
      <c r="J23" s="67">
        <v>2</v>
      </c>
      <c r="K23" s="118">
        <v>8760</v>
      </c>
      <c r="L23" s="118" t="str">
        <f t="shared" si="0"/>
        <v>FLR402Ａ級誘導灯　壁付　片面</v>
      </c>
      <c r="M23" s="119">
        <v>85</v>
      </c>
      <c r="N23" s="120">
        <f t="shared" si="1"/>
        <v>1489.2</v>
      </c>
    </row>
    <row r="24" spans="1:14">
      <c r="A24" s="68" t="s">
        <v>876</v>
      </c>
      <c r="B24" s="114" t="s">
        <v>602</v>
      </c>
      <c r="C24" s="68" t="s">
        <v>685</v>
      </c>
      <c r="D24" s="65" t="s">
        <v>652</v>
      </c>
      <c r="E24" s="115" t="s">
        <v>1111</v>
      </c>
      <c r="F24" s="66" t="s">
        <v>684</v>
      </c>
      <c r="G24" s="77"/>
      <c r="H24" s="116">
        <v>1</v>
      </c>
      <c r="I24" s="117" t="s">
        <v>686</v>
      </c>
      <c r="J24" s="67">
        <v>1</v>
      </c>
      <c r="K24" s="118">
        <v>8760</v>
      </c>
      <c r="L24" s="118" t="str">
        <f t="shared" si="0"/>
        <v>FLR401Ｂ級誘導灯　天付　両面</v>
      </c>
      <c r="M24" s="119">
        <v>44</v>
      </c>
      <c r="N24" s="120">
        <f t="shared" si="1"/>
        <v>385.44</v>
      </c>
    </row>
    <row r="25" spans="1:14">
      <c r="A25" s="68" t="s">
        <v>877</v>
      </c>
      <c r="B25" s="114" t="s">
        <v>602</v>
      </c>
      <c r="C25" s="68" t="s">
        <v>687</v>
      </c>
      <c r="D25" s="65" t="s">
        <v>652</v>
      </c>
      <c r="E25" s="115" t="s">
        <v>688</v>
      </c>
      <c r="F25" s="66" t="s">
        <v>690</v>
      </c>
      <c r="G25" s="77"/>
      <c r="H25" s="116">
        <v>2</v>
      </c>
      <c r="I25" s="117" t="s">
        <v>689</v>
      </c>
      <c r="J25" s="67">
        <v>7</v>
      </c>
      <c r="K25" s="118">
        <f>VLOOKUP(E25,照明設備稼働時間!$A$3:'照明設備稼働時間'!$E$58,5,FALSE)</f>
        <v>8760</v>
      </c>
      <c r="L25" s="118" t="str">
        <f t="shared" si="0"/>
        <v>FL20SSW/182Ｖ２０２</v>
      </c>
      <c r="M25" s="119">
        <v>45</v>
      </c>
      <c r="N25" s="120">
        <f t="shared" si="1"/>
        <v>2759.4</v>
      </c>
    </row>
    <row r="26" spans="1:14">
      <c r="A26" s="68" t="s">
        <v>878</v>
      </c>
      <c r="B26" s="114" t="s">
        <v>602</v>
      </c>
      <c r="C26" s="68" t="s">
        <v>656</v>
      </c>
      <c r="D26" s="65" t="s">
        <v>652</v>
      </c>
      <c r="E26" s="115" t="s">
        <v>688</v>
      </c>
      <c r="F26" s="66" t="s">
        <v>658</v>
      </c>
      <c r="G26" s="77" t="s">
        <v>1095</v>
      </c>
      <c r="H26" s="116">
        <v>1</v>
      </c>
      <c r="I26" s="117" t="s">
        <v>657</v>
      </c>
      <c r="J26" s="67">
        <v>3</v>
      </c>
      <c r="K26" s="118">
        <v>0</v>
      </c>
      <c r="L26" s="118" t="str">
        <f t="shared" si="0"/>
        <v>JB13W1非常灯　埋込</v>
      </c>
      <c r="M26" s="119">
        <v>13</v>
      </c>
      <c r="N26" s="120">
        <f t="shared" si="1"/>
        <v>0</v>
      </c>
    </row>
    <row r="27" spans="1:14">
      <c r="A27" s="68" t="s">
        <v>879</v>
      </c>
      <c r="B27" s="114" t="s">
        <v>602</v>
      </c>
      <c r="C27" s="68" t="s">
        <v>691</v>
      </c>
      <c r="D27" s="65" t="s">
        <v>652</v>
      </c>
      <c r="E27" s="115" t="s">
        <v>688</v>
      </c>
      <c r="F27" s="66"/>
      <c r="G27" s="77"/>
      <c r="H27" s="116">
        <v>1</v>
      </c>
      <c r="I27" s="117" t="s">
        <v>692</v>
      </c>
      <c r="J27" s="67">
        <v>1</v>
      </c>
      <c r="K27" s="118">
        <v>8760</v>
      </c>
      <c r="L27" s="118" t="str">
        <f t="shared" si="0"/>
        <v>1Ｂ級誘導灯　壁付　片面</v>
      </c>
      <c r="M27" s="119">
        <v>44</v>
      </c>
      <c r="N27" s="120">
        <f t="shared" si="1"/>
        <v>385.44</v>
      </c>
    </row>
    <row r="28" spans="1:14">
      <c r="A28" s="68" t="s">
        <v>880</v>
      </c>
      <c r="B28" s="114" t="s">
        <v>602</v>
      </c>
      <c r="C28" s="68" t="s">
        <v>651</v>
      </c>
      <c r="D28" s="65" t="s">
        <v>652</v>
      </c>
      <c r="E28" s="115" t="s">
        <v>693</v>
      </c>
      <c r="F28" s="66" t="s">
        <v>655</v>
      </c>
      <c r="G28" s="77"/>
      <c r="H28" s="116">
        <v>2</v>
      </c>
      <c r="I28" s="117" t="s">
        <v>654</v>
      </c>
      <c r="J28" s="67">
        <v>2</v>
      </c>
      <c r="K28" s="118">
        <f>VLOOKUP(E28,照明設備稼働時間!$A$3:'照明設備稼働時間'!$E$58,5,FALSE)</f>
        <v>242</v>
      </c>
      <c r="L28" s="118" t="str">
        <f t="shared" si="0"/>
        <v>FHF32EXNH2Ｖ４０２</v>
      </c>
      <c r="M28" s="119">
        <v>67</v>
      </c>
      <c r="N28" s="120">
        <f t="shared" si="1"/>
        <v>32.427999999999997</v>
      </c>
    </row>
    <row r="29" spans="1:14">
      <c r="A29" s="68" t="s">
        <v>881</v>
      </c>
      <c r="B29" s="114" t="s">
        <v>602</v>
      </c>
      <c r="C29" s="68" t="s">
        <v>656</v>
      </c>
      <c r="D29" s="65" t="s">
        <v>652</v>
      </c>
      <c r="E29" s="115" t="s">
        <v>693</v>
      </c>
      <c r="F29" s="66" t="s">
        <v>658</v>
      </c>
      <c r="G29" s="77" t="s">
        <v>1095</v>
      </c>
      <c r="H29" s="116">
        <v>1</v>
      </c>
      <c r="I29" s="117" t="s">
        <v>657</v>
      </c>
      <c r="J29" s="67">
        <v>1</v>
      </c>
      <c r="K29" s="118">
        <v>0</v>
      </c>
      <c r="L29" s="118" t="str">
        <f t="shared" si="0"/>
        <v>JB13W1非常灯　埋込</v>
      </c>
      <c r="M29" s="119">
        <v>13</v>
      </c>
      <c r="N29" s="120">
        <f t="shared" si="1"/>
        <v>0</v>
      </c>
    </row>
    <row r="30" spans="1:14">
      <c r="A30" s="68" t="s">
        <v>882</v>
      </c>
      <c r="B30" s="114" t="s">
        <v>602</v>
      </c>
      <c r="C30" s="68" t="s">
        <v>694</v>
      </c>
      <c r="D30" s="65" t="s">
        <v>652</v>
      </c>
      <c r="E30" s="115" t="s">
        <v>695</v>
      </c>
      <c r="F30" s="66" t="s">
        <v>697</v>
      </c>
      <c r="G30" s="77" t="s">
        <v>1096</v>
      </c>
      <c r="H30" s="116">
        <v>1</v>
      </c>
      <c r="I30" s="117" t="s">
        <v>696</v>
      </c>
      <c r="J30" s="67">
        <v>1</v>
      </c>
      <c r="K30" s="118">
        <f>VLOOKUP(E30,照明設備稼働時間!$A$3:'照明設備稼働時間'!$E$58,5,FALSE)</f>
        <v>2299</v>
      </c>
      <c r="L30" s="118" t="str">
        <f t="shared" si="0"/>
        <v>FDL13W1ﾀﾞｳﾝﾗｲﾄ</v>
      </c>
      <c r="M30" s="119">
        <v>18</v>
      </c>
      <c r="N30" s="120">
        <f t="shared" si="1"/>
        <v>41.381999999999998</v>
      </c>
    </row>
    <row r="31" spans="1:14">
      <c r="A31" s="68" t="s">
        <v>883</v>
      </c>
      <c r="B31" s="114" t="s">
        <v>602</v>
      </c>
      <c r="C31" s="68" t="s">
        <v>698</v>
      </c>
      <c r="D31" s="65" t="s">
        <v>652</v>
      </c>
      <c r="E31" s="115" t="s">
        <v>695</v>
      </c>
      <c r="F31" s="66" t="s">
        <v>699</v>
      </c>
      <c r="G31" s="77" t="s">
        <v>1096</v>
      </c>
      <c r="H31" s="116">
        <v>1</v>
      </c>
      <c r="I31" s="117" t="s">
        <v>696</v>
      </c>
      <c r="J31" s="67">
        <v>2</v>
      </c>
      <c r="K31" s="118">
        <f>VLOOKUP(E31,照明設備稼働時間!$A$3:'照明設備稼働時間'!$E$58,5,FALSE)</f>
        <v>2299</v>
      </c>
      <c r="L31" s="118" t="str">
        <f t="shared" si="0"/>
        <v>FDL18W1ﾀﾞｳﾝﾗｲﾄ</v>
      </c>
      <c r="M31" s="119">
        <v>22</v>
      </c>
      <c r="N31" s="120">
        <f t="shared" si="1"/>
        <v>101.15600000000001</v>
      </c>
    </row>
    <row r="32" spans="1:14">
      <c r="A32" s="68" t="s">
        <v>884</v>
      </c>
      <c r="B32" s="114" t="s">
        <v>602</v>
      </c>
      <c r="C32" s="68" t="s">
        <v>694</v>
      </c>
      <c r="D32" s="65" t="s">
        <v>652</v>
      </c>
      <c r="E32" s="115" t="s">
        <v>701</v>
      </c>
      <c r="F32" s="66" t="s">
        <v>697</v>
      </c>
      <c r="G32" s="77" t="s">
        <v>1096</v>
      </c>
      <c r="H32" s="116">
        <v>1</v>
      </c>
      <c r="I32" s="117" t="s">
        <v>696</v>
      </c>
      <c r="J32" s="67">
        <v>1</v>
      </c>
      <c r="K32" s="118">
        <f>VLOOKUP(E32,照明設備稼働時間!$A$3:'照明設備稼働時間'!$E$58,5,FALSE)</f>
        <v>2299</v>
      </c>
      <c r="L32" s="118" t="str">
        <f t="shared" si="0"/>
        <v>FDL13W1ﾀﾞｳﾝﾗｲﾄ</v>
      </c>
      <c r="M32" s="119">
        <v>18</v>
      </c>
      <c r="N32" s="120">
        <f t="shared" si="1"/>
        <v>41.381999999999998</v>
      </c>
    </row>
    <row r="33" spans="1:14">
      <c r="A33" s="68" t="s">
        <v>885</v>
      </c>
      <c r="B33" s="114" t="s">
        <v>602</v>
      </c>
      <c r="C33" s="68" t="s">
        <v>698</v>
      </c>
      <c r="D33" s="65" t="s">
        <v>652</v>
      </c>
      <c r="E33" s="115" t="s">
        <v>701</v>
      </c>
      <c r="F33" s="66" t="s">
        <v>699</v>
      </c>
      <c r="G33" s="77" t="s">
        <v>1096</v>
      </c>
      <c r="H33" s="116">
        <v>1</v>
      </c>
      <c r="I33" s="117" t="s">
        <v>696</v>
      </c>
      <c r="J33" s="67">
        <v>3</v>
      </c>
      <c r="K33" s="118">
        <f>VLOOKUP(E33,照明設備稼働時間!$A$3:'照明設備稼働時間'!$E$58,5,FALSE)</f>
        <v>2299</v>
      </c>
      <c r="L33" s="118" t="str">
        <f t="shared" si="0"/>
        <v>FDL18W1ﾀﾞｳﾝﾗｲﾄ</v>
      </c>
      <c r="M33" s="119">
        <v>22</v>
      </c>
      <c r="N33" s="120">
        <f t="shared" si="1"/>
        <v>151.73400000000001</v>
      </c>
    </row>
    <row r="34" spans="1:14">
      <c r="A34" s="68" t="s">
        <v>886</v>
      </c>
      <c r="B34" s="114" t="s">
        <v>602</v>
      </c>
      <c r="C34" s="68" t="s">
        <v>667</v>
      </c>
      <c r="D34" s="65" t="s">
        <v>652</v>
      </c>
      <c r="E34" s="115" t="s">
        <v>702</v>
      </c>
      <c r="F34" s="66" t="s">
        <v>655</v>
      </c>
      <c r="G34" s="77"/>
      <c r="H34" s="116">
        <v>1</v>
      </c>
      <c r="I34" s="117" t="s">
        <v>668</v>
      </c>
      <c r="J34" s="67">
        <v>2</v>
      </c>
      <c r="K34" s="118">
        <f>VLOOKUP(E34,照明設備稼働時間!$A$3:'照明設備稼働時間'!$E$58,5,FALSE)</f>
        <v>726</v>
      </c>
      <c r="L34" s="118" t="str">
        <f t="shared" si="0"/>
        <v>FHF32EXNH1Ｖ４０１</v>
      </c>
      <c r="M34" s="119">
        <v>38</v>
      </c>
      <c r="N34" s="120">
        <f t="shared" si="1"/>
        <v>55.176000000000002</v>
      </c>
    </row>
    <row r="35" spans="1:14">
      <c r="A35" s="68" t="s">
        <v>887</v>
      </c>
      <c r="B35" s="114" t="s">
        <v>602</v>
      </c>
      <c r="C35" s="68" t="s">
        <v>703</v>
      </c>
      <c r="D35" s="65" t="s">
        <v>652</v>
      </c>
      <c r="E35" s="115" t="s">
        <v>704</v>
      </c>
      <c r="F35" s="66" t="s">
        <v>655</v>
      </c>
      <c r="G35" s="77"/>
      <c r="H35" s="116">
        <v>1</v>
      </c>
      <c r="I35" s="117" t="s">
        <v>705</v>
      </c>
      <c r="J35" s="67">
        <v>2</v>
      </c>
      <c r="K35" s="118">
        <f>VLOOKUP(E35,照明設備稼働時間!$A$3:'照明設備稼働時間'!$E$58,5,FALSE)</f>
        <v>2299</v>
      </c>
      <c r="L35" s="118" t="str">
        <f t="shared" si="0"/>
        <v>FHF32EXNH1Ｖ４０１　ＷＰ</v>
      </c>
      <c r="M35" s="119">
        <v>38</v>
      </c>
      <c r="N35" s="120">
        <f t="shared" si="1"/>
        <v>174.72399999999999</v>
      </c>
    </row>
    <row r="36" spans="1:14">
      <c r="A36" s="68" t="s">
        <v>888</v>
      </c>
      <c r="B36" s="114" t="s">
        <v>602</v>
      </c>
      <c r="C36" s="68" t="s">
        <v>656</v>
      </c>
      <c r="D36" s="65" t="s">
        <v>652</v>
      </c>
      <c r="E36" s="115" t="s">
        <v>704</v>
      </c>
      <c r="F36" s="66" t="s">
        <v>658</v>
      </c>
      <c r="G36" s="77" t="s">
        <v>1095</v>
      </c>
      <c r="H36" s="116">
        <v>1</v>
      </c>
      <c r="I36" s="117" t="s">
        <v>657</v>
      </c>
      <c r="J36" s="67">
        <v>1</v>
      </c>
      <c r="K36" s="118">
        <v>0</v>
      </c>
      <c r="L36" s="118" t="str">
        <f t="shared" si="0"/>
        <v>JB13W1非常灯　埋込</v>
      </c>
      <c r="M36" s="119">
        <v>13</v>
      </c>
      <c r="N36" s="120">
        <f t="shared" si="1"/>
        <v>0</v>
      </c>
    </row>
    <row r="37" spans="1:14">
      <c r="A37" s="68" t="s">
        <v>889</v>
      </c>
      <c r="B37" s="114" t="s">
        <v>602</v>
      </c>
      <c r="C37" s="68" t="s">
        <v>667</v>
      </c>
      <c r="D37" s="65" t="s">
        <v>652</v>
      </c>
      <c r="E37" s="115" t="s">
        <v>706</v>
      </c>
      <c r="F37" s="66" t="s">
        <v>655</v>
      </c>
      <c r="G37" s="77"/>
      <c r="H37" s="116">
        <v>1</v>
      </c>
      <c r="I37" s="117" t="s">
        <v>668</v>
      </c>
      <c r="J37" s="67">
        <v>2</v>
      </c>
      <c r="K37" s="118">
        <f>VLOOKUP(E37,照明設備稼働時間!$A$3:'照明設備稼働時間'!$E$58,5,FALSE)</f>
        <v>1210</v>
      </c>
      <c r="L37" s="118" t="str">
        <f t="shared" si="0"/>
        <v>FHF32EXNH1Ｖ４０１</v>
      </c>
      <c r="M37" s="119">
        <v>38</v>
      </c>
      <c r="N37" s="120">
        <f t="shared" si="1"/>
        <v>91.96</v>
      </c>
    </row>
    <row r="38" spans="1:14">
      <c r="A38" s="68" t="s">
        <v>890</v>
      </c>
      <c r="B38" s="114" t="s">
        <v>602</v>
      </c>
      <c r="C38" s="68" t="s">
        <v>656</v>
      </c>
      <c r="D38" s="65" t="s">
        <v>652</v>
      </c>
      <c r="E38" s="115" t="s">
        <v>704</v>
      </c>
      <c r="F38" s="66" t="s">
        <v>658</v>
      </c>
      <c r="G38" s="77" t="s">
        <v>1095</v>
      </c>
      <c r="H38" s="116">
        <v>1</v>
      </c>
      <c r="I38" s="117" t="s">
        <v>657</v>
      </c>
      <c r="J38" s="67">
        <v>2</v>
      </c>
      <c r="K38" s="118">
        <v>0</v>
      </c>
      <c r="L38" s="118" t="str">
        <f t="shared" si="0"/>
        <v>JB13W1非常灯　埋込</v>
      </c>
      <c r="M38" s="119">
        <v>13</v>
      </c>
      <c r="N38" s="120">
        <f t="shared" si="1"/>
        <v>0</v>
      </c>
    </row>
    <row r="39" spans="1:14">
      <c r="A39" s="68" t="s">
        <v>891</v>
      </c>
      <c r="B39" s="114" t="s">
        <v>602</v>
      </c>
      <c r="C39" s="68" t="s">
        <v>664</v>
      </c>
      <c r="D39" s="65" t="s">
        <v>652</v>
      </c>
      <c r="E39" s="115" t="s">
        <v>660</v>
      </c>
      <c r="F39" s="66" t="s">
        <v>707</v>
      </c>
      <c r="G39" s="77"/>
      <c r="H39" s="116">
        <v>2</v>
      </c>
      <c r="I39" s="117" t="s">
        <v>665</v>
      </c>
      <c r="J39" s="67">
        <v>3</v>
      </c>
      <c r="K39" s="118">
        <f>VLOOKUP(E39,照明設備稼働時間!$A$3:'照明設備稼働時間'!$E$58,5,FALSE)</f>
        <v>242</v>
      </c>
      <c r="L39" s="118" t="str">
        <f t="shared" si="0"/>
        <v>FHF32EXN2反射笠付</v>
      </c>
      <c r="M39" s="119">
        <v>67</v>
      </c>
      <c r="N39" s="120">
        <f t="shared" si="1"/>
        <v>48.642000000000003</v>
      </c>
    </row>
    <row r="40" spans="1:14">
      <c r="A40" s="68" t="s">
        <v>892</v>
      </c>
      <c r="B40" s="114" t="s">
        <v>602</v>
      </c>
      <c r="C40" s="68" t="s">
        <v>659</v>
      </c>
      <c r="D40" s="65" t="s">
        <v>652</v>
      </c>
      <c r="E40" s="115" t="s">
        <v>660</v>
      </c>
      <c r="F40" s="66" t="s">
        <v>655</v>
      </c>
      <c r="G40" s="77"/>
      <c r="H40" s="116">
        <v>1</v>
      </c>
      <c r="I40" s="117" t="s">
        <v>661</v>
      </c>
      <c r="J40" s="67">
        <v>2</v>
      </c>
      <c r="K40" s="118">
        <f>VLOOKUP(E40,照明設備稼働時間!$A$3:'照明設備稼働時間'!$E$58,5,FALSE)</f>
        <v>242</v>
      </c>
      <c r="L40" s="118" t="str">
        <f t="shared" si="0"/>
        <v>FHF32EXNH1片反射笠</v>
      </c>
      <c r="M40" s="119">
        <v>38</v>
      </c>
      <c r="N40" s="120">
        <f t="shared" si="1"/>
        <v>18.391999999999999</v>
      </c>
    </row>
    <row r="41" spans="1:14">
      <c r="A41" s="68" t="s">
        <v>893</v>
      </c>
      <c r="B41" s="114" t="s">
        <v>602</v>
      </c>
      <c r="C41" s="68" t="s">
        <v>651</v>
      </c>
      <c r="D41" s="65" t="s">
        <v>652</v>
      </c>
      <c r="E41" s="115" t="s">
        <v>708</v>
      </c>
      <c r="F41" s="66" t="s">
        <v>655</v>
      </c>
      <c r="G41" s="77"/>
      <c r="H41" s="116">
        <v>2</v>
      </c>
      <c r="I41" s="117" t="s">
        <v>654</v>
      </c>
      <c r="J41" s="67">
        <v>2</v>
      </c>
      <c r="K41" s="118">
        <f>VLOOKUP(E41,照明設備稼働時間!$A$3:'照明設備稼働時間'!$E$58,5,FALSE)</f>
        <v>242</v>
      </c>
      <c r="L41" s="118" t="str">
        <f t="shared" si="0"/>
        <v>FHF32EXNH2Ｖ４０２</v>
      </c>
      <c r="M41" s="119">
        <v>67</v>
      </c>
      <c r="N41" s="120">
        <f t="shared" si="1"/>
        <v>32.427999999999997</v>
      </c>
    </row>
    <row r="42" spans="1:14">
      <c r="A42" s="68" t="s">
        <v>894</v>
      </c>
      <c r="B42" s="114" t="s">
        <v>602</v>
      </c>
      <c r="C42" s="68" t="s">
        <v>656</v>
      </c>
      <c r="D42" s="65" t="s">
        <v>652</v>
      </c>
      <c r="E42" s="115" t="s">
        <v>708</v>
      </c>
      <c r="F42" s="66" t="s">
        <v>658</v>
      </c>
      <c r="G42" s="77" t="s">
        <v>1095</v>
      </c>
      <c r="H42" s="116">
        <v>1</v>
      </c>
      <c r="I42" s="117" t="s">
        <v>657</v>
      </c>
      <c r="J42" s="67">
        <v>1</v>
      </c>
      <c r="K42" s="118">
        <v>0</v>
      </c>
      <c r="L42" s="118" t="str">
        <f t="shared" si="0"/>
        <v>JB13W1非常灯　埋込</v>
      </c>
      <c r="M42" s="119">
        <v>13</v>
      </c>
      <c r="N42" s="120">
        <f t="shared" si="1"/>
        <v>0</v>
      </c>
    </row>
    <row r="43" spans="1:14">
      <c r="A43" s="68" t="s">
        <v>895</v>
      </c>
      <c r="B43" s="114" t="s">
        <v>602</v>
      </c>
      <c r="C43" s="68" t="s">
        <v>709</v>
      </c>
      <c r="D43" s="65" t="s">
        <v>652</v>
      </c>
      <c r="E43" s="115" t="s">
        <v>710</v>
      </c>
      <c r="F43" s="66" t="s">
        <v>712</v>
      </c>
      <c r="G43" s="77"/>
      <c r="H43" s="116">
        <v>1</v>
      </c>
      <c r="I43" s="117" t="s">
        <v>711</v>
      </c>
      <c r="J43" s="67">
        <v>6</v>
      </c>
      <c r="K43" s="118">
        <f>VLOOKUP(E43,照明設備稼働時間!$A$3:'照明設備稼働時間'!$E$58,5,FALSE)</f>
        <v>242</v>
      </c>
      <c r="L43" s="118" t="str">
        <f t="shared" si="0"/>
        <v>FML18W1ブラケット</v>
      </c>
      <c r="M43" s="119">
        <v>22</v>
      </c>
      <c r="N43" s="120">
        <f t="shared" si="1"/>
        <v>31.943999999999999</v>
      </c>
    </row>
    <row r="44" spans="1:14">
      <c r="A44" s="68" t="s">
        <v>896</v>
      </c>
      <c r="B44" s="114" t="s">
        <v>602</v>
      </c>
      <c r="C44" s="68" t="s">
        <v>713</v>
      </c>
      <c r="D44" s="65" t="s">
        <v>652</v>
      </c>
      <c r="E44" s="115" t="s">
        <v>710</v>
      </c>
      <c r="F44" s="66" t="s">
        <v>658</v>
      </c>
      <c r="G44" s="77"/>
      <c r="H44" s="116">
        <v>1</v>
      </c>
      <c r="I44" s="117" t="s">
        <v>714</v>
      </c>
      <c r="J44" s="67">
        <v>1</v>
      </c>
      <c r="K44" s="118">
        <v>0</v>
      </c>
      <c r="L44" s="118" t="str">
        <f t="shared" si="0"/>
        <v>JB13W1非常灯　直付　ＷＰ</v>
      </c>
      <c r="M44" s="119">
        <v>13</v>
      </c>
      <c r="N44" s="120">
        <f t="shared" si="1"/>
        <v>0</v>
      </c>
    </row>
    <row r="45" spans="1:14">
      <c r="A45" s="190" t="s">
        <v>897</v>
      </c>
      <c r="B45" s="198" t="s">
        <v>602</v>
      </c>
      <c r="C45" s="190" t="s">
        <v>651</v>
      </c>
      <c r="D45" s="201" t="s">
        <v>652</v>
      </c>
      <c r="E45" s="115" t="s">
        <v>1112</v>
      </c>
      <c r="F45" s="193" t="s">
        <v>655</v>
      </c>
      <c r="G45" s="77"/>
      <c r="H45" s="196">
        <v>2</v>
      </c>
      <c r="I45" s="197" t="s">
        <v>654</v>
      </c>
      <c r="J45" s="187">
        <v>4</v>
      </c>
      <c r="K45" s="118">
        <f>VLOOKUP(E45,照明設備稼働時間!$A$3:'照明設備稼働時間'!$E$58,5,FALSE)</f>
        <v>4235</v>
      </c>
      <c r="L45" s="118" t="str">
        <f t="shared" si="0"/>
        <v>FHF32EXNH2Ｖ４０２</v>
      </c>
      <c r="M45" s="119">
        <v>67</v>
      </c>
      <c r="N45" s="120">
        <f t="shared" si="1"/>
        <v>1134.98</v>
      </c>
    </row>
    <row r="46" spans="1:14">
      <c r="A46" s="191"/>
      <c r="B46" s="199"/>
      <c r="C46" s="191"/>
      <c r="D46" s="202"/>
      <c r="E46" s="115" t="s">
        <v>1113</v>
      </c>
      <c r="F46" s="194"/>
      <c r="G46" s="77"/>
      <c r="H46" s="191"/>
      <c r="I46" s="194"/>
      <c r="J46" s="188"/>
      <c r="K46" s="118">
        <f>VLOOKUP(E46,照明設備稼働時間!$A$3:'照明設備稼働時間'!$E$58,5,FALSE)</f>
        <v>2952</v>
      </c>
      <c r="L46" s="118" t="str">
        <f t="shared" ref="L46" si="2">F46&amp;H46&amp;I46</f>
        <v/>
      </c>
      <c r="M46" s="119">
        <v>67</v>
      </c>
      <c r="N46" s="120">
        <f>(M46*J45*K46)/1000</f>
        <v>791.13599999999997</v>
      </c>
    </row>
    <row r="47" spans="1:14">
      <c r="A47" s="68" t="s">
        <v>1114</v>
      </c>
      <c r="B47" s="114" t="s">
        <v>602</v>
      </c>
      <c r="C47" s="68" t="s">
        <v>656</v>
      </c>
      <c r="D47" s="65" t="s">
        <v>652</v>
      </c>
      <c r="E47" s="115" t="s">
        <v>715</v>
      </c>
      <c r="F47" s="66" t="s">
        <v>658</v>
      </c>
      <c r="G47" s="77" t="s">
        <v>1095</v>
      </c>
      <c r="H47" s="116">
        <v>1</v>
      </c>
      <c r="I47" s="117" t="s">
        <v>657</v>
      </c>
      <c r="J47" s="67">
        <v>1</v>
      </c>
      <c r="K47" s="118">
        <v>0</v>
      </c>
      <c r="L47" s="118" t="str">
        <f t="shared" si="0"/>
        <v>JB13W1非常灯　埋込</v>
      </c>
      <c r="M47" s="119">
        <v>13</v>
      </c>
      <c r="N47" s="120">
        <f t="shared" si="1"/>
        <v>0</v>
      </c>
    </row>
    <row r="48" spans="1:14">
      <c r="A48" s="190" t="s">
        <v>1115</v>
      </c>
      <c r="B48" s="198" t="s">
        <v>602</v>
      </c>
      <c r="C48" s="190" t="s">
        <v>716</v>
      </c>
      <c r="D48" s="201" t="s">
        <v>652</v>
      </c>
      <c r="E48" s="121" t="s">
        <v>1112</v>
      </c>
      <c r="F48" s="193" t="s">
        <v>690</v>
      </c>
      <c r="G48" s="122"/>
      <c r="H48" s="196">
        <v>1</v>
      </c>
      <c r="I48" s="197" t="s">
        <v>717</v>
      </c>
      <c r="J48" s="187">
        <v>1</v>
      </c>
      <c r="K48" s="123">
        <f>VLOOKUP(E48,照明設備稼働時間!$A$3:'照明設備稼働時間'!$E$58,5,FALSE)</f>
        <v>4235</v>
      </c>
      <c r="L48" s="123" t="str">
        <f t="shared" si="0"/>
        <v>FL20SSW/181Ｖ２０１</v>
      </c>
      <c r="M48" s="124">
        <v>22.5</v>
      </c>
      <c r="N48" s="125">
        <f t="shared" si="1"/>
        <v>95.287499999999994</v>
      </c>
    </row>
    <row r="49" spans="1:14" ht="19.5" thickBot="1">
      <c r="A49" s="192"/>
      <c r="B49" s="200"/>
      <c r="C49" s="192"/>
      <c r="D49" s="203"/>
      <c r="E49" s="126" t="s">
        <v>1113</v>
      </c>
      <c r="F49" s="195"/>
      <c r="G49" s="127"/>
      <c r="H49" s="192"/>
      <c r="I49" s="195"/>
      <c r="J49" s="189"/>
      <c r="K49" s="128">
        <f>VLOOKUP(E49,照明設備稼働時間!$A$3:'照明設備稼働時間'!$E$58,5,FALSE)</f>
        <v>2952</v>
      </c>
      <c r="L49" s="128" t="str">
        <f t="shared" ref="L49" si="3">F49&amp;H49&amp;I49</f>
        <v/>
      </c>
      <c r="M49" s="129">
        <v>67</v>
      </c>
      <c r="N49" s="130">
        <f>(M49*J48*K49)/1000</f>
        <v>197.78399999999999</v>
      </c>
    </row>
    <row r="50" spans="1:14" ht="19.5" thickTop="1">
      <c r="A50" s="102" t="s">
        <v>898</v>
      </c>
      <c r="B50" s="103" t="s">
        <v>602</v>
      </c>
      <c r="C50" s="102" t="s">
        <v>718</v>
      </c>
      <c r="D50" s="104" t="s">
        <v>719</v>
      </c>
      <c r="E50" s="105" t="s">
        <v>653</v>
      </c>
      <c r="F50" s="106" t="s">
        <v>721</v>
      </c>
      <c r="G50" s="107" t="s">
        <v>1097</v>
      </c>
      <c r="H50" s="108">
        <v>2</v>
      </c>
      <c r="I50" s="109" t="s">
        <v>720</v>
      </c>
      <c r="J50" s="110">
        <v>2</v>
      </c>
      <c r="K50" s="111">
        <f>VLOOKUP(E50,照明設備稼働時間!$A$3:'照明設備稼働時間'!$E$58,5,FALSE)</f>
        <v>3650</v>
      </c>
      <c r="L50" s="111" t="str">
        <f t="shared" si="0"/>
        <v>FPL27W2スクエア　埋込　バッフル</v>
      </c>
      <c r="M50" s="112"/>
      <c r="N50" s="113">
        <f t="shared" si="1"/>
        <v>0</v>
      </c>
    </row>
    <row r="51" spans="1:14">
      <c r="A51" s="68" t="s">
        <v>899</v>
      </c>
      <c r="B51" s="114" t="s">
        <v>602</v>
      </c>
      <c r="C51" s="68" t="s">
        <v>656</v>
      </c>
      <c r="D51" s="65" t="s">
        <v>719</v>
      </c>
      <c r="E51" s="115" t="s">
        <v>653</v>
      </c>
      <c r="F51" s="66" t="s">
        <v>658</v>
      </c>
      <c r="G51" s="77" t="s">
        <v>1095</v>
      </c>
      <c r="H51" s="116">
        <v>1</v>
      </c>
      <c r="I51" s="117" t="s">
        <v>657</v>
      </c>
      <c r="J51" s="67">
        <v>1</v>
      </c>
      <c r="K51" s="118">
        <v>0</v>
      </c>
      <c r="L51" s="118" t="str">
        <f t="shared" si="0"/>
        <v>JB13W1非常灯　埋込</v>
      </c>
      <c r="M51" s="119">
        <v>13</v>
      </c>
      <c r="N51" s="120">
        <f t="shared" si="1"/>
        <v>0</v>
      </c>
    </row>
    <row r="52" spans="1:14">
      <c r="A52" s="68" t="s">
        <v>900</v>
      </c>
      <c r="B52" s="114" t="s">
        <v>602</v>
      </c>
      <c r="C52" s="68" t="s">
        <v>722</v>
      </c>
      <c r="D52" s="65" t="s">
        <v>719</v>
      </c>
      <c r="E52" s="115" t="s">
        <v>723</v>
      </c>
      <c r="F52" s="66" t="s">
        <v>690</v>
      </c>
      <c r="G52" s="77">
        <v>190</v>
      </c>
      <c r="H52" s="116">
        <v>2</v>
      </c>
      <c r="I52" s="117" t="s">
        <v>724</v>
      </c>
      <c r="J52" s="67">
        <v>1</v>
      </c>
      <c r="K52" s="118">
        <f>VLOOKUP(E52,照明設備稼働時間!$A$3:'照明設備稼働時間'!$E$58,5,FALSE)</f>
        <v>484</v>
      </c>
      <c r="L52" s="118" t="str">
        <f t="shared" si="0"/>
        <v>FL20SSW/182埋込　下面開放</v>
      </c>
      <c r="M52" s="119">
        <v>45</v>
      </c>
      <c r="N52" s="120">
        <f t="shared" si="1"/>
        <v>21.78</v>
      </c>
    </row>
    <row r="53" spans="1:14">
      <c r="A53" s="68" t="s">
        <v>901</v>
      </c>
      <c r="B53" s="114" t="s">
        <v>602</v>
      </c>
      <c r="C53" s="68" t="s">
        <v>667</v>
      </c>
      <c r="D53" s="65" t="s">
        <v>719</v>
      </c>
      <c r="E53" s="115" t="s">
        <v>725</v>
      </c>
      <c r="F53" s="66" t="s">
        <v>655</v>
      </c>
      <c r="G53" s="77"/>
      <c r="H53" s="116">
        <v>1</v>
      </c>
      <c r="I53" s="117" t="s">
        <v>668</v>
      </c>
      <c r="J53" s="67">
        <v>2</v>
      </c>
      <c r="K53" s="118">
        <f>VLOOKUP(E53,照明設備稼働時間!$A$3:'照明設備稼働時間'!$E$58,5,FALSE)</f>
        <v>242</v>
      </c>
      <c r="L53" s="118" t="str">
        <f t="shared" si="0"/>
        <v>FHF32EXNH1Ｖ４０１</v>
      </c>
      <c r="M53" s="119">
        <v>38</v>
      </c>
      <c r="N53" s="120">
        <f t="shared" si="1"/>
        <v>18.391999999999999</v>
      </c>
    </row>
    <row r="54" spans="1:14">
      <c r="A54" s="68" t="s">
        <v>902</v>
      </c>
      <c r="B54" s="114" t="s">
        <v>602</v>
      </c>
      <c r="C54" s="68" t="s">
        <v>722</v>
      </c>
      <c r="D54" s="65" t="s">
        <v>719</v>
      </c>
      <c r="E54" s="115" t="s">
        <v>726</v>
      </c>
      <c r="F54" s="66" t="s">
        <v>690</v>
      </c>
      <c r="G54" s="77">
        <v>190</v>
      </c>
      <c r="H54" s="116">
        <v>2</v>
      </c>
      <c r="I54" s="117" t="s">
        <v>727</v>
      </c>
      <c r="J54" s="67">
        <v>6</v>
      </c>
      <c r="K54" s="118">
        <f>VLOOKUP(E54,照明設備稼働時間!$A$3:'照明設備稼働時間'!$E$58,5,FALSE)</f>
        <v>2904</v>
      </c>
      <c r="L54" s="118" t="str">
        <f t="shared" si="0"/>
        <v>FL20SSW/182埋込　下面開放</v>
      </c>
      <c r="M54" s="119">
        <v>45</v>
      </c>
      <c r="N54" s="120">
        <f t="shared" si="1"/>
        <v>784.08</v>
      </c>
    </row>
    <row r="55" spans="1:14">
      <c r="A55" s="68" t="s">
        <v>903</v>
      </c>
      <c r="B55" s="114" t="s">
        <v>602</v>
      </c>
      <c r="C55" s="68" t="s">
        <v>656</v>
      </c>
      <c r="D55" s="65" t="s">
        <v>719</v>
      </c>
      <c r="E55" s="115" t="s">
        <v>726</v>
      </c>
      <c r="F55" s="66" t="s">
        <v>658</v>
      </c>
      <c r="G55" s="77" t="s">
        <v>1095</v>
      </c>
      <c r="H55" s="116">
        <v>1</v>
      </c>
      <c r="I55" s="117" t="s">
        <v>657</v>
      </c>
      <c r="J55" s="67">
        <v>2</v>
      </c>
      <c r="K55" s="118">
        <v>0</v>
      </c>
      <c r="L55" s="118" t="str">
        <f t="shared" si="0"/>
        <v>JB13W1非常灯　埋込</v>
      </c>
      <c r="M55" s="119">
        <v>13</v>
      </c>
      <c r="N55" s="120">
        <f t="shared" si="1"/>
        <v>0</v>
      </c>
    </row>
    <row r="56" spans="1:14">
      <c r="A56" s="68" t="s">
        <v>904</v>
      </c>
      <c r="B56" s="114" t="s">
        <v>602</v>
      </c>
      <c r="C56" s="68" t="s">
        <v>691</v>
      </c>
      <c r="D56" s="65" t="s">
        <v>719</v>
      </c>
      <c r="E56" s="115" t="s">
        <v>726</v>
      </c>
      <c r="F56" s="66"/>
      <c r="G56" s="77"/>
      <c r="H56" s="116">
        <v>1</v>
      </c>
      <c r="I56" s="117" t="s">
        <v>728</v>
      </c>
      <c r="J56" s="67">
        <v>1</v>
      </c>
      <c r="K56" s="118">
        <v>8760</v>
      </c>
      <c r="L56" s="118" t="str">
        <f t="shared" si="0"/>
        <v>1Ｂ級誘導灯　天付　片面</v>
      </c>
      <c r="M56" s="119">
        <v>44</v>
      </c>
      <c r="N56" s="120">
        <f t="shared" si="1"/>
        <v>385.44</v>
      </c>
    </row>
    <row r="57" spans="1:14">
      <c r="A57" s="68" t="s">
        <v>905</v>
      </c>
      <c r="B57" s="114" t="s">
        <v>602</v>
      </c>
      <c r="C57" s="68" t="s">
        <v>691</v>
      </c>
      <c r="D57" s="65" t="s">
        <v>719</v>
      </c>
      <c r="E57" s="115" t="s">
        <v>726</v>
      </c>
      <c r="F57" s="66"/>
      <c r="G57" s="77"/>
      <c r="H57" s="116">
        <v>1</v>
      </c>
      <c r="I57" s="117" t="s">
        <v>692</v>
      </c>
      <c r="J57" s="67">
        <v>1</v>
      </c>
      <c r="K57" s="118">
        <v>8760</v>
      </c>
      <c r="L57" s="118" t="str">
        <f t="shared" si="0"/>
        <v>1Ｂ級誘導灯　壁付　片面</v>
      </c>
      <c r="M57" s="119">
        <v>44</v>
      </c>
      <c r="N57" s="120">
        <f t="shared" si="1"/>
        <v>385.44</v>
      </c>
    </row>
    <row r="58" spans="1:14">
      <c r="A58" s="68" t="s">
        <v>906</v>
      </c>
      <c r="B58" s="114" t="s">
        <v>602</v>
      </c>
      <c r="C58" s="68" t="s">
        <v>703</v>
      </c>
      <c r="D58" s="65" t="s">
        <v>719</v>
      </c>
      <c r="E58" s="115" t="s">
        <v>725</v>
      </c>
      <c r="F58" s="66" t="s">
        <v>655</v>
      </c>
      <c r="G58" s="77"/>
      <c r="H58" s="116">
        <v>1</v>
      </c>
      <c r="I58" s="117" t="s">
        <v>705</v>
      </c>
      <c r="J58" s="67">
        <v>1</v>
      </c>
      <c r="K58" s="118">
        <f>VLOOKUP(E58,照明設備稼働時間!$A$3:'照明設備稼働時間'!$E$58,5,FALSE)</f>
        <v>242</v>
      </c>
      <c r="L58" s="118" t="str">
        <f t="shared" si="0"/>
        <v>FHF32EXNH1Ｖ４０１　ＷＰ</v>
      </c>
      <c r="M58" s="119">
        <v>38</v>
      </c>
      <c r="N58" s="120">
        <f t="shared" si="1"/>
        <v>9.1959999999999997</v>
      </c>
    </row>
    <row r="59" spans="1:14">
      <c r="A59" s="68" t="s">
        <v>907</v>
      </c>
      <c r="B59" s="114" t="s">
        <v>602</v>
      </c>
      <c r="C59" s="68" t="s">
        <v>729</v>
      </c>
      <c r="D59" s="65" t="s">
        <v>719</v>
      </c>
      <c r="E59" s="115" t="s">
        <v>836</v>
      </c>
      <c r="F59" s="66" t="s">
        <v>655</v>
      </c>
      <c r="G59" s="77">
        <v>190</v>
      </c>
      <c r="H59" s="116">
        <v>2</v>
      </c>
      <c r="I59" s="117" t="s">
        <v>724</v>
      </c>
      <c r="J59" s="67">
        <v>24</v>
      </c>
      <c r="K59" s="118">
        <f>VLOOKUP(E59,照明設備稼働時間!$A$3:'照明設備稼働時間'!$E$58,5,FALSE)</f>
        <v>2299</v>
      </c>
      <c r="L59" s="118" t="str">
        <f t="shared" si="0"/>
        <v>FHF32EXNH2埋込　下面開放</v>
      </c>
      <c r="M59" s="119">
        <v>67</v>
      </c>
      <c r="N59" s="120">
        <f t="shared" si="1"/>
        <v>3696.7919999999999</v>
      </c>
    </row>
    <row r="60" spans="1:14">
      <c r="A60" s="68" t="s">
        <v>908</v>
      </c>
      <c r="B60" s="114" t="s">
        <v>602</v>
      </c>
      <c r="C60" s="68" t="s">
        <v>656</v>
      </c>
      <c r="D60" s="65" t="s">
        <v>719</v>
      </c>
      <c r="E60" s="115" t="s">
        <v>836</v>
      </c>
      <c r="F60" s="66" t="s">
        <v>658</v>
      </c>
      <c r="G60" s="77" t="s">
        <v>1095</v>
      </c>
      <c r="H60" s="116">
        <v>1</v>
      </c>
      <c r="I60" s="117" t="s">
        <v>657</v>
      </c>
      <c r="J60" s="67">
        <v>2</v>
      </c>
      <c r="K60" s="118">
        <v>0</v>
      </c>
      <c r="L60" s="118" t="str">
        <f t="shared" si="0"/>
        <v>JB13W1非常灯　埋込</v>
      </c>
      <c r="M60" s="119">
        <v>13</v>
      </c>
      <c r="N60" s="120">
        <f t="shared" si="1"/>
        <v>0</v>
      </c>
    </row>
    <row r="61" spans="1:14">
      <c r="A61" s="68" t="s">
        <v>909</v>
      </c>
      <c r="B61" s="114" t="s">
        <v>602</v>
      </c>
      <c r="C61" s="68" t="s">
        <v>698</v>
      </c>
      <c r="D61" s="65" t="s">
        <v>719</v>
      </c>
      <c r="E61" s="115" t="s">
        <v>836</v>
      </c>
      <c r="F61" s="66" t="s">
        <v>699</v>
      </c>
      <c r="G61" s="77" t="s">
        <v>1096</v>
      </c>
      <c r="H61" s="116">
        <v>1</v>
      </c>
      <c r="I61" s="117" t="s">
        <v>696</v>
      </c>
      <c r="J61" s="67">
        <v>4</v>
      </c>
      <c r="K61" s="118">
        <f>VLOOKUP(E61,照明設備稼働時間!$A$3:'照明設備稼働時間'!$E$58,5,FALSE)</f>
        <v>2299</v>
      </c>
      <c r="L61" s="118" t="str">
        <f t="shared" si="0"/>
        <v>FDL18W1ﾀﾞｳﾝﾗｲﾄ</v>
      </c>
      <c r="M61" s="119">
        <v>22</v>
      </c>
      <c r="N61" s="120">
        <f t="shared" si="1"/>
        <v>202.31200000000001</v>
      </c>
    </row>
    <row r="62" spans="1:14">
      <c r="A62" s="68" t="s">
        <v>910</v>
      </c>
      <c r="B62" s="114" t="s">
        <v>602</v>
      </c>
      <c r="C62" s="68" t="s">
        <v>691</v>
      </c>
      <c r="D62" s="65" t="s">
        <v>719</v>
      </c>
      <c r="E62" s="115" t="s">
        <v>836</v>
      </c>
      <c r="F62" s="66"/>
      <c r="G62" s="77"/>
      <c r="H62" s="116">
        <v>1</v>
      </c>
      <c r="I62" s="117" t="s">
        <v>692</v>
      </c>
      <c r="J62" s="67">
        <v>1</v>
      </c>
      <c r="K62" s="118">
        <v>8760</v>
      </c>
      <c r="L62" s="118" t="str">
        <f t="shared" si="0"/>
        <v>1Ｂ級誘導灯　壁付　片面</v>
      </c>
      <c r="M62" s="119">
        <v>44</v>
      </c>
      <c r="N62" s="120">
        <f t="shared" si="1"/>
        <v>385.44</v>
      </c>
    </row>
    <row r="63" spans="1:14">
      <c r="A63" s="68" t="s">
        <v>911</v>
      </c>
      <c r="B63" s="114" t="s">
        <v>602</v>
      </c>
      <c r="C63" s="68"/>
      <c r="D63" s="65" t="s">
        <v>719</v>
      </c>
      <c r="E63" s="115" t="s">
        <v>836</v>
      </c>
      <c r="F63" s="66"/>
      <c r="G63" s="77" t="s">
        <v>1096</v>
      </c>
      <c r="H63" s="116">
        <v>1</v>
      </c>
      <c r="I63" s="117" t="s">
        <v>730</v>
      </c>
      <c r="J63" s="67">
        <v>1</v>
      </c>
      <c r="K63" s="118">
        <f>VLOOKUP(E63,照明設備稼働時間!$A$3:'照明設備稼働時間'!$E$58,5,FALSE)</f>
        <v>2299</v>
      </c>
      <c r="L63" s="118" t="str">
        <f t="shared" si="0"/>
        <v>1塞ぎプレート</v>
      </c>
      <c r="M63" s="119"/>
      <c r="N63" s="120">
        <f t="shared" si="1"/>
        <v>0</v>
      </c>
    </row>
    <row r="64" spans="1:14">
      <c r="A64" s="68" t="s">
        <v>912</v>
      </c>
      <c r="B64" s="114" t="s">
        <v>602</v>
      </c>
      <c r="C64" s="68" t="s">
        <v>729</v>
      </c>
      <c r="D64" s="65" t="s">
        <v>719</v>
      </c>
      <c r="E64" s="115" t="s">
        <v>731</v>
      </c>
      <c r="F64" s="66" t="s">
        <v>655</v>
      </c>
      <c r="G64" s="77">
        <v>190</v>
      </c>
      <c r="H64" s="116">
        <v>2</v>
      </c>
      <c r="I64" s="117" t="s">
        <v>724</v>
      </c>
      <c r="J64" s="67">
        <v>2</v>
      </c>
      <c r="K64" s="118">
        <f>VLOOKUP(E64,照明設備稼働時間!$A$3:'照明設備稼働時間'!$E$58,5,FALSE)</f>
        <v>726</v>
      </c>
      <c r="L64" s="118" t="str">
        <f t="shared" si="0"/>
        <v>FHF32EXNH2埋込　下面開放</v>
      </c>
      <c r="M64" s="119">
        <v>67</v>
      </c>
      <c r="N64" s="120">
        <f t="shared" si="1"/>
        <v>97.284000000000006</v>
      </c>
    </row>
    <row r="65" spans="1:14">
      <c r="A65" s="68" t="s">
        <v>913</v>
      </c>
      <c r="B65" s="114" t="s">
        <v>602</v>
      </c>
      <c r="C65" s="68" t="s">
        <v>656</v>
      </c>
      <c r="D65" s="65" t="s">
        <v>719</v>
      </c>
      <c r="E65" s="115" t="s">
        <v>731</v>
      </c>
      <c r="F65" s="66" t="s">
        <v>658</v>
      </c>
      <c r="G65" s="77" t="s">
        <v>1095</v>
      </c>
      <c r="H65" s="116">
        <v>1</v>
      </c>
      <c r="I65" s="117" t="s">
        <v>657</v>
      </c>
      <c r="J65" s="67">
        <v>1</v>
      </c>
      <c r="K65" s="118">
        <v>0</v>
      </c>
      <c r="L65" s="118" t="str">
        <f t="shared" si="0"/>
        <v>JB13W1非常灯　埋込</v>
      </c>
      <c r="M65" s="119">
        <v>13</v>
      </c>
      <c r="N65" s="120">
        <f t="shared" si="1"/>
        <v>0</v>
      </c>
    </row>
    <row r="66" spans="1:14">
      <c r="A66" s="68" t="s">
        <v>914</v>
      </c>
      <c r="B66" s="114" t="s">
        <v>602</v>
      </c>
      <c r="C66" s="68" t="s">
        <v>667</v>
      </c>
      <c r="D66" s="65" t="s">
        <v>719</v>
      </c>
      <c r="E66" s="115" t="s">
        <v>693</v>
      </c>
      <c r="F66" s="66" t="s">
        <v>655</v>
      </c>
      <c r="G66" s="77"/>
      <c r="H66" s="116">
        <v>1</v>
      </c>
      <c r="I66" s="117" t="s">
        <v>668</v>
      </c>
      <c r="J66" s="67">
        <v>1</v>
      </c>
      <c r="K66" s="118">
        <f>VLOOKUP(E66,照明設備稼働時間!$A$3:'照明設備稼働時間'!$E$58,5,FALSE)</f>
        <v>242</v>
      </c>
      <c r="L66" s="118" t="str">
        <f t="shared" si="0"/>
        <v>FHF32EXNH1Ｖ４０１</v>
      </c>
      <c r="M66" s="119">
        <v>38</v>
      </c>
      <c r="N66" s="120">
        <f t="shared" si="1"/>
        <v>9.1959999999999997</v>
      </c>
    </row>
    <row r="67" spans="1:14" ht="19.5" thickBot="1">
      <c r="A67" s="131" t="s">
        <v>915</v>
      </c>
      <c r="B67" s="98" t="s">
        <v>602</v>
      </c>
      <c r="C67" s="131" t="s">
        <v>698</v>
      </c>
      <c r="D67" s="132" t="s">
        <v>719</v>
      </c>
      <c r="E67" s="126" t="s">
        <v>693</v>
      </c>
      <c r="F67" s="133" t="s">
        <v>699</v>
      </c>
      <c r="G67" s="127" t="s">
        <v>1096</v>
      </c>
      <c r="H67" s="134">
        <v>1</v>
      </c>
      <c r="I67" s="135" t="s">
        <v>696</v>
      </c>
      <c r="J67" s="136">
        <v>2</v>
      </c>
      <c r="K67" s="128">
        <f>VLOOKUP(E67,照明設備稼働時間!$A$3:'照明設備稼働時間'!$E$58,5,FALSE)</f>
        <v>242</v>
      </c>
      <c r="L67" s="128" t="str">
        <f t="shared" si="0"/>
        <v>FDL18W1ﾀﾞｳﾝﾗｲﾄ</v>
      </c>
      <c r="M67" s="129">
        <v>22</v>
      </c>
      <c r="N67" s="130">
        <f t="shared" si="1"/>
        <v>10.648</v>
      </c>
    </row>
    <row r="68" spans="1:14" ht="19.5" thickTop="1">
      <c r="A68" s="102" t="s">
        <v>916</v>
      </c>
      <c r="B68" s="103" t="s">
        <v>602</v>
      </c>
      <c r="C68" s="102" t="s">
        <v>667</v>
      </c>
      <c r="D68" s="104" t="s">
        <v>732</v>
      </c>
      <c r="E68" s="105" t="s">
        <v>733</v>
      </c>
      <c r="F68" s="106" t="s">
        <v>655</v>
      </c>
      <c r="G68" s="107"/>
      <c r="H68" s="108">
        <v>1</v>
      </c>
      <c r="I68" s="109" t="s">
        <v>668</v>
      </c>
      <c r="J68" s="110">
        <v>2</v>
      </c>
      <c r="K68" s="111">
        <f>VLOOKUP(E68,照明設備稼働時間!$A$3:'照明設備稼働時間'!$E$58,5,FALSE)</f>
        <v>242</v>
      </c>
      <c r="L68" s="111" t="str">
        <f t="shared" ref="L68:L127" si="4">F68&amp;H68&amp;I68</f>
        <v>FHF32EXNH1Ｖ４０１</v>
      </c>
      <c r="M68" s="112">
        <v>38</v>
      </c>
      <c r="N68" s="113">
        <f t="shared" si="1"/>
        <v>18.391999999999999</v>
      </c>
    </row>
    <row r="69" spans="1:14">
      <c r="A69" s="68" t="s">
        <v>917</v>
      </c>
      <c r="B69" s="114" t="s">
        <v>602</v>
      </c>
      <c r="C69" s="68" t="s">
        <v>667</v>
      </c>
      <c r="D69" s="65" t="s">
        <v>732</v>
      </c>
      <c r="E69" s="115" t="s">
        <v>834</v>
      </c>
      <c r="F69" s="66" t="s">
        <v>655</v>
      </c>
      <c r="G69" s="77"/>
      <c r="H69" s="116">
        <v>1</v>
      </c>
      <c r="I69" s="117" t="s">
        <v>668</v>
      </c>
      <c r="J69" s="67">
        <v>1</v>
      </c>
      <c r="K69" s="118">
        <f>VLOOKUP(E69,照明設備稼働時間!$A$3:'照明設備稼働時間'!$E$58,5,FALSE)</f>
        <v>242</v>
      </c>
      <c r="L69" s="118" t="str">
        <f t="shared" si="4"/>
        <v>FHF32EXNH1Ｖ４０１</v>
      </c>
      <c r="M69" s="119">
        <v>38</v>
      </c>
      <c r="N69" s="120">
        <f t="shared" ref="N69:N128" si="5">(M69*J69*K69)/1000</f>
        <v>9.1959999999999997</v>
      </c>
    </row>
    <row r="70" spans="1:14">
      <c r="A70" s="68" t="s">
        <v>918</v>
      </c>
      <c r="B70" s="114" t="s">
        <v>602</v>
      </c>
      <c r="C70" s="68" t="s">
        <v>698</v>
      </c>
      <c r="D70" s="65" t="s">
        <v>732</v>
      </c>
      <c r="E70" s="115" t="s">
        <v>701</v>
      </c>
      <c r="F70" s="66" t="s">
        <v>699</v>
      </c>
      <c r="G70" s="77" t="s">
        <v>1096</v>
      </c>
      <c r="H70" s="116">
        <v>1</v>
      </c>
      <c r="I70" s="117" t="s">
        <v>696</v>
      </c>
      <c r="J70" s="67">
        <v>7</v>
      </c>
      <c r="K70" s="118">
        <f>VLOOKUP(E70,照明設備稼働時間!$A$3:'照明設備稼働時間'!$E$58,5,FALSE)</f>
        <v>2299</v>
      </c>
      <c r="L70" s="118" t="str">
        <f t="shared" si="4"/>
        <v>FDL18W1ﾀﾞｳﾝﾗｲﾄ</v>
      </c>
      <c r="M70" s="119">
        <v>22</v>
      </c>
      <c r="N70" s="120">
        <f t="shared" si="5"/>
        <v>354.04599999999999</v>
      </c>
    </row>
    <row r="71" spans="1:14">
      <c r="A71" s="68" t="s">
        <v>919</v>
      </c>
      <c r="B71" s="114" t="s">
        <v>602</v>
      </c>
      <c r="C71" s="68" t="s">
        <v>694</v>
      </c>
      <c r="D71" s="65" t="s">
        <v>732</v>
      </c>
      <c r="E71" s="115" t="s">
        <v>701</v>
      </c>
      <c r="F71" s="66" t="s">
        <v>697</v>
      </c>
      <c r="G71" s="77" t="s">
        <v>1096</v>
      </c>
      <c r="H71" s="116">
        <v>1</v>
      </c>
      <c r="I71" s="117" t="s">
        <v>1116</v>
      </c>
      <c r="J71" s="67">
        <v>3</v>
      </c>
      <c r="K71" s="118">
        <f>VLOOKUP(E71,照明設備稼働時間!$A$3:'照明設備稼働時間'!$E$58,5,FALSE)</f>
        <v>2299</v>
      </c>
      <c r="L71" s="118" t="str">
        <f t="shared" si="4"/>
        <v>FDL13W1ﾀﾞｳﾝﾗｲﾄ　(内LED×1)</v>
      </c>
      <c r="M71" s="119">
        <v>18</v>
      </c>
      <c r="N71" s="120">
        <f t="shared" si="5"/>
        <v>124.146</v>
      </c>
    </row>
    <row r="72" spans="1:14">
      <c r="A72" s="68" t="s">
        <v>920</v>
      </c>
      <c r="B72" s="114" t="s">
        <v>602</v>
      </c>
      <c r="C72" s="68" t="s">
        <v>698</v>
      </c>
      <c r="D72" s="65" t="s">
        <v>732</v>
      </c>
      <c r="E72" s="115" t="s">
        <v>846</v>
      </c>
      <c r="F72" s="66" t="s">
        <v>699</v>
      </c>
      <c r="G72" s="77" t="s">
        <v>1096</v>
      </c>
      <c r="H72" s="116">
        <v>1</v>
      </c>
      <c r="I72" s="117" t="s">
        <v>696</v>
      </c>
      <c r="J72" s="67">
        <v>2</v>
      </c>
      <c r="K72" s="118">
        <f>VLOOKUP(E72,照明設備稼働時間!$A$3:'照明設備稼働時間'!$E$58,5,FALSE)</f>
        <v>2299</v>
      </c>
      <c r="L72" s="118" t="str">
        <f t="shared" si="4"/>
        <v>FDL18W1ﾀﾞｳﾝﾗｲﾄ</v>
      </c>
      <c r="M72" s="119">
        <v>22</v>
      </c>
      <c r="N72" s="120">
        <f t="shared" si="5"/>
        <v>101.15600000000001</v>
      </c>
    </row>
    <row r="73" spans="1:14">
      <c r="A73" s="68" t="s">
        <v>921</v>
      </c>
      <c r="B73" s="114" t="s">
        <v>602</v>
      </c>
      <c r="C73" s="68" t="s">
        <v>694</v>
      </c>
      <c r="D73" s="65" t="s">
        <v>732</v>
      </c>
      <c r="E73" s="115" t="s">
        <v>846</v>
      </c>
      <c r="F73" s="66" t="s">
        <v>697</v>
      </c>
      <c r="G73" s="77" t="s">
        <v>1096</v>
      </c>
      <c r="H73" s="116">
        <v>1</v>
      </c>
      <c r="I73" s="117" t="s">
        <v>696</v>
      </c>
      <c r="J73" s="67">
        <v>1</v>
      </c>
      <c r="K73" s="118">
        <f>VLOOKUP(E73,照明設備稼働時間!$A$3:'照明設備稼働時間'!$E$58,5,FALSE)</f>
        <v>2299</v>
      </c>
      <c r="L73" s="118" t="str">
        <f t="shared" si="4"/>
        <v>FDL13W1ﾀﾞｳﾝﾗｲﾄ</v>
      </c>
      <c r="M73" s="119">
        <v>18</v>
      </c>
      <c r="N73" s="120">
        <f t="shared" si="5"/>
        <v>41.381999999999998</v>
      </c>
    </row>
    <row r="74" spans="1:14">
      <c r="A74" s="68" t="s">
        <v>922</v>
      </c>
      <c r="B74" s="114" t="s">
        <v>602</v>
      </c>
      <c r="C74" s="68"/>
      <c r="D74" s="65" t="s">
        <v>732</v>
      </c>
      <c r="E74" s="115" t="s">
        <v>846</v>
      </c>
      <c r="F74" s="66"/>
      <c r="G74" s="77"/>
      <c r="H74" s="116"/>
      <c r="I74" s="117" t="s">
        <v>700</v>
      </c>
      <c r="J74" s="67"/>
      <c r="K74" s="118">
        <f>VLOOKUP(E74,照明設備稼働時間!$A$3:'照明設備稼働時間'!$E$58,5,FALSE)</f>
        <v>2299</v>
      </c>
      <c r="L74" s="118" t="str">
        <f t="shared" si="4"/>
        <v>人感センサー</v>
      </c>
      <c r="M74" s="119"/>
      <c r="N74" s="120">
        <f t="shared" si="5"/>
        <v>0</v>
      </c>
    </row>
    <row r="75" spans="1:14">
      <c r="A75" s="68" t="s">
        <v>923</v>
      </c>
      <c r="B75" s="114" t="s">
        <v>602</v>
      </c>
      <c r="C75" s="68" t="s">
        <v>698</v>
      </c>
      <c r="D75" s="65" t="s">
        <v>732</v>
      </c>
      <c r="E75" s="115" t="s">
        <v>695</v>
      </c>
      <c r="F75" s="66" t="s">
        <v>699</v>
      </c>
      <c r="G75" s="77" t="s">
        <v>1096</v>
      </c>
      <c r="H75" s="116">
        <v>1</v>
      </c>
      <c r="I75" s="117" t="s">
        <v>696</v>
      </c>
      <c r="J75" s="67">
        <v>6</v>
      </c>
      <c r="K75" s="118">
        <f>VLOOKUP(E75,照明設備稼働時間!$A$3:'照明設備稼働時間'!$E$58,5,FALSE)</f>
        <v>2299</v>
      </c>
      <c r="L75" s="118" t="str">
        <f t="shared" si="4"/>
        <v>FDL18W1ﾀﾞｳﾝﾗｲﾄ</v>
      </c>
      <c r="M75" s="119">
        <v>22</v>
      </c>
      <c r="N75" s="120">
        <f t="shared" si="5"/>
        <v>303.46800000000002</v>
      </c>
    </row>
    <row r="76" spans="1:14">
      <c r="A76" s="68" t="s">
        <v>924</v>
      </c>
      <c r="B76" s="114" t="s">
        <v>602</v>
      </c>
      <c r="C76" s="68" t="s">
        <v>694</v>
      </c>
      <c r="D76" s="65" t="s">
        <v>732</v>
      </c>
      <c r="E76" s="115" t="s">
        <v>695</v>
      </c>
      <c r="F76" s="66" t="s">
        <v>697</v>
      </c>
      <c r="G76" s="77" t="s">
        <v>1096</v>
      </c>
      <c r="H76" s="116">
        <v>1</v>
      </c>
      <c r="I76" s="117" t="s">
        <v>696</v>
      </c>
      <c r="J76" s="67">
        <v>2</v>
      </c>
      <c r="K76" s="118">
        <f>VLOOKUP(E76,照明設備稼働時間!$A$3:'照明設備稼働時間'!$E$58,5,FALSE)</f>
        <v>2299</v>
      </c>
      <c r="L76" s="118" t="str">
        <f t="shared" si="4"/>
        <v>FDL13W1ﾀﾞｳﾝﾗｲﾄ</v>
      </c>
      <c r="M76" s="119">
        <v>18</v>
      </c>
      <c r="N76" s="120">
        <f t="shared" si="5"/>
        <v>82.763999999999996</v>
      </c>
    </row>
    <row r="77" spans="1:14">
      <c r="A77" s="68" t="s">
        <v>925</v>
      </c>
      <c r="B77" s="114" t="s">
        <v>602</v>
      </c>
      <c r="C77" s="68" t="s">
        <v>698</v>
      </c>
      <c r="D77" s="65" t="s">
        <v>732</v>
      </c>
      <c r="E77" s="115" t="s">
        <v>835</v>
      </c>
      <c r="F77" s="66" t="s">
        <v>699</v>
      </c>
      <c r="G77" s="77" t="s">
        <v>1096</v>
      </c>
      <c r="H77" s="116">
        <v>1</v>
      </c>
      <c r="I77" s="117" t="s">
        <v>696</v>
      </c>
      <c r="J77" s="67">
        <v>3</v>
      </c>
      <c r="K77" s="118">
        <f>VLOOKUP(E77,照明設備稼働時間!$A$3:'照明設備稼働時間'!$E$58,5,FALSE)</f>
        <v>484</v>
      </c>
      <c r="L77" s="118" t="str">
        <f t="shared" si="4"/>
        <v>FDL18W1ﾀﾞｳﾝﾗｲﾄ</v>
      </c>
      <c r="M77" s="119">
        <v>22</v>
      </c>
      <c r="N77" s="120">
        <f t="shared" si="5"/>
        <v>31.943999999999999</v>
      </c>
    </row>
    <row r="78" spans="1:14">
      <c r="A78" s="68" t="s">
        <v>926</v>
      </c>
      <c r="B78" s="114" t="s">
        <v>602</v>
      </c>
      <c r="C78" s="68" t="s">
        <v>694</v>
      </c>
      <c r="D78" s="65" t="s">
        <v>732</v>
      </c>
      <c r="E78" s="115" t="s">
        <v>835</v>
      </c>
      <c r="F78" s="66" t="s">
        <v>697</v>
      </c>
      <c r="G78" s="77" t="s">
        <v>1096</v>
      </c>
      <c r="H78" s="116">
        <v>1</v>
      </c>
      <c r="I78" s="117" t="s">
        <v>696</v>
      </c>
      <c r="J78" s="67">
        <v>2</v>
      </c>
      <c r="K78" s="118">
        <f>VLOOKUP(E78,照明設備稼働時間!$A$3:'照明設備稼働時間'!$E$58,5,FALSE)</f>
        <v>484</v>
      </c>
      <c r="L78" s="118" t="str">
        <f t="shared" si="4"/>
        <v>FDL13W1ﾀﾞｳﾝﾗｲﾄ</v>
      </c>
      <c r="M78" s="119">
        <v>18</v>
      </c>
      <c r="N78" s="120">
        <f t="shared" si="5"/>
        <v>17.423999999999999</v>
      </c>
    </row>
    <row r="79" spans="1:14">
      <c r="A79" s="68" t="s">
        <v>927</v>
      </c>
      <c r="B79" s="114" t="s">
        <v>602</v>
      </c>
      <c r="C79" s="68" t="s">
        <v>656</v>
      </c>
      <c r="D79" s="65" t="s">
        <v>732</v>
      </c>
      <c r="E79" s="115" t="s">
        <v>835</v>
      </c>
      <c r="F79" s="66" t="s">
        <v>658</v>
      </c>
      <c r="G79" s="77" t="s">
        <v>1095</v>
      </c>
      <c r="H79" s="116">
        <v>1</v>
      </c>
      <c r="I79" s="117" t="s">
        <v>657</v>
      </c>
      <c r="J79" s="67">
        <v>1</v>
      </c>
      <c r="K79" s="118">
        <v>0</v>
      </c>
      <c r="L79" s="118" t="str">
        <f t="shared" si="4"/>
        <v>JB13W1非常灯　埋込</v>
      </c>
      <c r="M79" s="119">
        <v>13</v>
      </c>
      <c r="N79" s="120">
        <f t="shared" si="5"/>
        <v>0</v>
      </c>
    </row>
    <row r="80" spans="1:14">
      <c r="A80" s="68" t="s">
        <v>928</v>
      </c>
      <c r="B80" s="114" t="s">
        <v>602</v>
      </c>
      <c r="C80" s="68" t="s">
        <v>698</v>
      </c>
      <c r="D80" s="65" t="s">
        <v>732</v>
      </c>
      <c r="E80" s="115" t="s">
        <v>723</v>
      </c>
      <c r="F80" s="66" t="s">
        <v>699</v>
      </c>
      <c r="G80" s="77" t="s">
        <v>1096</v>
      </c>
      <c r="H80" s="116">
        <v>1</v>
      </c>
      <c r="I80" s="117" t="s">
        <v>696</v>
      </c>
      <c r="J80" s="67">
        <v>3</v>
      </c>
      <c r="K80" s="118">
        <f>VLOOKUP(E80,照明設備稼働時間!$A$3:'照明設備稼働時間'!$E$58,5,FALSE)</f>
        <v>484</v>
      </c>
      <c r="L80" s="118" t="str">
        <f t="shared" si="4"/>
        <v>FDL18W1ﾀﾞｳﾝﾗｲﾄ</v>
      </c>
      <c r="M80" s="119">
        <v>22</v>
      </c>
      <c r="N80" s="120">
        <f t="shared" si="5"/>
        <v>31.943999999999999</v>
      </c>
    </row>
    <row r="81" spans="1:14">
      <c r="A81" s="68" t="s">
        <v>929</v>
      </c>
      <c r="B81" s="114" t="s">
        <v>602</v>
      </c>
      <c r="C81" s="68" t="s">
        <v>694</v>
      </c>
      <c r="D81" s="65" t="s">
        <v>732</v>
      </c>
      <c r="E81" s="115" t="s">
        <v>723</v>
      </c>
      <c r="F81" s="66" t="s">
        <v>697</v>
      </c>
      <c r="G81" s="77" t="s">
        <v>1096</v>
      </c>
      <c r="H81" s="116">
        <v>1</v>
      </c>
      <c r="I81" s="117" t="s">
        <v>696</v>
      </c>
      <c r="J81" s="67">
        <v>2</v>
      </c>
      <c r="K81" s="118">
        <f>VLOOKUP(E81,照明設備稼働時間!$A$3:'照明設備稼働時間'!$E$58,5,FALSE)</f>
        <v>484</v>
      </c>
      <c r="L81" s="118" t="str">
        <f t="shared" si="4"/>
        <v>FDL13W1ﾀﾞｳﾝﾗｲﾄ</v>
      </c>
      <c r="M81" s="119">
        <v>18</v>
      </c>
      <c r="N81" s="120">
        <f t="shared" si="5"/>
        <v>17.423999999999999</v>
      </c>
    </row>
    <row r="82" spans="1:14">
      <c r="A82" s="68" t="s">
        <v>930</v>
      </c>
      <c r="B82" s="114" t="s">
        <v>602</v>
      </c>
      <c r="C82" s="68" t="s">
        <v>656</v>
      </c>
      <c r="D82" s="65" t="s">
        <v>732</v>
      </c>
      <c r="E82" s="115" t="s">
        <v>723</v>
      </c>
      <c r="F82" s="66" t="s">
        <v>658</v>
      </c>
      <c r="G82" s="77" t="s">
        <v>1095</v>
      </c>
      <c r="H82" s="116">
        <v>1</v>
      </c>
      <c r="I82" s="117" t="s">
        <v>657</v>
      </c>
      <c r="J82" s="67">
        <v>1</v>
      </c>
      <c r="K82" s="118">
        <v>0</v>
      </c>
      <c r="L82" s="118" t="str">
        <f t="shared" si="4"/>
        <v>JB13W1非常灯　埋込</v>
      </c>
      <c r="M82" s="119">
        <v>13</v>
      </c>
      <c r="N82" s="120">
        <f t="shared" si="5"/>
        <v>0</v>
      </c>
    </row>
    <row r="83" spans="1:14">
      <c r="A83" s="68" t="s">
        <v>931</v>
      </c>
      <c r="B83" s="114" t="s">
        <v>602</v>
      </c>
      <c r="C83" s="68" t="s">
        <v>734</v>
      </c>
      <c r="D83" s="65" t="s">
        <v>732</v>
      </c>
      <c r="E83" s="115" t="s">
        <v>735</v>
      </c>
      <c r="F83" s="66" t="s">
        <v>655</v>
      </c>
      <c r="G83" s="77">
        <v>190</v>
      </c>
      <c r="H83" s="116">
        <v>2</v>
      </c>
      <c r="I83" s="117" t="s">
        <v>724</v>
      </c>
      <c r="J83" s="67">
        <v>4</v>
      </c>
      <c r="K83" s="118">
        <f>VLOOKUP(E83,照明設備稼働時間!$A$3:'照明設備稼働時間'!$E$58,5,FALSE)</f>
        <v>363</v>
      </c>
      <c r="L83" s="118" t="str">
        <f t="shared" si="4"/>
        <v>FHF32EXNH2埋込　下面開放</v>
      </c>
      <c r="M83" s="119">
        <v>67</v>
      </c>
      <c r="N83" s="120">
        <f t="shared" si="5"/>
        <v>97.284000000000006</v>
      </c>
    </row>
    <row r="84" spans="1:14">
      <c r="A84" s="68" t="s">
        <v>932</v>
      </c>
      <c r="B84" s="114" t="s">
        <v>602</v>
      </c>
      <c r="C84" s="68" t="s">
        <v>656</v>
      </c>
      <c r="D84" s="65" t="s">
        <v>732</v>
      </c>
      <c r="E84" s="115" t="s">
        <v>735</v>
      </c>
      <c r="F84" s="66" t="s">
        <v>658</v>
      </c>
      <c r="G84" s="77" t="s">
        <v>1095</v>
      </c>
      <c r="H84" s="116">
        <v>1</v>
      </c>
      <c r="I84" s="117" t="s">
        <v>657</v>
      </c>
      <c r="J84" s="67">
        <v>1</v>
      </c>
      <c r="K84" s="118">
        <v>0</v>
      </c>
      <c r="L84" s="118" t="str">
        <f t="shared" si="4"/>
        <v>JB13W1非常灯　埋込</v>
      </c>
      <c r="M84" s="119">
        <v>13</v>
      </c>
      <c r="N84" s="120">
        <f t="shared" si="5"/>
        <v>0</v>
      </c>
    </row>
    <row r="85" spans="1:14">
      <c r="A85" s="68" t="s">
        <v>933</v>
      </c>
      <c r="B85" s="114" t="s">
        <v>602</v>
      </c>
      <c r="C85" s="68" t="s">
        <v>736</v>
      </c>
      <c r="D85" s="65" t="s">
        <v>732</v>
      </c>
      <c r="E85" s="115" t="s">
        <v>852</v>
      </c>
      <c r="F85" s="66" t="s">
        <v>655</v>
      </c>
      <c r="G85" s="77">
        <v>190</v>
      </c>
      <c r="H85" s="116">
        <v>1</v>
      </c>
      <c r="I85" s="117" t="s">
        <v>724</v>
      </c>
      <c r="J85" s="67">
        <v>8</v>
      </c>
      <c r="K85" s="118">
        <f>VLOOKUP(E85,照明設備稼働時間!$A$3:'照明設備稼働時間'!$E$58,5,FALSE)</f>
        <v>726</v>
      </c>
      <c r="L85" s="118" t="str">
        <f t="shared" si="4"/>
        <v>FHF32EXNH1埋込　下面開放</v>
      </c>
      <c r="M85" s="119">
        <v>38</v>
      </c>
      <c r="N85" s="120">
        <f t="shared" si="5"/>
        <v>220.70400000000001</v>
      </c>
    </row>
    <row r="86" spans="1:14">
      <c r="A86" s="68" t="s">
        <v>934</v>
      </c>
      <c r="B86" s="114" t="s">
        <v>602</v>
      </c>
      <c r="C86" s="68" t="s">
        <v>656</v>
      </c>
      <c r="D86" s="65" t="s">
        <v>732</v>
      </c>
      <c r="E86" s="115" t="s">
        <v>852</v>
      </c>
      <c r="F86" s="66" t="s">
        <v>658</v>
      </c>
      <c r="G86" s="77" t="s">
        <v>1095</v>
      </c>
      <c r="H86" s="116">
        <v>1</v>
      </c>
      <c r="I86" s="117" t="s">
        <v>657</v>
      </c>
      <c r="J86" s="67">
        <v>1</v>
      </c>
      <c r="K86" s="118">
        <v>0</v>
      </c>
      <c r="L86" s="118" t="str">
        <f t="shared" si="4"/>
        <v>JB13W1非常灯　埋込</v>
      </c>
      <c r="M86" s="119">
        <v>13</v>
      </c>
      <c r="N86" s="120">
        <f t="shared" si="5"/>
        <v>0</v>
      </c>
    </row>
    <row r="87" spans="1:14">
      <c r="A87" s="68" t="s">
        <v>935</v>
      </c>
      <c r="B87" s="114" t="s">
        <v>602</v>
      </c>
      <c r="C87" s="68" t="s">
        <v>667</v>
      </c>
      <c r="D87" s="65" t="s">
        <v>732</v>
      </c>
      <c r="E87" s="115" t="s">
        <v>737</v>
      </c>
      <c r="F87" s="66" t="s">
        <v>655</v>
      </c>
      <c r="G87" s="77"/>
      <c r="H87" s="116">
        <v>1</v>
      </c>
      <c r="I87" s="117" t="s">
        <v>668</v>
      </c>
      <c r="J87" s="67">
        <v>5</v>
      </c>
      <c r="K87" s="118">
        <f>VLOOKUP(E87,照明設備稼働時間!$A$3:'照明設備稼働時間'!$E$58,5,FALSE)</f>
        <v>242</v>
      </c>
      <c r="L87" s="118" t="str">
        <f t="shared" si="4"/>
        <v>FHF32EXNH1Ｖ４０１</v>
      </c>
      <c r="M87" s="119">
        <v>38</v>
      </c>
      <c r="N87" s="120">
        <f t="shared" si="5"/>
        <v>45.98</v>
      </c>
    </row>
    <row r="88" spans="1:14">
      <c r="A88" s="68" t="s">
        <v>936</v>
      </c>
      <c r="B88" s="114" t="s">
        <v>602</v>
      </c>
      <c r="C88" s="68" t="s">
        <v>729</v>
      </c>
      <c r="D88" s="65" t="s">
        <v>732</v>
      </c>
      <c r="E88" s="115" t="s">
        <v>837</v>
      </c>
      <c r="F88" s="66" t="s">
        <v>655</v>
      </c>
      <c r="G88" s="77">
        <v>190</v>
      </c>
      <c r="H88" s="116">
        <v>2</v>
      </c>
      <c r="I88" s="117" t="s">
        <v>724</v>
      </c>
      <c r="J88" s="67">
        <v>10</v>
      </c>
      <c r="K88" s="118">
        <f>VLOOKUP(E88,照明設備稼働時間!$A$3:'照明設備稼働時間'!$E$58,5,FALSE)</f>
        <v>2299</v>
      </c>
      <c r="L88" s="118" t="str">
        <f t="shared" si="4"/>
        <v>FHF32EXNH2埋込　下面開放</v>
      </c>
      <c r="M88" s="119">
        <v>67</v>
      </c>
      <c r="N88" s="120">
        <f t="shared" si="5"/>
        <v>1540.33</v>
      </c>
    </row>
    <row r="89" spans="1:14">
      <c r="A89" s="68" t="s">
        <v>937</v>
      </c>
      <c r="B89" s="114" t="s">
        <v>602</v>
      </c>
      <c r="C89" s="68" t="s">
        <v>656</v>
      </c>
      <c r="D89" s="65" t="s">
        <v>732</v>
      </c>
      <c r="E89" s="115" t="s">
        <v>837</v>
      </c>
      <c r="F89" s="66" t="s">
        <v>658</v>
      </c>
      <c r="G89" s="77" t="s">
        <v>1095</v>
      </c>
      <c r="H89" s="116">
        <v>1</v>
      </c>
      <c r="I89" s="117" t="s">
        <v>657</v>
      </c>
      <c r="J89" s="67">
        <v>2</v>
      </c>
      <c r="K89" s="118">
        <v>0</v>
      </c>
      <c r="L89" s="118" t="str">
        <f t="shared" si="4"/>
        <v>JB13W1非常灯　埋込</v>
      </c>
      <c r="M89" s="119">
        <v>13</v>
      </c>
      <c r="N89" s="120">
        <f t="shared" si="5"/>
        <v>0</v>
      </c>
    </row>
    <row r="90" spans="1:14">
      <c r="A90" s="68" t="s">
        <v>938</v>
      </c>
      <c r="B90" s="114" t="s">
        <v>602</v>
      </c>
      <c r="C90" s="68" t="s">
        <v>667</v>
      </c>
      <c r="D90" s="65" t="s">
        <v>732</v>
      </c>
      <c r="E90" s="115" t="s">
        <v>660</v>
      </c>
      <c r="F90" s="66" t="s">
        <v>655</v>
      </c>
      <c r="G90" s="77"/>
      <c r="H90" s="116">
        <v>1</v>
      </c>
      <c r="I90" s="117" t="s">
        <v>668</v>
      </c>
      <c r="J90" s="67">
        <v>2</v>
      </c>
      <c r="K90" s="118">
        <f>VLOOKUP(E90,照明設備稼働時間!$A$3:'照明設備稼働時間'!$E$58,5,FALSE)</f>
        <v>242</v>
      </c>
      <c r="L90" s="118" t="str">
        <f t="shared" si="4"/>
        <v>FHF32EXNH1Ｖ４０１</v>
      </c>
      <c r="M90" s="119">
        <v>38</v>
      </c>
      <c r="N90" s="120">
        <f t="shared" si="5"/>
        <v>18.391999999999999</v>
      </c>
    </row>
    <row r="91" spans="1:14">
      <c r="A91" s="68" t="s">
        <v>939</v>
      </c>
      <c r="B91" s="114" t="s">
        <v>602</v>
      </c>
      <c r="C91" s="68" t="s">
        <v>734</v>
      </c>
      <c r="D91" s="65" t="s">
        <v>732</v>
      </c>
      <c r="E91" s="115" t="s">
        <v>731</v>
      </c>
      <c r="F91" s="66" t="s">
        <v>655</v>
      </c>
      <c r="G91" s="77">
        <v>190</v>
      </c>
      <c r="H91" s="116">
        <v>2</v>
      </c>
      <c r="I91" s="117" t="s">
        <v>724</v>
      </c>
      <c r="J91" s="67">
        <v>3</v>
      </c>
      <c r="K91" s="118">
        <f>VLOOKUP(E91,照明設備稼働時間!$A$3:'照明設備稼働時間'!$E$58,5,FALSE)</f>
        <v>726</v>
      </c>
      <c r="L91" s="118" t="str">
        <f t="shared" si="4"/>
        <v>FHF32EXNH2埋込　下面開放</v>
      </c>
      <c r="M91" s="119">
        <v>67</v>
      </c>
      <c r="N91" s="120">
        <f t="shared" si="5"/>
        <v>145.92599999999999</v>
      </c>
    </row>
    <row r="92" spans="1:14">
      <c r="A92" s="68" t="s">
        <v>940</v>
      </c>
      <c r="B92" s="114" t="s">
        <v>602</v>
      </c>
      <c r="C92" s="68" t="s">
        <v>656</v>
      </c>
      <c r="D92" s="65" t="s">
        <v>732</v>
      </c>
      <c r="E92" s="115" t="s">
        <v>731</v>
      </c>
      <c r="F92" s="66" t="s">
        <v>658</v>
      </c>
      <c r="G92" s="77" t="s">
        <v>1095</v>
      </c>
      <c r="H92" s="116">
        <v>1</v>
      </c>
      <c r="I92" s="117" t="s">
        <v>657</v>
      </c>
      <c r="J92" s="67">
        <v>1</v>
      </c>
      <c r="K92" s="118">
        <v>0</v>
      </c>
      <c r="L92" s="118" t="str">
        <f t="shared" si="4"/>
        <v>JB13W1非常灯　埋込</v>
      </c>
      <c r="M92" s="119">
        <v>13</v>
      </c>
      <c r="N92" s="120">
        <f t="shared" si="5"/>
        <v>0</v>
      </c>
    </row>
    <row r="93" spans="1:14">
      <c r="A93" s="68" t="s">
        <v>941</v>
      </c>
      <c r="B93" s="114" t="s">
        <v>602</v>
      </c>
      <c r="C93" s="68" t="s">
        <v>667</v>
      </c>
      <c r="D93" s="65" t="s">
        <v>732</v>
      </c>
      <c r="E93" s="115" t="s">
        <v>738</v>
      </c>
      <c r="F93" s="66" t="s">
        <v>655</v>
      </c>
      <c r="G93" s="77"/>
      <c r="H93" s="116">
        <v>1</v>
      </c>
      <c r="I93" s="117" t="s">
        <v>668</v>
      </c>
      <c r="J93" s="67">
        <v>3</v>
      </c>
      <c r="K93" s="118">
        <f>VLOOKUP(E93,照明設備稼働時間!$A$3:'照明設備稼働時間'!$E$58,5,FALSE)</f>
        <v>242</v>
      </c>
      <c r="L93" s="118" t="str">
        <f t="shared" si="4"/>
        <v>FHF32EXNH1Ｖ４０１</v>
      </c>
      <c r="M93" s="119">
        <v>38</v>
      </c>
      <c r="N93" s="120">
        <f t="shared" si="5"/>
        <v>27.588000000000001</v>
      </c>
    </row>
    <row r="94" spans="1:14">
      <c r="A94" s="68" t="s">
        <v>942</v>
      </c>
      <c r="B94" s="114" t="s">
        <v>602</v>
      </c>
      <c r="C94" s="68" t="s">
        <v>698</v>
      </c>
      <c r="D94" s="65" t="s">
        <v>732</v>
      </c>
      <c r="E94" s="115" t="s">
        <v>852</v>
      </c>
      <c r="F94" s="66" t="s">
        <v>699</v>
      </c>
      <c r="G94" s="77" t="s">
        <v>1096</v>
      </c>
      <c r="H94" s="116">
        <v>1</v>
      </c>
      <c r="I94" s="117" t="s">
        <v>739</v>
      </c>
      <c r="J94" s="67">
        <v>2</v>
      </c>
      <c r="K94" s="118">
        <f>VLOOKUP(E94,照明設備稼働時間!$A$3:'照明設備稼働時間'!$E$58,5,FALSE)</f>
        <v>726</v>
      </c>
      <c r="L94" s="118" t="str">
        <f t="shared" si="4"/>
        <v>FDL18W1ﾀﾞｳﾝﾗｲﾄ</v>
      </c>
      <c r="M94" s="119">
        <v>22</v>
      </c>
      <c r="N94" s="120">
        <f t="shared" si="5"/>
        <v>31.943999999999999</v>
      </c>
    </row>
    <row r="95" spans="1:14">
      <c r="A95" s="68" t="s">
        <v>943</v>
      </c>
      <c r="B95" s="114" t="s">
        <v>602</v>
      </c>
      <c r="C95" s="68" t="s">
        <v>718</v>
      </c>
      <c r="D95" s="65" t="s">
        <v>732</v>
      </c>
      <c r="E95" s="115" t="s">
        <v>740</v>
      </c>
      <c r="F95" s="66" t="s">
        <v>721</v>
      </c>
      <c r="G95" s="77" t="s">
        <v>1097</v>
      </c>
      <c r="H95" s="116">
        <v>2</v>
      </c>
      <c r="I95" s="117" t="s">
        <v>720</v>
      </c>
      <c r="J95" s="67">
        <v>2</v>
      </c>
      <c r="K95" s="118">
        <f>VLOOKUP(E95,照明設備稼働時間!$A$3:'照明設備稼働時間'!$E$58,5,FALSE)</f>
        <v>2299</v>
      </c>
      <c r="L95" s="118" t="str">
        <f t="shared" si="4"/>
        <v>FPL27W2スクエア　埋込　バッフル</v>
      </c>
      <c r="M95" s="119"/>
      <c r="N95" s="120">
        <f t="shared" si="5"/>
        <v>0</v>
      </c>
    </row>
    <row r="96" spans="1:14">
      <c r="A96" s="68" t="s">
        <v>944</v>
      </c>
      <c r="B96" s="114" t="s">
        <v>602</v>
      </c>
      <c r="C96" s="68" t="s">
        <v>656</v>
      </c>
      <c r="D96" s="65" t="s">
        <v>732</v>
      </c>
      <c r="E96" s="115" t="s">
        <v>740</v>
      </c>
      <c r="F96" s="66" t="s">
        <v>658</v>
      </c>
      <c r="G96" s="77" t="s">
        <v>1095</v>
      </c>
      <c r="H96" s="116">
        <v>1</v>
      </c>
      <c r="I96" s="117" t="s">
        <v>657</v>
      </c>
      <c r="J96" s="67">
        <v>1</v>
      </c>
      <c r="K96" s="118">
        <v>0</v>
      </c>
      <c r="L96" s="118" t="str">
        <f t="shared" si="4"/>
        <v>JB13W1非常灯　埋込</v>
      </c>
      <c r="M96" s="119">
        <v>13</v>
      </c>
      <c r="N96" s="120">
        <f t="shared" si="5"/>
        <v>0</v>
      </c>
    </row>
    <row r="97" spans="1:14">
      <c r="A97" s="68" t="s">
        <v>945</v>
      </c>
      <c r="B97" s="114" t="s">
        <v>602</v>
      </c>
      <c r="C97" s="68" t="s">
        <v>741</v>
      </c>
      <c r="D97" s="65" t="s">
        <v>732</v>
      </c>
      <c r="E97" s="115" t="s">
        <v>731</v>
      </c>
      <c r="F97" s="66" t="s">
        <v>743</v>
      </c>
      <c r="G97" s="77" t="s">
        <v>1098</v>
      </c>
      <c r="H97" s="116">
        <v>4</v>
      </c>
      <c r="I97" s="117" t="s">
        <v>742</v>
      </c>
      <c r="J97" s="67">
        <v>6</v>
      </c>
      <c r="K97" s="118">
        <f>VLOOKUP(E97,照明設備稼働時間!$A$3:'照明設備稼働時間'!$E$58,5,FALSE)</f>
        <v>726</v>
      </c>
      <c r="L97" s="118" t="str">
        <f t="shared" si="4"/>
        <v>FHP32W4スクエア　埋込　下面開放</v>
      </c>
      <c r="M97" s="119">
        <v>128</v>
      </c>
      <c r="N97" s="120">
        <f t="shared" si="5"/>
        <v>557.56799999999998</v>
      </c>
    </row>
    <row r="98" spans="1:14">
      <c r="A98" s="68" t="s">
        <v>946</v>
      </c>
      <c r="B98" s="114" t="s">
        <v>602</v>
      </c>
      <c r="C98" s="68" t="s">
        <v>656</v>
      </c>
      <c r="D98" s="65" t="s">
        <v>732</v>
      </c>
      <c r="E98" s="115" t="s">
        <v>731</v>
      </c>
      <c r="F98" s="66" t="s">
        <v>658</v>
      </c>
      <c r="G98" s="77" t="s">
        <v>1095</v>
      </c>
      <c r="H98" s="116">
        <v>1</v>
      </c>
      <c r="I98" s="117" t="s">
        <v>657</v>
      </c>
      <c r="J98" s="67">
        <v>1</v>
      </c>
      <c r="K98" s="118">
        <v>0</v>
      </c>
      <c r="L98" s="118" t="str">
        <f t="shared" si="4"/>
        <v>JB13W1非常灯　埋込</v>
      </c>
      <c r="M98" s="119">
        <v>13</v>
      </c>
      <c r="N98" s="120">
        <f t="shared" si="5"/>
        <v>0</v>
      </c>
    </row>
    <row r="99" spans="1:14">
      <c r="A99" s="68" t="s">
        <v>947</v>
      </c>
      <c r="B99" s="114" t="s">
        <v>602</v>
      </c>
      <c r="C99" s="68" t="s">
        <v>729</v>
      </c>
      <c r="D99" s="65" t="s">
        <v>732</v>
      </c>
      <c r="E99" s="115" t="s">
        <v>836</v>
      </c>
      <c r="F99" s="66" t="s">
        <v>655</v>
      </c>
      <c r="G99" s="77">
        <v>190</v>
      </c>
      <c r="H99" s="116">
        <v>2</v>
      </c>
      <c r="I99" s="117" t="s">
        <v>724</v>
      </c>
      <c r="J99" s="67">
        <v>43</v>
      </c>
      <c r="K99" s="118">
        <f>VLOOKUP(E99,照明設備稼働時間!$A$3:'照明設備稼働時間'!$E$58,5,FALSE)</f>
        <v>2299</v>
      </c>
      <c r="L99" s="118" t="str">
        <f t="shared" si="4"/>
        <v>FHF32EXNH2埋込　下面開放</v>
      </c>
      <c r="M99" s="119">
        <v>67</v>
      </c>
      <c r="N99" s="120">
        <f t="shared" si="5"/>
        <v>6623.4189999999999</v>
      </c>
    </row>
    <row r="100" spans="1:14">
      <c r="A100" s="68" t="s">
        <v>948</v>
      </c>
      <c r="B100" s="114" t="s">
        <v>602</v>
      </c>
      <c r="C100" s="68" t="s">
        <v>656</v>
      </c>
      <c r="D100" s="65" t="s">
        <v>732</v>
      </c>
      <c r="E100" s="115" t="s">
        <v>836</v>
      </c>
      <c r="F100" s="66" t="s">
        <v>658</v>
      </c>
      <c r="G100" s="77" t="s">
        <v>1095</v>
      </c>
      <c r="H100" s="116">
        <v>1</v>
      </c>
      <c r="I100" s="117" t="s">
        <v>657</v>
      </c>
      <c r="J100" s="67">
        <v>7</v>
      </c>
      <c r="K100" s="118">
        <v>0</v>
      </c>
      <c r="L100" s="118" t="str">
        <f t="shared" si="4"/>
        <v>JB13W1非常灯　埋込</v>
      </c>
      <c r="M100" s="119">
        <v>13</v>
      </c>
      <c r="N100" s="120">
        <f t="shared" si="5"/>
        <v>0</v>
      </c>
    </row>
    <row r="101" spans="1:14">
      <c r="A101" s="68" t="s">
        <v>949</v>
      </c>
      <c r="B101" s="114" t="s">
        <v>602</v>
      </c>
      <c r="C101" s="68"/>
      <c r="D101" s="65" t="s">
        <v>732</v>
      </c>
      <c r="E101" s="115" t="s">
        <v>836</v>
      </c>
      <c r="F101" s="66"/>
      <c r="G101" s="77" t="s">
        <v>1096</v>
      </c>
      <c r="H101" s="116"/>
      <c r="I101" s="117" t="s">
        <v>730</v>
      </c>
      <c r="J101" s="67">
        <v>2</v>
      </c>
      <c r="K101" s="118">
        <f>VLOOKUP(E101,照明設備稼働時間!$A$3:'照明設備稼働時間'!$E$58,5,FALSE)</f>
        <v>2299</v>
      </c>
      <c r="L101" s="118" t="str">
        <f t="shared" si="4"/>
        <v>塞ぎプレート</v>
      </c>
      <c r="M101" s="119"/>
      <c r="N101" s="120">
        <f t="shared" si="5"/>
        <v>0</v>
      </c>
    </row>
    <row r="102" spans="1:14">
      <c r="A102" s="68" t="s">
        <v>950</v>
      </c>
      <c r="B102" s="114" t="s">
        <v>602</v>
      </c>
      <c r="C102" s="68" t="s">
        <v>691</v>
      </c>
      <c r="D102" s="65" t="s">
        <v>732</v>
      </c>
      <c r="E102" s="115" t="s">
        <v>836</v>
      </c>
      <c r="F102" s="66"/>
      <c r="G102" s="77"/>
      <c r="H102" s="116">
        <v>1</v>
      </c>
      <c r="I102" s="117" t="s">
        <v>692</v>
      </c>
      <c r="J102" s="67">
        <v>2</v>
      </c>
      <c r="K102" s="118">
        <v>8760</v>
      </c>
      <c r="L102" s="118" t="str">
        <f t="shared" si="4"/>
        <v>1Ｂ級誘導灯　壁付　片面</v>
      </c>
      <c r="M102" s="119">
        <v>44</v>
      </c>
      <c r="N102" s="120">
        <f t="shared" si="5"/>
        <v>770.88</v>
      </c>
    </row>
    <row r="103" spans="1:14">
      <c r="A103" s="68" t="s">
        <v>951</v>
      </c>
      <c r="B103" s="114" t="s">
        <v>602</v>
      </c>
      <c r="C103" s="68" t="s">
        <v>744</v>
      </c>
      <c r="D103" s="65" t="s">
        <v>732</v>
      </c>
      <c r="E103" s="115" t="s">
        <v>745</v>
      </c>
      <c r="F103" s="66" t="s">
        <v>690</v>
      </c>
      <c r="G103" s="77"/>
      <c r="H103" s="116">
        <v>1</v>
      </c>
      <c r="I103" s="117" t="s">
        <v>661</v>
      </c>
      <c r="J103" s="67">
        <v>1</v>
      </c>
      <c r="K103" s="118">
        <f>VLOOKUP(E103,照明設備稼働時間!$A$3:'照明設備稼働時間'!$E$58,5,FALSE)</f>
        <v>121</v>
      </c>
      <c r="L103" s="118" t="str">
        <f t="shared" si="4"/>
        <v>FL20SSW/181片反射笠</v>
      </c>
      <c r="M103" s="119">
        <v>22.5</v>
      </c>
      <c r="N103" s="120">
        <f t="shared" si="5"/>
        <v>2.7225000000000001</v>
      </c>
    </row>
    <row r="104" spans="1:14">
      <c r="A104" s="68" t="s">
        <v>952</v>
      </c>
      <c r="B104" s="114" t="s">
        <v>602</v>
      </c>
      <c r="C104" s="68" t="s">
        <v>667</v>
      </c>
      <c r="D104" s="65" t="s">
        <v>732</v>
      </c>
      <c r="E104" s="115" t="s">
        <v>660</v>
      </c>
      <c r="F104" s="66" t="s">
        <v>655</v>
      </c>
      <c r="G104" s="77"/>
      <c r="H104" s="116">
        <v>1</v>
      </c>
      <c r="I104" s="117" t="s">
        <v>668</v>
      </c>
      <c r="J104" s="67">
        <v>2</v>
      </c>
      <c r="K104" s="118">
        <f>VLOOKUP(E104,照明設備稼働時間!$A$3:'照明設備稼働時間'!$E$58,5,FALSE)</f>
        <v>242</v>
      </c>
      <c r="L104" s="118" t="str">
        <f t="shared" si="4"/>
        <v>FHF32EXNH1Ｖ４０１</v>
      </c>
      <c r="M104" s="119">
        <v>38</v>
      </c>
      <c r="N104" s="120">
        <f t="shared" si="5"/>
        <v>18.391999999999999</v>
      </c>
    </row>
    <row r="105" spans="1:14">
      <c r="A105" s="68" t="s">
        <v>953</v>
      </c>
      <c r="B105" s="114" t="s">
        <v>602</v>
      </c>
      <c r="C105" s="68" t="s">
        <v>746</v>
      </c>
      <c r="D105" s="65" t="s">
        <v>747</v>
      </c>
      <c r="E105" s="115" t="s">
        <v>748</v>
      </c>
      <c r="F105" s="66" t="s">
        <v>655</v>
      </c>
      <c r="G105" s="77">
        <v>220</v>
      </c>
      <c r="H105" s="116">
        <v>2</v>
      </c>
      <c r="I105" s="117" t="s">
        <v>749</v>
      </c>
      <c r="J105" s="67">
        <v>4</v>
      </c>
      <c r="K105" s="118">
        <f>VLOOKUP(E105,照明設備稼働時間!$A$3:'照明設備稼働時間'!$E$58,5,FALSE)</f>
        <v>2299</v>
      </c>
      <c r="L105" s="118" t="str">
        <f t="shared" si="4"/>
        <v>FHF32EXNH2埋込　ﾊﾞｯﾌﾙ</v>
      </c>
      <c r="M105" s="119">
        <v>67</v>
      </c>
      <c r="N105" s="120">
        <f t="shared" si="5"/>
        <v>616.13199999999995</v>
      </c>
    </row>
    <row r="106" spans="1:14">
      <c r="A106" s="68" t="s">
        <v>954</v>
      </c>
      <c r="B106" s="114" t="s">
        <v>602</v>
      </c>
      <c r="C106" s="68" t="s">
        <v>656</v>
      </c>
      <c r="D106" s="65" t="s">
        <v>747</v>
      </c>
      <c r="E106" s="115" t="s">
        <v>748</v>
      </c>
      <c r="F106" s="66" t="s">
        <v>658</v>
      </c>
      <c r="G106" s="77" t="s">
        <v>1095</v>
      </c>
      <c r="H106" s="116">
        <v>1</v>
      </c>
      <c r="I106" s="117" t="s">
        <v>657</v>
      </c>
      <c r="J106" s="67">
        <v>1</v>
      </c>
      <c r="K106" s="118">
        <v>0</v>
      </c>
      <c r="L106" s="118" t="str">
        <f t="shared" si="4"/>
        <v>JB13W1非常灯　埋込</v>
      </c>
      <c r="M106" s="119">
        <v>13</v>
      </c>
      <c r="N106" s="120">
        <f t="shared" si="5"/>
        <v>0</v>
      </c>
    </row>
    <row r="107" spans="1:14">
      <c r="A107" s="68" t="s">
        <v>955</v>
      </c>
      <c r="B107" s="114" t="s">
        <v>602</v>
      </c>
      <c r="C107" s="68" t="s">
        <v>718</v>
      </c>
      <c r="D107" s="65" t="s">
        <v>747</v>
      </c>
      <c r="E107" s="115" t="s">
        <v>750</v>
      </c>
      <c r="F107" s="66" t="s">
        <v>721</v>
      </c>
      <c r="G107" s="77" t="s">
        <v>1097</v>
      </c>
      <c r="H107" s="116">
        <v>2</v>
      </c>
      <c r="I107" s="117" t="s">
        <v>720</v>
      </c>
      <c r="J107" s="67">
        <v>4</v>
      </c>
      <c r="K107" s="118">
        <f>VLOOKUP(E107,照明設備稼働時間!$A$3:'照明設備稼働時間'!$E$58,5,FALSE)</f>
        <v>2299</v>
      </c>
      <c r="L107" s="118" t="str">
        <f t="shared" si="4"/>
        <v>FPL27W2スクエア　埋込　バッフル</v>
      </c>
      <c r="M107" s="119"/>
      <c r="N107" s="120">
        <f t="shared" si="5"/>
        <v>0</v>
      </c>
    </row>
    <row r="108" spans="1:14">
      <c r="A108" s="68" t="s">
        <v>956</v>
      </c>
      <c r="B108" s="114" t="s">
        <v>602</v>
      </c>
      <c r="C108" s="68" t="s">
        <v>656</v>
      </c>
      <c r="D108" s="65" t="s">
        <v>747</v>
      </c>
      <c r="E108" s="115" t="s">
        <v>750</v>
      </c>
      <c r="F108" s="66" t="s">
        <v>658</v>
      </c>
      <c r="G108" s="77" t="s">
        <v>1095</v>
      </c>
      <c r="H108" s="116">
        <v>1</v>
      </c>
      <c r="I108" s="117" t="s">
        <v>657</v>
      </c>
      <c r="J108" s="67">
        <v>1</v>
      </c>
      <c r="K108" s="118">
        <v>0</v>
      </c>
      <c r="L108" s="118" t="str">
        <f t="shared" si="4"/>
        <v>JB13W1非常灯　埋込</v>
      </c>
      <c r="M108" s="119">
        <v>13</v>
      </c>
      <c r="N108" s="120">
        <f t="shared" si="5"/>
        <v>0</v>
      </c>
    </row>
    <row r="109" spans="1:14">
      <c r="A109" s="68" t="s">
        <v>957</v>
      </c>
      <c r="B109" s="114" t="s">
        <v>602</v>
      </c>
      <c r="C109" s="68" t="s">
        <v>691</v>
      </c>
      <c r="D109" s="65" t="s">
        <v>747</v>
      </c>
      <c r="E109" s="115" t="s">
        <v>750</v>
      </c>
      <c r="F109" s="66"/>
      <c r="G109" s="77"/>
      <c r="H109" s="116">
        <v>1</v>
      </c>
      <c r="I109" s="117" t="s">
        <v>692</v>
      </c>
      <c r="J109" s="67">
        <v>2</v>
      </c>
      <c r="K109" s="118">
        <v>8760</v>
      </c>
      <c r="L109" s="118" t="str">
        <f t="shared" si="4"/>
        <v>1Ｂ級誘導灯　壁付　片面</v>
      </c>
      <c r="M109" s="119">
        <v>44</v>
      </c>
      <c r="N109" s="120">
        <f t="shared" si="5"/>
        <v>770.88</v>
      </c>
    </row>
    <row r="110" spans="1:14">
      <c r="A110" s="68" t="s">
        <v>958</v>
      </c>
      <c r="B110" s="114" t="s">
        <v>602</v>
      </c>
      <c r="C110" s="68" t="s">
        <v>722</v>
      </c>
      <c r="D110" s="65" t="s">
        <v>747</v>
      </c>
      <c r="E110" s="115" t="s">
        <v>726</v>
      </c>
      <c r="F110" s="66" t="s">
        <v>690</v>
      </c>
      <c r="G110" s="77">
        <v>190</v>
      </c>
      <c r="H110" s="116">
        <v>2</v>
      </c>
      <c r="I110" s="117" t="s">
        <v>727</v>
      </c>
      <c r="J110" s="67">
        <v>12</v>
      </c>
      <c r="K110" s="118">
        <f>VLOOKUP(E110,照明設備稼働時間!$A$3:'照明設備稼働時間'!$E$58,5,FALSE)</f>
        <v>2904</v>
      </c>
      <c r="L110" s="118" t="str">
        <f t="shared" si="4"/>
        <v>FL20SSW/182埋込　下面開放</v>
      </c>
      <c r="M110" s="119">
        <v>45</v>
      </c>
      <c r="N110" s="120">
        <f t="shared" si="5"/>
        <v>1568.16</v>
      </c>
    </row>
    <row r="111" spans="1:14">
      <c r="A111" s="68" t="s">
        <v>959</v>
      </c>
      <c r="B111" s="114" t="s">
        <v>602</v>
      </c>
      <c r="C111" s="68" t="s">
        <v>656</v>
      </c>
      <c r="D111" s="65" t="s">
        <v>747</v>
      </c>
      <c r="E111" s="115" t="s">
        <v>726</v>
      </c>
      <c r="F111" s="66" t="s">
        <v>658</v>
      </c>
      <c r="G111" s="77" t="s">
        <v>1095</v>
      </c>
      <c r="H111" s="116">
        <v>1</v>
      </c>
      <c r="I111" s="117" t="s">
        <v>657</v>
      </c>
      <c r="J111" s="67">
        <v>4</v>
      </c>
      <c r="K111" s="118">
        <v>0</v>
      </c>
      <c r="L111" s="118" t="str">
        <f t="shared" si="4"/>
        <v>JB13W1非常灯　埋込</v>
      </c>
      <c r="M111" s="119">
        <v>13</v>
      </c>
      <c r="N111" s="120">
        <f t="shared" si="5"/>
        <v>0</v>
      </c>
    </row>
    <row r="112" spans="1:14">
      <c r="A112" s="68" t="s">
        <v>960</v>
      </c>
      <c r="B112" s="114" t="s">
        <v>602</v>
      </c>
      <c r="C112" s="68" t="s">
        <v>685</v>
      </c>
      <c r="D112" s="65" t="s">
        <v>747</v>
      </c>
      <c r="E112" s="115" t="s">
        <v>726</v>
      </c>
      <c r="F112" s="66"/>
      <c r="G112" s="77"/>
      <c r="H112" s="116">
        <v>1</v>
      </c>
      <c r="I112" s="117" t="s">
        <v>686</v>
      </c>
      <c r="J112" s="67">
        <v>1</v>
      </c>
      <c r="K112" s="118">
        <v>8760</v>
      </c>
      <c r="L112" s="118" t="str">
        <f t="shared" si="4"/>
        <v>1Ｂ級誘導灯　天付　両面</v>
      </c>
      <c r="M112" s="119">
        <v>44</v>
      </c>
      <c r="N112" s="120">
        <f t="shared" si="5"/>
        <v>385.44</v>
      </c>
    </row>
    <row r="113" spans="1:14" ht="19.5" thickBot="1">
      <c r="A113" s="131" t="s">
        <v>961</v>
      </c>
      <c r="B113" s="98" t="s">
        <v>602</v>
      </c>
      <c r="C113" s="131" t="s">
        <v>691</v>
      </c>
      <c r="D113" s="132" t="s">
        <v>747</v>
      </c>
      <c r="E113" s="126" t="s">
        <v>726</v>
      </c>
      <c r="F113" s="133"/>
      <c r="G113" s="127"/>
      <c r="H113" s="134">
        <v>1</v>
      </c>
      <c r="I113" s="135" t="s">
        <v>692</v>
      </c>
      <c r="J113" s="136">
        <v>1</v>
      </c>
      <c r="K113" s="128">
        <v>8760</v>
      </c>
      <c r="L113" s="128" t="str">
        <f t="shared" si="4"/>
        <v>1Ｂ級誘導灯　壁付　片面</v>
      </c>
      <c r="M113" s="129">
        <v>44</v>
      </c>
      <c r="N113" s="130">
        <f t="shared" si="5"/>
        <v>385.44</v>
      </c>
    </row>
    <row r="114" spans="1:14" ht="19.5" thickTop="1">
      <c r="A114" s="102" t="s">
        <v>962</v>
      </c>
      <c r="B114" s="103" t="s">
        <v>602</v>
      </c>
      <c r="C114" s="102" t="s">
        <v>667</v>
      </c>
      <c r="D114" s="104" t="s">
        <v>751</v>
      </c>
      <c r="E114" s="105" t="s">
        <v>752</v>
      </c>
      <c r="F114" s="106" t="s">
        <v>655</v>
      </c>
      <c r="G114" s="107"/>
      <c r="H114" s="108">
        <v>1</v>
      </c>
      <c r="I114" s="109" t="s">
        <v>668</v>
      </c>
      <c r="J114" s="110">
        <v>2</v>
      </c>
      <c r="K114" s="111">
        <f>VLOOKUP(E114,照明設備稼働時間!$A$3:'照明設備稼働時間'!$E$58,5,FALSE)</f>
        <v>242</v>
      </c>
      <c r="L114" s="111" t="str">
        <f t="shared" si="4"/>
        <v>FHF32EXNH1Ｖ４０１</v>
      </c>
      <c r="M114" s="112">
        <v>38</v>
      </c>
      <c r="N114" s="113">
        <f t="shared" si="5"/>
        <v>18.391999999999999</v>
      </c>
    </row>
    <row r="115" spans="1:14">
      <c r="A115" s="137" t="s">
        <v>963</v>
      </c>
      <c r="B115" s="138" t="s">
        <v>602</v>
      </c>
      <c r="C115" s="137" t="s">
        <v>667</v>
      </c>
      <c r="D115" s="139" t="s">
        <v>751</v>
      </c>
      <c r="E115" s="140" t="s">
        <v>834</v>
      </c>
      <c r="F115" s="141" t="s">
        <v>655</v>
      </c>
      <c r="G115" s="142"/>
      <c r="H115" s="143">
        <v>1</v>
      </c>
      <c r="I115" s="144" t="s">
        <v>668</v>
      </c>
      <c r="J115" s="145">
        <v>1</v>
      </c>
      <c r="K115" s="146">
        <f>VLOOKUP(E115,照明設備稼働時間!$A$3:'照明設備稼働時間'!$E$58,5,FALSE)</f>
        <v>242</v>
      </c>
      <c r="L115" s="146" t="str">
        <f t="shared" si="4"/>
        <v>FHF32EXNH1Ｖ４０１</v>
      </c>
      <c r="M115" s="147">
        <v>38</v>
      </c>
      <c r="N115" s="148">
        <f t="shared" si="5"/>
        <v>9.1959999999999997</v>
      </c>
    </row>
    <row r="116" spans="1:14">
      <c r="A116" s="68" t="s">
        <v>964</v>
      </c>
      <c r="B116" s="114" t="s">
        <v>602</v>
      </c>
      <c r="C116" s="68" t="s">
        <v>698</v>
      </c>
      <c r="D116" s="65" t="s">
        <v>753</v>
      </c>
      <c r="E116" s="115" t="s">
        <v>701</v>
      </c>
      <c r="F116" s="66" t="s">
        <v>699</v>
      </c>
      <c r="G116" s="77" t="s">
        <v>1096</v>
      </c>
      <c r="H116" s="116">
        <v>1</v>
      </c>
      <c r="I116" s="117" t="s">
        <v>696</v>
      </c>
      <c r="J116" s="67">
        <v>7</v>
      </c>
      <c r="K116" s="118">
        <f>VLOOKUP(E116,照明設備稼働時間!$A$3:'照明設備稼働時間'!$E$58,5,FALSE)</f>
        <v>2299</v>
      </c>
      <c r="L116" s="118" t="str">
        <f t="shared" si="4"/>
        <v>FDL18W1ﾀﾞｳﾝﾗｲﾄ</v>
      </c>
      <c r="M116" s="119">
        <v>22</v>
      </c>
      <c r="N116" s="120">
        <f t="shared" si="5"/>
        <v>354.04599999999999</v>
      </c>
    </row>
    <row r="117" spans="1:14">
      <c r="A117" s="68" t="s">
        <v>965</v>
      </c>
      <c r="B117" s="114" t="s">
        <v>602</v>
      </c>
      <c r="C117" s="68" t="s">
        <v>694</v>
      </c>
      <c r="D117" s="65" t="s">
        <v>753</v>
      </c>
      <c r="E117" s="115" t="s">
        <v>701</v>
      </c>
      <c r="F117" s="66" t="s">
        <v>697</v>
      </c>
      <c r="G117" s="77" t="s">
        <v>1096</v>
      </c>
      <c r="H117" s="116">
        <v>1</v>
      </c>
      <c r="I117" s="117" t="s">
        <v>1116</v>
      </c>
      <c r="J117" s="67">
        <v>3</v>
      </c>
      <c r="K117" s="118">
        <f>VLOOKUP(E117,照明設備稼働時間!$A$3:'照明設備稼働時間'!$E$58,5,FALSE)</f>
        <v>2299</v>
      </c>
      <c r="L117" s="118" t="str">
        <f t="shared" si="4"/>
        <v>FDL13W1ﾀﾞｳﾝﾗｲﾄ　(内LED×1)</v>
      </c>
      <c r="M117" s="119">
        <v>18</v>
      </c>
      <c r="N117" s="120">
        <f t="shared" si="5"/>
        <v>124.146</v>
      </c>
    </row>
    <row r="118" spans="1:14">
      <c r="A118" s="68" t="s">
        <v>966</v>
      </c>
      <c r="B118" s="114" t="s">
        <v>602</v>
      </c>
      <c r="C118" s="68" t="s">
        <v>698</v>
      </c>
      <c r="D118" s="65" t="s">
        <v>753</v>
      </c>
      <c r="E118" s="115" t="s">
        <v>846</v>
      </c>
      <c r="F118" s="66" t="s">
        <v>699</v>
      </c>
      <c r="G118" s="77" t="s">
        <v>1096</v>
      </c>
      <c r="H118" s="116">
        <v>1</v>
      </c>
      <c r="I118" s="117" t="s">
        <v>696</v>
      </c>
      <c r="J118" s="67">
        <v>2</v>
      </c>
      <c r="K118" s="118">
        <f>VLOOKUP(E118,照明設備稼働時間!$A$3:'照明設備稼働時間'!$E$58,5,FALSE)</f>
        <v>2299</v>
      </c>
      <c r="L118" s="118" t="str">
        <f t="shared" si="4"/>
        <v>FDL18W1ﾀﾞｳﾝﾗｲﾄ</v>
      </c>
      <c r="M118" s="119">
        <v>22</v>
      </c>
      <c r="N118" s="120">
        <f t="shared" si="5"/>
        <v>101.15600000000001</v>
      </c>
    </row>
    <row r="119" spans="1:14">
      <c r="A119" s="68" t="s">
        <v>967</v>
      </c>
      <c r="B119" s="114" t="s">
        <v>602</v>
      </c>
      <c r="C119" s="68" t="s">
        <v>694</v>
      </c>
      <c r="D119" s="65" t="s">
        <v>753</v>
      </c>
      <c r="E119" s="115" t="s">
        <v>846</v>
      </c>
      <c r="F119" s="66" t="s">
        <v>697</v>
      </c>
      <c r="G119" s="77" t="s">
        <v>1096</v>
      </c>
      <c r="H119" s="116">
        <v>1</v>
      </c>
      <c r="I119" s="117" t="s">
        <v>696</v>
      </c>
      <c r="J119" s="67">
        <v>1</v>
      </c>
      <c r="K119" s="118">
        <f>VLOOKUP(E119,照明設備稼働時間!$A$3:'照明設備稼働時間'!$E$58,5,FALSE)</f>
        <v>2299</v>
      </c>
      <c r="L119" s="118" t="str">
        <f t="shared" si="4"/>
        <v>FDL13W1ﾀﾞｳﾝﾗｲﾄ</v>
      </c>
      <c r="M119" s="119">
        <v>18</v>
      </c>
      <c r="N119" s="120">
        <f t="shared" si="5"/>
        <v>41.381999999999998</v>
      </c>
    </row>
    <row r="120" spans="1:14">
      <c r="A120" s="68" t="s">
        <v>968</v>
      </c>
      <c r="B120" s="114" t="s">
        <v>602</v>
      </c>
      <c r="C120" s="68"/>
      <c r="D120" s="65" t="s">
        <v>753</v>
      </c>
      <c r="E120" s="115" t="s">
        <v>846</v>
      </c>
      <c r="F120" s="66"/>
      <c r="G120" s="77"/>
      <c r="H120" s="116"/>
      <c r="I120" s="117" t="s">
        <v>700</v>
      </c>
      <c r="J120" s="67"/>
      <c r="K120" s="118">
        <f>VLOOKUP(E120,照明設備稼働時間!$A$3:'照明設備稼働時間'!$E$58,5,FALSE)</f>
        <v>2299</v>
      </c>
      <c r="L120" s="118" t="str">
        <f t="shared" si="4"/>
        <v>人感センサー</v>
      </c>
      <c r="M120" s="119"/>
      <c r="N120" s="120">
        <f t="shared" si="5"/>
        <v>0</v>
      </c>
    </row>
    <row r="121" spans="1:14">
      <c r="A121" s="68" t="s">
        <v>969</v>
      </c>
      <c r="B121" s="114" t="s">
        <v>602</v>
      </c>
      <c r="C121" s="68" t="s">
        <v>698</v>
      </c>
      <c r="D121" s="65" t="s">
        <v>753</v>
      </c>
      <c r="E121" s="115" t="s">
        <v>695</v>
      </c>
      <c r="F121" s="66" t="s">
        <v>699</v>
      </c>
      <c r="G121" s="77" t="s">
        <v>1096</v>
      </c>
      <c r="H121" s="116">
        <v>1</v>
      </c>
      <c r="I121" s="117" t="s">
        <v>696</v>
      </c>
      <c r="J121" s="67">
        <v>6</v>
      </c>
      <c r="K121" s="118">
        <f>VLOOKUP(E121,照明設備稼働時間!$A$3:'照明設備稼働時間'!$E$58,5,FALSE)</f>
        <v>2299</v>
      </c>
      <c r="L121" s="118" t="str">
        <f t="shared" si="4"/>
        <v>FDL18W1ﾀﾞｳﾝﾗｲﾄ</v>
      </c>
      <c r="M121" s="119">
        <v>22</v>
      </c>
      <c r="N121" s="120">
        <f t="shared" si="5"/>
        <v>303.46800000000002</v>
      </c>
    </row>
    <row r="122" spans="1:14">
      <c r="A122" s="68" t="s">
        <v>970</v>
      </c>
      <c r="B122" s="114" t="s">
        <v>602</v>
      </c>
      <c r="C122" s="68" t="s">
        <v>694</v>
      </c>
      <c r="D122" s="65" t="s">
        <v>753</v>
      </c>
      <c r="E122" s="115" t="s">
        <v>695</v>
      </c>
      <c r="F122" s="66" t="s">
        <v>697</v>
      </c>
      <c r="G122" s="77" t="s">
        <v>1096</v>
      </c>
      <c r="H122" s="116">
        <v>1</v>
      </c>
      <c r="I122" s="117" t="s">
        <v>696</v>
      </c>
      <c r="J122" s="67">
        <v>2</v>
      </c>
      <c r="K122" s="118">
        <f>VLOOKUP(E122,照明設備稼働時間!$A$3:'照明設備稼働時間'!$E$58,5,FALSE)</f>
        <v>2299</v>
      </c>
      <c r="L122" s="118" t="str">
        <f t="shared" si="4"/>
        <v>FDL13W1ﾀﾞｳﾝﾗｲﾄ</v>
      </c>
      <c r="M122" s="119">
        <v>18</v>
      </c>
      <c r="N122" s="120">
        <f t="shared" si="5"/>
        <v>82.763999999999996</v>
      </c>
    </row>
    <row r="123" spans="1:14">
      <c r="A123" s="68" t="s">
        <v>971</v>
      </c>
      <c r="B123" s="114" t="s">
        <v>602</v>
      </c>
      <c r="C123" s="68" t="s">
        <v>698</v>
      </c>
      <c r="D123" s="65" t="s">
        <v>753</v>
      </c>
      <c r="E123" s="115" t="s">
        <v>835</v>
      </c>
      <c r="F123" s="66" t="s">
        <v>699</v>
      </c>
      <c r="G123" s="77" t="s">
        <v>1096</v>
      </c>
      <c r="H123" s="116">
        <v>1</v>
      </c>
      <c r="I123" s="117" t="s">
        <v>696</v>
      </c>
      <c r="J123" s="67">
        <v>3</v>
      </c>
      <c r="K123" s="118">
        <f>VLOOKUP(E123,照明設備稼働時間!$A$3:'照明設備稼働時間'!$E$58,5,FALSE)</f>
        <v>484</v>
      </c>
      <c r="L123" s="118" t="str">
        <f t="shared" si="4"/>
        <v>FDL18W1ﾀﾞｳﾝﾗｲﾄ</v>
      </c>
      <c r="M123" s="119">
        <v>22</v>
      </c>
      <c r="N123" s="120">
        <f t="shared" si="5"/>
        <v>31.943999999999999</v>
      </c>
    </row>
    <row r="124" spans="1:14">
      <c r="A124" s="68" t="s">
        <v>972</v>
      </c>
      <c r="B124" s="114" t="s">
        <v>602</v>
      </c>
      <c r="C124" s="68" t="s">
        <v>694</v>
      </c>
      <c r="D124" s="65" t="s">
        <v>753</v>
      </c>
      <c r="E124" s="115" t="s">
        <v>835</v>
      </c>
      <c r="F124" s="66" t="s">
        <v>697</v>
      </c>
      <c r="G124" s="77" t="s">
        <v>1096</v>
      </c>
      <c r="H124" s="116">
        <v>1</v>
      </c>
      <c r="I124" s="117" t="s">
        <v>696</v>
      </c>
      <c r="J124" s="67">
        <v>2</v>
      </c>
      <c r="K124" s="118">
        <f>VLOOKUP(E124,照明設備稼働時間!$A$3:'照明設備稼働時間'!$E$58,5,FALSE)</f>
        <v>484</v>
      </c>
      <c r="L124" s="118" t="str">
        <f t="shared" si="4"/>
        <v>FDL13W1ﾀﾞｳﾝﾗｲﾄ</v>
      </c>
      <c r="M124" s="119">
        <v>18</v>
      </c>
      <c r="N124" s="120">
        <f t="shared" si="5"/>
        <v>17.423999999999999</v>
      </c>
    </row>
    <row r="125" spans="1:14">
      <c r="A125" s="68" t="s">
        <v>973</v>
      </c>
      <c r="B125" s="114" t="s">
        <v>602</v>
      </c>
      <c r="C125" s="68" t="s">
        <v>656</v>
      </c>
      <c r="D125" s="65" t="s">
        <v>753</v>
      </c>
      <c r="E125" s="115" t="s">
        <v>835</v>
      </c>
      <c r="F125" s="66" t="s">
        <v>658</v>
      </c>
      <c r="G125" s="77" t="s">
        <v>1095</v>
      </c>
      <c r="H125" s="116">
        <v>1</v>
      </c>
      <c r="I125" s="117" t="s">
        <v>657</v>
      </c>
      <c r="J125" s="67">
        <v>1</v>
      </c>
      <c r="K125" s="118">
        <v>0</v>
      </c>
      <c r="L125" s="118" t="str">
        <f t="shared" si="4"/>
        <v>JB13W1非常灯　埋込</v>
      </c>
      <c r="M125" s="119">
        <v>13</v>
      </c>
      <c r="N125" s="120">
        <f t="shared" si="5"/>
        <v>0</v>
      </c>
    </row>
    <row r="126" spans="1:14">
      <c r="A126" s="68" t="s">
        <v>974</v>
      </c>
      <c r="B126" s="114" t="s">
        <v>602</v>
      </c>
      <c r="C126" s="68" t="s">
        <v>698</v>
      </c>
      <c r="D126" s="65" t="s">
        <v>753</v>
      </c>
      <c r="E126" s="115" t="s">
        <v>723</v>
      </c>
      <c r="F126" s="66" t="s">
        <v>699</v>
      </c>
      <c r="G126" s="77" t="s">
        <v>1096</v>
      </c>
      <c r="H126" s="116">
        <v>1</v>
      </c>
      <c r="I126" s="117" t="s">
        <v>696</v>
      </c>
      <c r="J126" s="67">
        <v>3</v>
      </c>
      <c r="K126" s="118">
        <f>VLOOKUP(E126,照明設備稼働時間!$A$3:'照明設備稼働時間'!$E$58,5,FALSE)</f>
        <v>484</v>
      </c>
      <c r="L126" s="118" t="str">
        <f t="shared" si="4"/>
        <v>FDL18W1ﾀﾞｳﾝﾗｲﾄ</v>
      </c>
      <c r="M126" s="119">
        <v>22</v>
      </c>
      <c r="N126" s="120">
        <f t="shared" si="5"/>
        <v>31.943999999999999</v>
      </c>
    </row>
    <row r="127" spans="1:14">
      <c r="A127" s="68" t="s">
        <v>975</v>
      </c>
      <c r="B127" s="114" t="s">
        <v>602</v>
      </c>
      <c r="C127" s="68" t="s">
        <v>694</v>
      </c>
      <c r="D127" s="65" t="s">
        <v>753</v>
      </c>
      <c r="E127" s="115" t="s">
        <v>723</v>
      </c>
      <c r="F127" s="66" t="s">
        <v>697</v>
      </c>
      <c r="G127" s="77" t="s">
        <v>1096</v>
      </c>
      <c r="H127" s="116">
        <v>1</v>
      </c>
      <c r="I127" s="117" t="s">
        <v>696</v>
      </c>
      <c r="J127" s="67">
        <v>2</v>
      </c>
      <c r="K127" s="118">
        <f>VLOOKUP(E127,照明設備稼働時間!$A$3:'照明設備稼働時間'!$E$58,5,FALSE)</f>
        <v>484</v>
      </c>
      <c r="L127" s="118" t="str">
        <f t="shared" si="4"/>
        <v>FDL13W1ﾀﾞｳﾝﾗｲﾄ</v>
      </c>
      <c r="M127" s="119">
        <v>18</v>
      </c>
      <c r="N127" s="120">
        <f t="shared" si="5"/>
        <v>17.423999999999999</v>
      </c>
    </row>
    <row r="128" spans="1:14">
      <c r="A128" s="68" t="s">
        <v>976</v>
      </c>
      <c r="B128" s="114" t="s">
        <v>602</v>
      </c>
      <c r="C128" s="68" t="s">
        <v>656</v>
      </c>
      <c r="D128" s="65" t="s">
        <v>753</v>
      </c>
      <c r="E128" s="115" t="s">
        <v>723</v>
      </c>
      <c r="F128" s="66" t="s">
        <v>658</v>
      </c>
      <c r="G128" s="77" t="s">
        <v>1095</v>
      </c>
      <c r="H128" s="116">
        <v>1</v>
      </c>
      <c r="I128" s="117" t="s">
        <v>657</v>
      </c>
      <c r="J128" s="67">
        <v>1</v>
      </c>
      <c r="K128" s="118">
        <v>0</v>
      </c>
      <c r="L128" s="118" t="str">
        <f t="shared" ref="L128:L189" si="6">F128&amp;H128&amp;I128</f>
        <v>JB13W1非常灯　埋込</v>
      </c>
      <c r="M128" s="119">
        <v>13</v>
      </c>
      <c r="N128" s="120">
        <f t="shared" si="5"/>
        <v>0</v>
      </c>
    </row>
    <row r="129" spans="1:14">
      <c r="A129" s="68" t="s">
        <v>977</v>
      </c>
      <c r="B129" s="114" t="s">
        <v>602</v>
      </c>
      <c r="C129" s="68" t="s">
        <v>667</v>
      </c>
      <c r="D129" s="65" t="s">
        <v>753</v>
      </c>
      <c r="E129" s="115" t="s">
        <v>737</v>
      </c>
      <c r="F129" s="66" t="s">
        <v>655</v>
      </c>
      <c r="G129" s="77"/>
      <c r="H129" s="116">
        <v>1</v>
      </c>
      <c r="I129" s="117" t="s">
        <v>668</v>
      </c>
      <c r="J129" s="67">
        <v>4</v>
      </c>
      <c r="K129" s="118">
        <f>VLOOKUP(E129,照明設備稼働時間!$A$3:'照明設備稼働時間'!$E$58,5,FALSE)</f>
        <v>242</v>
      </c>
      <c r="L129" s="118" t="str">
        <f t="shared" si="6"/>
        <v>FHF32EXNH1Ｖ４０１</v>
      </c>
      <c r="M129" s="119">
        <v>38</v>
      </c>
      <c r="N129" s="120">
        <f t="shared" ref="N129:N190" si="7">(M129*J129*K129)/1000</f>
        <v>36.783999999999999</v>
      </c>
    </row>
    <row r="130" spans="1:14">
      <c r="A130" s="68" t="s">
        <v>978</v>
      </c>
      <c r="B130" s="114" t="s">
        <v>602</v>
      </c>
      <c r="C130" s="68" t="s">
        <v>687</v>
      </c>
      <c r="D130" s="65" t="s">
        <v>753</v>
      </c>
      <c r="E130" s="115" t="s">
        <v>737</v>
      </c>
      <c r="F130" s="66" t="s">
        <v>690</v>
      </c>
      <c r="G130" s="77"/>
      <c r="H130" s="116">
        <v>2</v>
      </c>
      <c r="I130" s="117" t="s">
        <v>689</v>
      </c>
      <c r="J130" s="67">
        <v>1</v>
      </c>
      <c r="K130" s="118">
        <f>VLOOKUP(E130,照明設備稼働時間!$A$3:'照明設備稼働時間'!$E$58,5,FALSE)</f>
        <v>242</v>
      </c>
      <c r="L130" s="118" t="str">
        <f t="shared" si="6"/>
        <v>FL20SSW/182Ｖ２０２</v>
      </c>
      <c r="M130" s="119">
        <v>45</v>
      </c>
      <c r="N130" s="120">
        <f t="shared" si="7"/>
        <v>10.89</v>
      </c>
    </row>
    <row r="131" spans="1:14">
      <c r="A131" s="68" t="s">
        <v>979</v>
      </c>
      <c r="B131" s="114" t="s">
        <v>602</v>
      </c>
      <c r="C131" s="68" t="s">
        <v>667</v>
      </c>
      <c r="D131" s="65" t="s">
        <v>753</v>
      </c>
      <c r="E131" s="115" t="s">
        <v>660</v>
      </c>
      <c r="F131" s="66" t="s">
        <v>655</v>
      </c>
      <c r="G131" s="77"/>
      <c r="H131" s="116">
        <v>1</v>
      </c>
      <c r="I131" s="117" t="s">
        <v>668</v>
      </c>
      <c r="J131" s="67">
        <v>3</v>
      </c>
      <c r="K131" s="118">
        <f>VLOOKUP(E131,照明設備稼働時間!$A$3:'照明設備稼働時間'!$E$58,5,FALSE)</f>
        <v>242</v>
      </c>
      <c r="L131" s="118" t="str">
        <f t="shared" si="6"/>
        <v>FHF32EXNH1Ｖ４０１</v>
      </c>
      <c r="M131" s="119">
        <v>38</v>
      </c>
      <c r="N131" s="120">
        <f t="shared" si="7"/>
        <v>27.588000000000001</v>
      </c>
    </row>
    <row r="132" spans="1:14">
      <c r="A132" s="68" t="s">
        <v>980</v>
      </c>
      <c r="B132" s="114" t="s">
        <v>602</v>
      </c>
      <c r="C132" s="68" t="s">
        <v>698</v>
      </c>
      <c r="D132" s="65" t="s">
        <v>753</v>
      </c>
      <c r="E132" s="115" t="s">
        <v>660</v>
      </c>
      <c r="F132" s="66" t="s">
        <v>699</v>
      </c>
      <c r="G132" s="77" t="s">
        <v>1096</v>
      </c>
      <c r="H132" s="116">
        <v>1</v>
      </c>
      <c r="I132" s="117" t="s">
        <v>696</v>
      </c>
      <c r="J132" s="67">
        <v>2</v>
      </c>
      <c r="K132" s="118">
        <f>VLOOKUP(E132,照明設備稼働時間!$A$3:'照明設備稼働時間'!$E$58,5,FALSE)</f>
        <v>242</v>
      </c>
      <c r="L132" s="118" t="str">
        <f t="shared" si="6"/>
        <v>FDL18W1ﾀﾞｳﾝﾗｲﾄ</v>
      </c>
      <c r="M132" s="119">
        <v>22</v>
      </c>
      <c r="N132" s="120">
        <f t="shared" si="7"/>
        <v>10.648</v>
      </c>
    </row>
    <row r="133" spans="1:14">
      <c r="A133" s="68" t="s">
        <v>981</v>
      </c>
      <c r="B133" s="114" t="s">
        <v>602</v>
      </c>
      <c r="C133" s="68" t="s">
        <v>667</v>
      </c>
      <c r="D133" s="65" t="s">
        <v>753</v>
      </c>
      <c r="E133" s="115" t="s">
        <v>738</v>
      </c>
      <c r="F133" s="66" t="s">
        <v>655</v>
      </c>
      <c r="G133" s="77"/>
      <c r="H133" s="116">
        <v>1</v>
      </c>
      <c r="I133" s="117" t="s">
        <v>668</v>
      </c>
      <c r="J133" s="67">
        <v>2</v>
      </c>
      <c r="K133" s="118">
        <f>VLOOKUP(E133,照明設備稼働時間!$A$3:'照明設備稼働時間'!$E$58,5,FALSE)</f>
        <v>242</v>
      </c>
      <c r="L133" s="118" t="str">
        <f t="shared" si="6"/>
        <v>FHF32EXNH1Ｖ４０１</v>
      </c>
      <c r="M133" s="119">
        <v>38</v>
      </c>
      <c r="N133" s="120">
        <f t="shared" si="7"/>
        <v>18.391999999999999</v>
      </c>
    </row>
    <row r="134" spans="1:14">
      <c r="A134" s="68" t="s">
        <v>982</v>
      </c>
      <c r="B134" s="114" t="s">
        <v>602</v>
      </c>
      <c r="C134" s="68" t="s">
        <v>734</v>
      </c>
      <c r="D134" s="65" t="s">
        <v>753</v>
      </c>
      <c r="E134" s="115" t="s">
        <v>754</v>
      </c>
      <c r="F134" s="66" t="s">
        <v>655</v>
      </c>
      <c r="G134" s="77">
        <v>190</v>
      </c>
      <c r="H134" s="116">
        <v>2</v>
      </c>
      <c r="I134" s="117" t="s">
        <v>724</v>
      </c>
      <c r="J134" s="67">
        <v>9</v>
      </c>
      <c r="K134" s="118">
        <f>VLOOKUP(E134,照明設備稼働時間!$A$3:'照明設備稼働時間'!$E$58,5,FALSE)</f>
        <v>242</v>
      </c>
      <c r="L134" s="118" t="str">
        <f t="shared" si="6"/>
        <v>FHF32EXNH2埋込　下面開放</v>
      </c>
      <c r="M134" s="119">
        <v>67</v>
      </c>
      <c r="N134" s="120">
        <f t="shared" si="7"/>
        <v>145.92599999999999</v>
      </c>
    </row>
    <row r="135" spans="1:14">
      <c r="A135" s="68" t="s">
        <v>983</v>
      </c>
      <c r="B135" s="114" t="s">
        <v>602</v>
      </c>
      <c r="C135" s="68" t="s">
        <v>656</v>
      </c>
      <c r="D135" s="65" t="s">
        <v>753</v>
      </c>
      <c r="E135" s="115" t="s">
        <v>754</v>
      </c>
      <c r="F135" s="66" t="s">
        <v>658</v>
      </c>
      <c r="G135" s="77" t="s">
        <v>1095</v>
      </c>
      <c r="H135" s="116">
        <v>1</v>
      </c>
      <c r="I135" s="117" t="s">
        <v>657</v>
      </c>
      <c r="J135" s="67">
        <v>2</v>
      </c>
      <c r="K135" s="118">
        <v>0</v>
      </c>
      <c r="L135" s="118" t="str">
        <f t="shared" si="6"/>
        <v>JB13W1非常灯　埋込</v>
      </c>
      <c r="M135" s="119">
        <v>13</v>
      </c>
      <c r="N135" s="120">
        <f t="shared" si="7"/>
        <v>0</v>
      </c>
    </row>
    <row r="136" spans="1:14">
      <c r="A136" s="68" t="s">
        <v>984</v>
      </c>
      <c r="B136" s="114" t="s">
        <v>602</v>
      </c>
      <c r="C136" s="68" t="s">
        <v>691</v>
      </c>
      <c r="D136" s="65" t="s">
        <v>753</v>
      </c>
      <c r="E136" s="115" t="s">
        <v>754</v>
      </c>
      <c r="F136" s="66"/>
      <c r="G136" s="77"/>
      <c r="H136" s="116">
        <v>1</v>
      </c>
      <c r="I136" s="117" t="s">
        <v>728</v>
      </c>
      <c r="J136" s="67">
        <v>1</v>
      </c>
      <c r="K136" s="118">
        <v>8760</v>
      </c>
      <c r="L136" s="118" t="str">
        <f t="shared" si="6"/>
        <v>1Ｂ級誘導灯　天付　片面</v>
      </c>
      <c r="M136" s="119">
        <v>44</v>
      </c>
      <c r="N136" s="120">
        <f t="shared" si="7"/>
        <v>385.44</v>
      </c>
    </row>
    <row r="137" spans="1:14">
      <c r="A137" s="68" t="s">
        <v>985</v>
      </c>
      <c r="B137" s="114" t="s">
        <v>602</v>
      </c>
      <c r="C137" s="68" t="s">
        <v>734</v>
      </c>
      <c r="D137" s="65" t="s">
        <v>753</v>
      </c>
      <c r="E137" s="115" t="s">
        <v>755</v>
      </c>
      <c r="F137" s="66" t="s">
        <v>655</v>
      </c>
      <c r="G137" s="77">
        <v>190</v>
      </c>
      <c r="H137" s="116">
        <v>2</v>
      </c>
      <c r="I137" s="117" t="s">
        <v>724</v>
      </c>
      <c r="J137" s="67">
        <v>6</v>
      </c>
      <c r="K137" s="118">
        <f>VLOOKUP(E137,照明設備稼働時間!$A$3:'照明設備稼働時間'!$E$58,5,FALSE)</f>
        <v>484</v>
      </c>
      <c r="L137" s="118" t="str">
        <f t="shared" si="6"/>
        <v>FHF32EXNH2埋込　下面開放</v>
      </c>
      <c r="M137" s="119">
        <v>67</v>
      </c>
      <c r="N137" s="120">
        <f t="shared" si="7"/>
        <v>194.56800000000001</v>
      </c>
    </row>
    <row r="138" spans="1:14">
      <c r="A138" s="68" t="s">
        <v>986</v>
      </c>
      <c r="B138" s="114" t="s">
        <v>602</v>
      </c>
      <c r="C138" s="68" t="s">
        <v>656</v>
      </c>
      <c r="D138" s="65" t="s">
        <v>753</v>
      </c>
      <c r="E138" s="115" t="s">
        <v>755</v>
      </c>
      <c r="F138" s="66" t="s">
        <v>658</v>
      </c>
      <c r="G138" s="77" t="s">
        <v>1095</v>
      </c>
      <c r="H138" s="149">
        <v>1</v>
      </c>
      <c r="I138" s="117" t="s">
        <v>657</v>
      </c>
      <c r="J138" s="67">
        <v>1</v>
      </c>
      <c r="K138" s="118">
        <v>0</v>
      </c>
      <c r="L138" s="118" t="str">
        <f t="shared" si="6"/>
        <v>JB13W1非常灯　埋込</v>
      </c>
      <c r="M138" s="119">
        <v>13</v>
      </c>
      <c r="N138" s="120">
        <f t="shared" si="7"/>
        <v>0</v>
      </c>
    </row>
    <row r="139" spans="1:14">
      <c r="A139" s="68" t="s">
        <v>987</v>
      </c>
      <c r="B139" s="114" t="s">
        <v>602</v>
      </c>
      <c r="C139" s="68" t="s">
        <v>734</v>
      </c>
      <c r="D139" s="65" t="s">
        <v>753</v>
      </c>
      <c r="E139" s="115" t="s">
        <v>756</v>
      </c>
      <c r="F139" s="66" t="s">
        <v>655</v>
      </c>
      <c r="G139" s="77">
        <v>190</v>
      </c>
      <c r="H139" s="149">
        <v>2</v>
      </c>
      <c r="I139" s="117" t="s">
        <v>724</v>
      </c>
      <c r="J139" s="67">
        <v>1</v>
      </c>
      <c r="K139" s="118">
        <f>VLOOKUP(E139,照明設備稼働時間!$A$3:'照明設備稼働時間'!$E$58,5,FALSE)</f>
        <v>242</v>
      </c>
      <c r="L139" s="118" t="str">
        <f t="shared" si="6"/>
        <v>FHF32EXNH2埋込　下面開放</v>
      </c>
      <c r="M139" s="119">
        <v>67</v>
      </c>
      <c r="N139" s="120">
        <f t="shared" si="7"/>
        <v>16.213999999999999</v>
      </c>
    </row>
    <row r="140" spans="1:14">
      <c r="A140" s="68" t="s">
        <v>988</v>
      </c>
      <c r="B140" s="114" t="s">
        <v>602</v>
      </c>
      <c r="C140" s="68" t="s">
        <v>656</v>
      </c>
      <c r="D140" s="65" t="s">
        <v>753</v>
      </c>
      <c r="E140" s="115" t="s">
        <v>756</v>
      </c>
      <c r="F140" s="66" t="s">
        <v>658</v>
      </c>
      <c r="G140" s="77" t="s">
        <v>1095</v>
      </c>
      <c r="H140" s="149">
        <v>1</v>
      </c>
      <c r="I140" s="117" t="s">
        <v>657</v>
      </c>
      <c r="J140" s="67">
        <v>1</v>
      </c>
      <c r="K140" s="118">
        <v>0</v>
      </c>
      <c r="L140" s="118" t="str">
        <f t="shared" si="6"/>
        <v>JB13W1非常灯　埋込</v>
      </c>
      <c r="M140" s="119">
        <v>13</v>
      </c>
      <c r="N140" s="120">
        <f t="shared" si="7"/>
        <v>0</v>
      </c>
    </row>
    <row r="141" spans="1:14">
      <c r="A141" s="68" t="s">
        <v>989</v>
      </c>
      <c r="B141" s="114" t="s">
        <v>602</v>
      </c>
      <c r="C141" s="68"/>
      <c r="D141" s="65" t="s">
        <v>753</v>
      </c>
      <c r="E141" s="115" t="s">
        <v>837</v>
      </c>
      <c r="F141" s="66" t="s">
        <v>655</v>
      </c>
      <c r="G141" s="77">
        <v>220</v>
      </c>
      <c r="H141" s="149">
        <v>2</v>
      </c>
      <c r="I141" s="117" t="s">
        <v>724</v>
      </c>
      <c r="J141" s="67">
        <v>1</v>
      </c>
      <c r="K141" s="118">
        <f>VLOOKUP(E141,照明設備稼働時間!$A$3:'照明設備稼働時間'!$E$58,5,FALSE)</f>
        <v>2299</v>
      </c>
      <c r="L141" s="118" t="str">
        <f t="shared" si="6"/>
        <v>FHF32EXNH2埋込　下面開放</v>
      </c>
      <c r="M141" s="119">
        <v>67</v>
      </c>
      <c r="N141" s="120">
        <f t="shared" si="7"/>
        <v>154.03299999999999</v>
      </c>
    </row>
    <row r="142" spans="1:14">
      <c r="A142" s="68" t="s">
        <v>990</v>
      </c>
      <c r="B142" s="114" t="s">
        <v>602</v>
      </c>
      <c r="C142" s="68" t="s">
        <v>729</v>
      </c>
      <c r="D142" s="65" t="s">
        <v>753</v>
      </c>
      <c r="E142" s="115" t="s">
        <v>837</v>
      </c>
      <c r="F142" s="66" t="s">
        <v>655</v>
      </c>
      <c r="G142" s="77">
        <v>190</v>
      </c>
      <c r="H142" s="149">
        <v>2</v>
      </c>
      <c r="I142" s="117" t="s">
        <v>724</v>
      </c>
      <c r="J142" s="67">
        <v>50</v>
      </c>
      <c r="K142" s="118">
        <f>VLOOKUP(E142,照明設備稼働時間!$A$3:'照明設備稼働時間'!$E$58,5,FALSE)</f>
        <v>2299</v>
      </c>
      <c r="L142" s="118" t="str">
        <f t="shared" si="6"/>
        <v>FHF32EXNH2埋込　下面開放</v>
      </c>
      <c r="M142" s="119">
        <v>67</v>
      </c>
      <c r="N142" s="120">
        <f t="shared" si="7"/>
        <v>7701.65</v>
      </c>
    </row>
    <row r="143" spans="1:14">
      <c r="A143" s="68" t="s">
        <v>991</v>
      </c>
      <c r="B143" s="114" t="s">
        <v>602</v>
      </c>
      <c r="C143" s="68" t="s">
        <v>656</v>
      </c>
      <c r="D143" s="65" t="s">
        <v>753</v>
      </c>
      <c r="E143" s="115" t="s">
        <v>837</v>
      </c>
      <c r="F143" s="66" t="s">
        <v>658</v>
      </c>
      <c r="G143" s="77" t="s">
        <v>1095</v>
      </c>
      <c r="H143" s="149">
        <v>1</v>
      </c>
      <c r="I143" s="117" t="s">
        <v>657</v>
      </c>
      <c r="J143" s="67">
        <v>9</v>
      </c>
      <c r="K143" s="118">
        <v>0</v>
      </c>
      <c r="L143" s="118" t="str">
        <f t="shared" si="6"/>
        <v>JB13W1非常灯　埋込</v>
      </c>
      <c r="M143" s="119">
        <v>13</v>
      </c>
      <c r="N143" s="120">
        <f t="shared" si="7"/>
        <v>0</v>
      </c>
    </row>
    <row r="144" spans="1:14">
      <c r="A144" s="68" t="s">
        <v>992</v>
      </c>
      <c r="B144" s="114" t="s">
        <v>602</v>
      </c>
      <c r="C144" s="68" t="s">
        <v>691</v>
      </c>
      <c r="D144" s="65" t="s">
        <v>753</v>
      </c>
      <c r="E144" s="115" t="s">
        <v>837</v>
      </c>
      <c r="F144" s="66"/>
      <c r="G144" s="77"/>
      <c r="H144" s="149">
        <v>1</v>
      </c>
      <c r="I144" s="117" t="s">
        <v>692</v>
      </c>
      <c r="J144" s="67">
        <v>1</v>
      </c>
      <c r="K144" s="118">
        <v>8760</v>
      </c>
      <c r="L144" s="118" t="str">
        <f t="shared" si="6"/>
        <v>1Ｂ級誘導灯　壁付　片面</v>
      </c>
      <c r="M144" s="119">
        <v>44</v>
      </c>
      <c r="N144" s="120">
        <f t="shared" si="7"/>
        <v>385.44</v>
      </c>
    </row>
    <row r="145" spans="1:14">
      <c r="A145" s="68" t="s">
        <v>993</v>
      </c>
      <c r="B145" s="114" t="s">
        <v>602</v>
      </c>
      <c r="C145" s="68" t="s">
        <v>685</v>
      </c>
      <c r="D145" s="65" t="s">
        <v>753</v>
      </c>
      <c r="E145" s="115" t="s">
        <v>837</v>
      </c>
      <c r="F145" s="66"/>
      <c r="G145" s="77"/>
      <c r="H145" s="149">
        <v>1</v>
      </c>
      <c r="I145" s="117" t="s">
        <v>686</v>
      </c>
      <c r="J145" s="67">
        <v>2</v>
      </c>
      <c r="K145" s="118">
        <v>8760</v>
      </c>
      <c r="L145" s="118" t="str">
        <f t="shared" si="6"/>
        <v>1Ｂ級誘導灯　天付　両面</v>
      </c>
      <c r="M145" s="119">
        <v>44</v>
      </c>
      <c r="N145" s="120">
        <f t="shared" si="7"/>
        <v>770.88</v>
      </c>
    </row>
    <row r="146" spans="1:14">
      <c r="A146" s="68" t="s">
        <v>994</v>
      </c>
      <c r="B146" s="114" t="s">
        <v>602</v>
      </c>
      <c r="C146" s="68" t="s">
        <v>757</v>
      </c>
      <c r="D146" s="65" t="s">
        <v>753</v>
      </c>
      <c r="E146" s="115" t="s">
        <v>758</v>
      </c>
      <c r="F146" s="66" t="s">
        <v>760</v>
      </c>
      <c r="G146" s="77" t="s">
        <v>1099</v>
      </c>
      <c r="H146" s="149">
        <v>3</v>
      </c>
      <c r="I146" s="117" t="s">
        <v>1118</v>
      </c>
      <c r="J146" s="67">
        <v>4</v>
      </c>
      <c r="K146" s="118">
        <f>VLOOKUP(E146,照明設備稼働時間!$A$3:'照明設備稼働時間'!$E$58,5,FALSE)</f>
        <v>2057</v>
      </c>
      <c r="L146" s="118" t="str">
        <f t="shared" si="6"/>
        <v>FPL6W3スクエア 埋込　乳白パネル LED</v>
      </c>
      <c r="M146" s="119">
        <v>10</v>
      </c>
      <c r="N146" s="120">
        <f t="shared" si="7"/>
        <v>82.28</v>
      </c>
    </row>
    <row r="147" spans="1:14">
      <c r="A147" s="68" t="s">
        <v>995</v>
      </c>
      <c r="B147" s="114" t="s">
        <v>602</v>
      </c>
      <c r="C147" s="68" t="s">
        <v>694</v>
      </c>
      <c r="D147" s="65" t="s">
        <v>753</v>
      </c>
      <c r="E147" s="115" t="s">
        <v>758</v>
      </c>
      <c r="F147" s="66" t="s">
        <v>697</v>
      </c>
      <c r="G147" s="77" t="s">
        <v>1096</v>
      </c>
      <c r="H147" s="149">
        <v>1</v>
      </c>
      <c r="I147" s="117" t="s">
        <v>696</v>
      </c>
      <c r="J147" s="67">
        <v>1</v>
      </c>
      <c r="K147" s="118">
        <f>VLOOKUP(E147,照明設備稼働時間!$A$3:'照明設備稼働時間'!$E$58,5,FALSE)</f>
        <v>2057</v>
      </c>
      <c r="L147" s="118" t="str">
        <f t="shared" si="6"/>
        <v>FDL13W1ﾀﾞｳﾝﾗｲﾄ</v>
      </c>
      <c r="M147" s="119">
        <v>18</v>
      </c>
      <c r="N147" s="120">
        <f t="shared" si="7"/>
        <v>37.026000000000003</v>
      </c>
    </row>
    <row r="148" spans="1:14">
      <c r="A148" s="68" t="s">
        <v>996</v>
      </c>
      <c r="B148" s="114" t="s">
        <v>602</v>
      </c>
      <c r="C148" s="68" t="s">
        <v>656</v>
      </c>
      <c r="D148" s="65" t="s">
        <v>753</v>
      </c>
      <c r="E148" s="115" t="s">
        <v>758</v>
      </c>
      <c r="F148" s="66" t="s">
        <v>658</v>
      </c>
      <c r="G148" s="77" t="s">
        <v>1095</v>
      </c>
      <c r="H148" s="149">
        <v>1</v>
      </c>
      <c r="I148" s="117" t="s">
        <v>657</v>
      </c>
      <c r="J148" s="67">
        <v>1</v>
      </c>
      <c r="K148" s="118">
        <v>0</v>
      </c>
      <c r="L148" s="118" t="str">
        <f t="shared" si="6"/>
        <v>JB13W1非常灯　埋込</v>
      </c>
      <c r="M148" s="119">
        <v>13</v>
      </c>
      <c r="N148" s="120">
        <f t="shared" si="7"/>
        <v>0</v>
      </c>
    </row>
    <row r="149" spans="1:14">
      <c r="A149" s="68" t="s">
        <v>997</v>
      </c>
      <c r="B149" s="114" t="s">
        <v>602</v>
      </c>
      <c r="C149" s="68" t="s">
        <v>757</v>
      </c>
      <c r="D149" s="65" t="s">
        <v>753</v>
      </c>
      <c r="E149" s="115" t="s">
        <v>731</v>
      </c>
      <c r="F149" s="66" t="s">
        <v>760</v>
      </c>
      <c r="G149" s="77" t="s">
        <v>1099</v>
      </c>
      <c r="H149" s="149">
        <v>2</v>
      </c>
      <c r="I149" s="117" t="s">
        <v>759</v>
      </c>
      <c r="J149" s="67">
        <v>4</v>
      </c>
      <c r="K149" s="118">
        <f>VLOOKUP(E149,照明設備稼働時間!$A$3:'照明設備稼働時間'!$E$58,5,FALSE)</f>
        <v>726</v>
      </c>
      <c r="L149" s="118" t="str">
        <f t="shared" si="6"/>
        <v>FPL6W2スクエア　埋込　乳白パネル</v>
      </c>
      <c r="M149" s="119">
        <v>10</v>
      </c>
      <c r="N149" s="120">
        <f t="shared" si="7"/>
        <v>29.04</v>
      </c>
    </row>
    <row r="150" spans="1:14">
      <c r="A150" s="68" t="s">
        <v>998</v>
      </c>
      <c r="B150" s="114" t="s">
        <v>602</v>
      </c>
      <c r="C150" s="68" t="s">
        <v>656</v>
      </c>
      <c r="D150" s="65" t="s">
        <v>753</v>
      </c>
      <c r="E150" s="115" t="s">
        <v>731</v>
      </c>
      <c r="F150" s="66" t="s">
        <v>658</v>
      </c>
      <c r="G150" s="77" t="s">
        <v>1095</v>
      </c>
      <c r="H150" s="149">
        <v>1</v>
      </c>
      <c r="I150" s="117" t="s">
        <v>657</v>
      </c>
      <c r="J150" s="67">
        <v>1</v>
      </c>
      <c r="K150" s="118">
        <v>0</v>
      </c>
      <c r="L150" s="118" t="str">
        <f t="shared" si="6"/>
        <v>JB13W1非常灯　埋込</v>
      </c>
      <c r="M150" s="119">
        <v>13</v>
      </c>
      <c r="N150" s="120">
        <f t="shared" si="7"/>
        <v>0</v>
      </c>
    </row>
    <row r="151" spans="1:14">
      <c r="A151" s="68" t="s">
        <v>999</v>
      </c>
      <c r="B151" s="114" t="s">
        <v>602</v>
      </c>
      <c r="C151" s="68" t="s">
        <v>744</v>
      </c>
      <c r="D151" s="65" t="s">
        <v>753</v>
      </c>
      <c r="E151" s="115" t="s">
        <v>745</v>
      </c>
      <c r="F151" s="66" t="s">
        <v>690</v>
      </c>
      <c r="G151" s="77"/>
      <c r="H151" s="149">
        <v>1</v>
      </c>
      <c r="I151" s="117" t="s">
        <v>661</v>
      </c>
      <c r="J151" s="67">
        <v>1</v>
      </c>
      <c r="K151" s="118">
        <f>VLOOKUP(E151,照明設備稼働時間!$A$3:'照明設備稼働時間'!$E$58,5,FALSE)</f>
        <v>121</v>
      </c>
      <c r="L151" s="118" t="str">
        <f t="shared" si="6"/>
        <v>FL20SSW/181片反射笠</v>
      </c>
      <c r="M151" s="119">
        <v>22.5</v>
      </c>
      <c r="N151" s="120">
        <f t="shared" si="7"/>
        <v>2.7225000000000001</v>
      </c>
    </row>
    <row r="152" spans="1:14">
      <c r="A152" s="68" t="s">
        <v>1000</v>
      </c>
      <c r="B152" s="114" t="s">
        <v>602</v>
      </c>
      <c r="C152" s="68" t="s">
        <v>718</v>
      </c>
      <c r="D152" s="65" t="s">
        <v>753</v>
      </c>
      <c r="E152" s="115" t="s">
        <v>750</v>
      </c>
      <c r="F152" s="66" t="s">
        <v>721</v>
      </c>
      <c r="G152" s="77" t="s">
        <v>1097</v>
      </c>
      <c r="H152" s="149">
        <v>2</v>
      </c>
      <c r="I152" s="117" t="s">
        <v>1117</v>
      </c>
      <c r="J152" s="67">
        <v>9</v>
      </c>
      <c r="K152" s="118">
        <f>VLOOKUP(E152,照明設備稼働時間!$A$3:'照明設備稼働時間'!$E$58,5,FALSE)</f>
        <v>2299</v>
      </c>
      <c r="L152" s="118" t="str">
        <f t="shared" si="6"/>
        <v>FPL27W2スクエア  埋込  バッフル LED</v>
      </c>
      <c r="M152" s="119"/>
      <c r="N152" s="120">
        <f t="shared" si="7"/>
        <v>0</v>
      </c>
    </row>
    <row r="153" spans="1:14">
      <c r="A153" s="68" t="s">
        <v>1001</v>
      </c>
      <c r="B153" s="114" t="s">
        <v>602</v>
      </c>
      <c r="C153" s="68" t="s">
        <v>656</v>
      </c>
      <c r="D153" s="65" t="s">
        <v>753</v>
      </c>
      <c r="E153" s="115" t="s">
        <v>750</v>
      </c>
      <c r="F153" s="66" t="s">
        <v>658</v>
      </c>
      <c r="G153" s="77" t="s">
        <v>1095</v>
      </c>
      <c r="H153" s="149">
        <v>1</v>
      </c>
      <c r="I153" s="117" t="s">
        <v>657</v>
      </c>
      <c r="J153" s="67">
        <v>1</v>
      </c>
      <c r="K153" s="118">
        <v>0</v>
      </c>
      <c r="L153" s="118" t="str">
        <f t="shared" si="6"/>
        <v>JB13W1非常灯　埋込</v>
      </c>
      <c r="M153" s="119">
        <v>13</v>
      </c>
      <c r="N153" s="120">
        <f t="shared" si="7"/>
        <v>0</v>
      </c>
    </row>
    <row r="154" spans="1:14">
      <c r="A154" s="68" t="s">
        <v>1002</v>
      </c>
      <c r="B154" s="114" t="s">
        <v>602</v>
      </c>
      <c r="C154" s="68" t="s">
        <v>718</v>
      </c>
      <c r="D154" s="65" t="s">
        <v>753</v>
      </c>
      <c r="E154" s="115" t="s">
        <v>653</v>
      </c>
      <c r="F154" s="66" t="s">
        <v>721</v>
      </c>
      <c r="G154" s="77" t="s">
        <v>1097</v>
      </c>
      <c r="H154" s="149">
        <v>2</v>
      </c>
      <c r="I154" s="117" t="s">
        <v>720</v>
      </c>
      <c r="J154" s="67">
        <v>2</v>
      </c>
      <c r="K154" s="118">
        <f>VLOOKUP(E154,照明設備稼働時間!$A$3:'照明設備稼働時間'!$E$58,5,FALSE)</f>
        <v>3650</v>
      </c>
      <c r="L154" s="118" t="str">
        <f t="shared" si="6"/>
        <v>FPL27W2スクエア　埋込　バッフル</v>
      </c>
      <c r="M154" s="119"/>
      <c r="N154" s="120">
        <f t="shared" si="7"/>
        <v>0</v>
      </c>
    </row>
    <row r="155" spans="1:14">
      <c r="A155" s="68" t="s">
        <v>1003</v>
      </c>
      <c r="B155" s="114" t="s">
        <v>602</v>
      </c>
      <c r="C155" s="68" t="s">
        <v>656</v>
      </c>
      <c r="D155" s="65" t="s">
        <v>753</v>
      </c>
      <c r="E155" s="115" t="s">
        <v>653</v>
      </c>
      <c r="F155" s="66" t="s">
        <v>658</v>
      </c>
      <c r="G155" s="77" t="s">
        <v>1095</v>
      </c>
      <c r="H155" s="149">
        <v>1</v>
      </c>
      <c r="I155" s="117" t="s">
        <v>657</v>
      </c>
      <c r="J155" s="67">
        <v>1</v>
      </c>
      <c r="K155" s="118">
        <v>0</v>
      </c>
      <c r="L155" s="118" t="str">
        <f t="shared" si="6"/>
        <v>JB13W1非常灯　埋込</v>
      </c>
      <c r="M155" s="119">
        <v>13</v>
      </c>
      <c r="N155" s="120">
        <f t="shared" si="7"/>
        <v>0</v>
      </c>
    </row>
    <row r="156" spans="1:14">
      <c r="A156" s="68" t="s">
        <v>1004</v>
      </c>
      <c r="B156" s="114" t="s">
        <v>602</v>
      </c>
      <c r="C156" s="68" t="s">
        <v>722</v>
      </c>
      <c r="D156" s="65" t="s">
        <v>753</v>
      </c>
      <c r="E156" s="115" t="s">
        <v>726</v>
      </c>
      <c r="F156" s="66" t="s">
        <v>690</v>
      </c>
      <c r="G156" s="77">
        <v>190</v>
      </c>
      <c r="H156" s="149">
        <v>2</v>
      </c>
      <c r="I156" s="117" t="s">
        <v>727</v>
      </c>
      <c r="J156" s="67">
        <v>11</v>
      </c>
      <c r="K156" s="118">
        <f>VLOOKUP(E156,照明設備稼働時間!$A$3:'照明設備稼働時間'!$E$58,5,FALSE)</f>
        <v>2904</v>
      </c>
      <c r="L156" s="118" t="str">
        <f t="shared" si="6"/>
        <v>FL20SSW/182埋込　下面開放</v>
      </c>
      <c r="M156" s="119">
        <v>45</v>
      </c>
      <c r="N156" s="120">
        <f t="shared" si="7"/>
        <v>1437.48</v>
      </c>
    </row>
    <row r="157" spans="1:14">
      <c r="A157" s="68" t="s">
        <v>1005</v>
      </c>
      <c r="B157" s="114" t="s">
        <v>602</v>
      </c>
      <c r="C157" s="68" t="s">
        <v>656</v>
      </c>
      <c r="D157" s="65" t="s">
        <v>753</v>
      </c>
      <c r="E157" s="115" t="s">
        <v>726</v>
      </c>
      <c r="F157" s="66" t="s">
        <v>658</v>
      </c>
      <c r="G157" s="77" t="s">
        <v>1095</v>
      </c>
      <c r="H157" s="149">
        <v>1</v>
      </c>
      <c r="I157" s="117" t="s">
        <v>657</v>
      </c>
      <c r="J157" s="67">
        <v>4</v>
      </c>
      <c r="K157" s="118">
        <v>0</v>
      </c>
      <c r="L157" s="118" t="str">
        <f t="shared" si="6"/>
        <v>JB13W1非常灯　埋込</v>
      </c>
      <c r="M157" s="119">
        <v>13</v>
      </c>
      <c r="N157" s="120">
        <f t="shared" si="7"/>
        <v>0</v>
      </c>
    </row>
    <row r="158" spans="1:14">
      <c r="A158" s="68" t="s">
        <v>1006</v>
      </c>
      <c r="B158" s="114" t="s">
        <v>602</v>
      </c>
      <c r="C158" s="68" t="s">
        <v>685</v>
      </c>
      <c r="D158" s="65" t="s">
        <v>753</v>
      </c>
      <c r="E158" s="115" t="s">
        <v>726</v>
      </c>
      <c r="F158" s="66"/>
      <c r="G158" s="77"/>
      <c r="H158" s="149">
        <v>1</v>
      </c>
      <c r="I158" s="117" t="s">
        <v>686</v>
      </c>
      <c r="J158" s="67">
        <v>1</v>
      </c>
      <c r="K158" s="118">
        <v>8760</v>
      </c>
      <c r="L158" s="118" t="str">
        <f t="shared" si="6"/>
        <v>1Ｂ級誘導灯　天付　両面</v>
      </c>
      <c r="M158" s="119">
        <v>44</v>
      </c>
      <c r="N158" s="120">
        <f t="shared" si="7"/>
        <v>385.44</v>
      </c>
    </row>
    <row r="159" spans="1:14">
      <c r="A159" s="68" t="s">
        <v>1007</v>
      </c>
      <c r="B159" s="114" t="s">
        <v>602</v>
      </c>
      <c r="C159" s="68" t="s">
        <v>691</v>
      </c>
      <c r="D159" s="65" t="s">
        <v>753</v>
      </c>
      <c r="E159" s="115" t="s">
        <v>726</v>
      </c>
      <c r="F159" s="66"/>
      <c r="G159" s="77"/>
      <c r="H159" s="149">
        <v>1</v>
      </c>
      <c r="I159" s="117" t="s">
        <v>692</v>
      </c>
      <c r="J159" s="67">
        <v>1</v>
      </c>
      <c r="K159" s="118">
        <v>8760</v>
      </c>
      <c r="L159" s="118" t="str">
        <f t="shared" si="6"/>
        <v>1Ｂ級誘導灯　壁付　片面</v>
      </c>
      <c r="M159" s="119">
        <v>44</v>
      </c>
      <c r="N159" s="120">
        <f t="shared" si="7"/>
        <v>385.44</v>
      </c>
    </row>
    <row r="160" spans="1:14">
      <c r="A160" s="68" t="s">
        <v>1008</v>
      </c>
      <c r="B160" s="114" t="s">
        <v>602</v>
      </c>
      <c r="C160" s="68" t="s">
        <v>669</v>
      </c>
      <c r="D160" s="65" t="s">
        <v>753</v>
      </c>
      <c r="E160" s="115" t="s">
        <v>678</v>
      </c>
      <c r="F160" s="66" t="s">
        <v>655</v>
      </c>
      <c r="G160" s="77"/>
      <c r="H160" s="149">
        <v>1</v>
      </c>
      <c r="I160" s="117" t="s">
        <v>665</v>
      </c>
      <c r="J160" s="67">
        <v>51</v>
      </c>
      <c r="K160" s="118">
        <f>VLOOKUP(E160,照明設備稼働時間!$A$3:'照明設備稼働時間'!$E$58,5,FALSE)</f>
        <v>2420</v>
      </c>
      <c r="L160" s="118" t="str">
        <f t="shared" si="6"/>
        <v>FHF32EXNH1反射笠付</v>
      </c>
      <c r="M160" s="119">
        <v>38</v>
      </c>
      <c r="N160" s="120">
        <f t="shared" si="7"/>
        <v>4689.96</v>
      </c>
    </row>
    <row r="161" spans="1:14">
      <c r="A161" s="68" t="s">
        <v>1009</v>
      </c>
      <c r="B161" s="114" t="s">
        <v>602</v>
      </c>
      <c r="C161" s="68" t="s">
        <v>677</v>
      </c>
      <c r="D161" s="65" t="s">
        <v>753</v>
      </c>
      <c r="E161" s="115" t="s">
        <v>678</v>
      </c>
      <c r="F161" s="66" t="s">
        <v>658</v>
      </c>
      <c r="G161" s="77"/>
      <c r="H161" s="149">
        <v>1</v>
      </c>
      <c r="I161" s="117" t="s">
        <v>679</v>
      </c>
      <c r="J161" s="67">
        <v>10</v>
      </c>
      <c r="K161" s="118">
        <v>0</v>
      </c>
      <c r="L161" s="118" t="str">
        <f t="shared" si="6"/>
        <v>JB13W1非常灯　直付</v>
      </c>
      <c r="M161" s="119">
        <v>13</v>
      </c>
      <c r="N161" s="120">
        <f t="shared" si="7"/>
        <v>0</v>
      </c>
    </row>
    <row r="162" spans="1:14">
      <c r="A162" s="68" t="s">
        <v>1010</v>
      </c>
      <c r="B162" s="114" t="s">
        <v>602</v>
      </c>
      <c r="C162" s="68" t="s">
        <v>761</v>
      </c>
      <c r="D162" s="65" t="s">
        <v>753</v>
      </c>
      <c r="E162" s="115" t="s">
        <v>678</v>
      </c>
      <c r="F162" s="66" t="s">
        <v>655</v>
      </c>
      <c r="G162" s="77"/>
      <c r="H162" s="149">
        <v>1</v>
      </c>
      <c r="I162" s="117" t="s">
        <v>762</v>
      </c>
      <c r="J162" s="67">
        <v>4</v>
      </c>
      <c r="K162" s="118">
        <f>VLOOKUP(E162,照明設備稼働時間!$A$3:'照明設備稼働時間'!$E$58,5,FALSE)</f>
        <v>2420</v>
      </c>
      <c r="L162" s="118" t="str">
        <f t="shared" si="6"/>
        <v>FHF32EXNH1コーナー灯</v>
      </c>
      <c r="M162" s="119">
        <v>38</v>
      </c>
      <c r="N162" s="120">
        <f t="shared" si="7"/>
        <v>367.84</v>
      </c>
    </row>
    <row r="163" spans="1:14">
      <c r="A163" s="68" t="s">
        <v>1011</v>
      </c>
      <c r="B163" s="114" t="s">
        <v>602</v>
      </c>
      <c r="C163" s="68" t="s">
        <v>682</v>
      </c>
      <c r="D163" s="65" t="s">
        <v>753</v>
      </c>
      <c r="E163" s="115" t="s">
        <v>678</v>
      </c>
      <c r="F163" s="66"/>
      <c r="G163" s="77"/>
      <c r="H163" s="149">
        <v>1</v>
      </c>
      <c r="I163" s="117" t="s">
        <v>683</v>
      </c>
      <c r="J163" s="67">
        <v>2</v>
      </c>
      <c r="K163" s="118">
        <v>8760</v>
      </c>
      <c r="L163" s="118" t="str">
        <f t="shared" si="6"/>
        <v>1Ａ級誘導灯　壁付　片面</v>
      </c>
      <c r="M163" s="119">
        <v>85</v>
      </c>
      <c r="N163" s="120">
        <f t="shared" si="7"/>
        <v>1489.2</v>
      </c>
    </row>
    <row r="164" spans="1:14" ht="19.5" thickBot="1">
      <c r="A164" s="131" t="s">
        <v>1012</v>
      </c>
      <c r="B164" s="98" t="s">
        <v>602</v>
      </c>
      <c r="C164" s="131" t="s">
        <v>664</v>
      </c>
      <c r="D164" s="132" t="s">
        <v>753</v>
      </c>
      <c r="E164" s="126" t="s">
        <v>672</v>
      </c>
      <c r="F164" s="133" t="s">
        <v>655</v>
      </c>
      <c r="G164" s="127"/>
      <c r="H164" s="150">
        <v>2</v>
      </c>
      <c r="I164" s="135" t="s">
        <v>665</v>
      </c>
      <c r="J164" s="136">
        <v>2</v>
      </c>
      <c r="K164" s="128">
        <f>VLOOKUP(E164,照明設備稼働時間!$A$3:'照明設備稼働時間'!$E$58,5,FALSE)</f>
        <v>121</v>
      </c>
      <c r="L164" s="128" t="str">
        <f t="shared" si="6"/>
        <v>FHF32EXNH2反射笠付</v>
      </c>
      <c r="M164" s="129">
        <v>67</v>
      </c>
      <c r="N164" s="130">
        <f t="shared" si="7"/>
        <v>16.213999999999999</v>
      </c>
    </row>
    <row r="165" spans="1:14" ht="19.5" thickTop="1">
      <c r="A165" s="102" t="s">
        <v>1013</v>
      </c>
      <c r="B165" s="103" t="s">
        <v>602</v>
      </c>
      <c r="C165" s="102" t="s">
        <v>698</v>
      </c>
      <c r="D165" s="104" t="s">
        <v>763</v>
      </c>
      <c r="E165" s="105" t="s">
        <v>695</v>
      </c>
      <c r="F165" s="106" t="s">
        <v>699</v>
      </c>
      <c r="G165" s="107" t="s">
        <v>1096</v>
      </c>
      <c r="H165" s="151">
        <v>1</v>
      </c>
      <c r="I165" s="109" t="s">
        <v>696</v>
      </c>
      <c r="J165" s="110">
        <v>8</v>
      </c>
      <c r="K165" s="111">
        <f>VLOOKUP(E165,照明設備稼働時間!$A$3:'照明設備稼働時間'!$E$58,5,FALSE)</f>
        <v>2299</v>
      </c>
      <c r="L165" s="111" t="str">
        <f t="shared" si="6"/>
        <v>FDL18W1ﾀﾞｳﾝﾗｲﾄ</v>
      </c>
      <c r="M165" s="112">
        <v>22</v>
      </c>
      <c r="N165" s="113">
        <f t="shared" si="7"/>
        <v>404.62400000000002</v>
      </c>
    </row>
    <row r="166" spans="1:14">
      <c r="A166" s="68" t="s">
        <v>1014</v>
      </c>
      <c r="B166" s="114" t="s">
        <v>602</v>
      </c>
      <c r="C166" s="68" t="s">
        <v>694</v>
      </c>
      <c r="D166" s="65" t="s">
        <v>763</v>
      </c>
      <c r="E166" s="115" t="s">
        <v>695</v>
      </c>
      <c r="F166" s="66" t="s">
        <v>697</v>
      </c>
      <c r="G166" s="77" t="s">
        <v>1096</v>
      </c>
      <c r="H166" s="149">
        <v>1</v>
      </c>
      <c r="I166" s="117" t="s">
        <v>1119</v>
      </c>
      <c r="J166" s="67">
        <v>2</v>
      </c>
      <c r="K166" s="118">
        <f>VLOOKUP(E166,照明設備稼働時間!$A$3:'照明設備稼働時間'!$E$58,5,FALSE)</f>
        <v>2299</v>
      </c>
      <c r="L166" s="118" t="str">
        <f t="shared" si="6"/>
        <v>FDL13W1ﾀﾞｳﾝﾗｲﾄ LED</v>
      </c>
      <c r="M166" s="119">
        <v>18</v>
      </c>
      <c r="N166" s="120">
        <f t="shared" si="7"/>
        <v>82.763999999999996</v>
      </c>
    </row>
    <row r="167" spans="1:14">
      <c r="A167" s="68" t="s">
        <v>1015</v>
      </c>
      <c r="B167" s="114" t="s">
        <v>602</v>
      </c>
      <c r="C167" s="68" t="s">
        <v>698</v>
      </c>
      <c r="D167" s="65" t="s">
        <v>764</v>
      </c>
      <c r="E167" s="115" t="s">
        <v>846</v>
      </c>
      <c r="F167" s="66" t="s">
        <v>699</v>
      </c>
      <c r="G167" s="77" t="s">
        <v>1096</v>
      </c>
      <c r="H167" s="149">
        <v>1</v>
      </c>
      <c r="I167" s="117" t="s">
        <v>696</v>
      </c>
      <c r="J167" s="67">
        <v>2</v>
      </c>
      <c r="K167" s="118">
        <f>VLOOKUP(E167,照明設備稼働時間!$A$3:'照明設備稼働時間'!$E$58,5,FALSE)</f>
        <v>2299</v>
      </c>
      <c r="L167" s="118" t="str">
        <f t="shared" si="6"/>
        <v>FDL18W1ﾀﾞｳﾝﾗｲﾄ</v>
      </c>
      <c r="M167" s="119">
        <v>22</v>
      </c>
      <c r="N167" s="120">
        <f t="shared" si="7"/>
        <v>101.15600000000001</v>
      </c>
    </row>
    <row r="168" spans="1:14">
      <c r="A168" s="68" t="s">
        <v>1016</v>
      </c>
      <c r="B168" s="114" t="s">
        <v>602</v>
      </c>
      <c r="C168" s="68" t="s">
        <v>694</v>
      </c>
      <c r="D168" s="65" t="s">
        <v>764</v>
      </c>
      <c r="E168" s="115" t="s">
        <v>846</v>
      </c>
      <c r="F168" s="66" t="s">
        <v>697</v>
      </c>
      <c r="G168" s="77" t="s">
        <v>1096</v>
      </c>
      <c r="H168" s="149">
        <v>1</v>
      </c>
      <c r="I168" s="117" t="s">
        <v>696</v>
      </c>
      <c r="J168" s="67">
        <v>1</v>
      </c>
      <c r="K168" s="118">
        <f>VLOOKUP(E168,照明設備稼働時間!$A$3:'照明設備稼働時間'!$E$58,5,FALSE)</f>
        <v>2299</v>
      </c>
      <c r="L168" s="118" t="str">
        <f t="shared" si="6"/>
        <v>FDL13W1ﾀﾞｳﾝﾗｲﾄ</v>
      </c>
      <c r="M168" s="119">
        <v>18</v>
      </c>
      <c r="N168" s="120">
        <f t="shared" si="7"/>
        <v>41.381999999999998</v>
      </c>
    </row>
    <row r="169" spans="1:14">
      <c r="A169" s="68" t="s">
        <v>1017</v>
      </c>
      <c r="B169" s="114" t="s">
        <v>602</v>
      </c>
      <c r="C169" s="68"/>
      <c r="D169" s="65" t="s">
        <v>764</v>
      </c>
      <c r="E169" s="115" t="s">
        <v>846</v>
      </c>
      <c r="F169" s="66"/>
      <c r="G169" s="77"/>
      <c r="H169" s="149"/>
      <c r="I169" s="117" t="s">
        <v>700</v>
      </c>
      <c r="J169" s="67"/>
      <c r="K169" s="118">
        <f>VLOOKUP(E169,照明設備稼働時間!$A$3:'照明設備稼働時間'!$E$58,5,FALSE)</f>
        <v>2299</v>
      </c>
      <c r="L169" s="118" t="str">
        <f t="shared" si="6"/>
        <v>人感センサー</v>
      </c>
      <c r="M169" s="119"/>
      <c r="N169" s="120">
        <f t="shared" si="7"/>
        <v>0</v>
      </c>
    </row>
    <row r="170" spans="1:14">
      <c r="A170" s="68" t="s">
        <v>1018</v>
      </c>
      <c r="B170" s="114" t="s">
        <v>602</v>
      </c>
      <c r="C170" s="68" t="s">
        <v>698</v>
      </c>
      <c r="D170" s="65" t="s">
        <v>764</v>
      </c>
      <c r="E170" s="115" t="s">
        <v>701</v>
      </c>
      <c r="F170" s="66" t="s">
        <v>699</v>
      </c>
      <c r="G170" s="77" t="s">
        <v>1096</v>
      </c>
      <c r="H170" s="149">
        <v>1</v>
      </c>
      <c r="I170" s="117" t="s">
        <v>696</v>
      </c>
      <c r="J170" s="67">
        <v>10</v>
      </c>
      <c r="K170" s="118">
        <f>VLOOKUP(E170,照明設備稼働時間!$A$3:'照明設備稼働時間'!$E$58,5,FALSE)</f>
        <v>2299</v>
      </c>
      <c r="L170" s="118" t="str">
        <f t="shared" si="6"/>
        <v>FDL18W1ﾀﾞｳﾝﾗｲﾄ</v>
      </c>
      <c r="M170" s="119">
        <v>22</v>
      </c>
      <c r="N170" s="120">
        <f t="shared" si="7"/>
        <v>505.78</v>
      </c>
    </row>
    <row r="171" spans="1:14">
      <c r="A171" s="68" t="s">
        <v>1019</v>
      </c>
      <c r="B171" s="114" t="s">
        <v>602</v>
      </c>
      <c r="C171" s="68" t="s">
        <v>694</v>
      </c>
      <c r="D171" s="65" t="s">
        <v>764</v>
      </c>
      <c r="E171" s="115" t="s">
        <v>701</v>
      </c>
      <c r="F171" s="66" t="s">
        <v>697</v>
      </c>
      <c r="G171" s="77" t="s">
        <v>1096</v>
      </c>
      <c r="H171" s="149">
        <v>1</v>
      </c>
      <c r="I171" s="117" t="s">
        <v>696</v>
      </c>
      <c r="J171" s="67">
        <v>3</v>
      </c>
      <c r="K171" s="118">
        <f>VLOOKUP(E171,照明設備稼働時間!$A$3:'照明設備稼働時間'!$E$58,5,FALSE)</f>
        <v>2299</v>
      </c>
      <c r="L171" s="118" t="str">
        <f t="shared" si="6"/>
        <v>FDL13W1ﾀﾞｳﾝﾗｲﾄ</v>
      </c>
      <c r="M171" s="119">
        <v>18</v>
      </c>
      <c r="N171" s="120">
        <f t="shared" si="7"/>
        <v>124.146</v>
      </c>
    </row>
    <row r="172" spans="1:14">
      <c r="A172" s="68" t="s">
        <v>1020</v>
      </c>
      <c r="B172" s="114" t="s">
        <v>602</v>
      </c>
      <c r="C172" s="68" t="s">
        <v>765</v>
      </c>
      <c r="D172" s="65" t="s">
        <v>764</v>
      </c>
      <c r="E172" s="115" t="s">
        <v>766</v>
      </c>
      <c r="F172" s="66" t="s">
        <v>767</v>
      </c>
      <c r="G172" s="77" t="s">
        <v>1098</v>
      </c>
      <c r="H172" s="149">
        <v>4</v>
      </c>
      <c r="I172" s="117" t="s">
        <v>720</v>
      </c>
      <c r="J172" s="67">
        <v>20</v>
      </c>
      <c r="K172" s="118">
        <f>VLOOKUP(E172,照明設備稼働時間!$A$3:'照明設備稼働時間'!$E$58,5,FALSE)</f>
        <v>484</v>
      </c>
      <c r="L172" s="118" t="str">
        <f t="shared" si="6"/>
        <v>FPL36W4スクエア　埋込　バッフル</v>
      </c>
      <c r="M172" s="119">
        <v>44</v>
      </c>
      <c r="N172" s="120">
        <f t="shared" si="7"/>
        <v>425.92</v>
      </c>
    </row>
    <row r="173" spans="1:14">
      <c r="A173" s="68" t="s">
        <v>1021</v>
      </c>
      <c r="B173" s="114" t="s">
        <v>602</v>
      </c>
      <c r="C173" s="68" t="s">
        <v>656</v>
      </c>
      <c r="D173" s="65" t="s">
        <v>764</v>
      </c>
      <c r="E173" s="115" t="s">
        <v>766</v>
      </c>
      <c r="F173" s="66" t="s">
        <v>658</v>
      </c>
      <c r="G173" s="77" t="s">
        <v>1095</v>
      </c>
      <c r="H173" s="149">
        <v>1</v>
      </c>
      <c r="I173" s="117" t="s">
        <v>657</v>
      </c>
      <c r="J173" s="67">
        <v>6</v>
      </c>
      <c r="K173" s="118">
        <v>0</v>
      </c>
      <c r="L173" s="118" t="str">
        <f t="shared" si="6"/>
        <v>JB13W1非常灯　埋込</v>
      </c>
      <c r="M173" s="119">
        <v>13</v>
      </c>
      <c r="N173" s="120">
        <f t="shared" si="7"/>
        <v>0</v>
      </c>
    </row>
    <row r="174" spans="1:14">
      <c r="A174" s="68" t="s">
        <v>1022</v>
      </c>
      <c r="B174" s="114" t="s">
        <v>602</v>
      </c>
      <c r="C174" s="68" t="s">
        <v>691</v>
      </c>
      <c r="D174" s="65" t="s">
        <v>764</v>
      </c>
      <c r="E174" s="115" t="s">
        <v>766</v>
      </c>
      <c r="F174" s="66"/>
      <c r="G174" s="77"/>
      <c r="H174" s="149">
        <v>1</v>
      </c>
      <c r="I174" s="117" t="s">
        <v>692</v>
      </c>
      <c r="J174" s="67">
        <v>3</v>
      </c>
      <c r="K174" s="118">
        <v>8760</v>
      </c>
      <c r="L174" s="118" t="str">
        <f t="shared" si="6"/>
        <v>1Ｂ級誘導灯　壁付　片面</v>
      </c>
      <c r="M174" s="119">
        <v>44</v>
      </c>
      <c r="N174" s="120">
        <f t="shared" si="7"/>
        <v>1156.32</v>
      </c>
    </row>
    <row r="175" spans="1:14">
      <c r="A175" s="68" t="s">
        <v>1023</v>
      </c>
      <c r="B175" s="114" t="s">
        <v>602</v>
      </c>
      <c r="C175" s="68" t="s">
        <v>667</v>
      </c>
      <c r="D175" s="65" t="s">
        <v>764</v>
      </c>
      <c r="E175" s="115" t="s">
        <v>660</v>
      </c>
      <c r="F175" s="66" t="s">
        <v>655</v>
      </c>
      <c r="G175" s="77"/>
      <c r="H175" s="149">
        <v>1</v>
      </c>
      <c r="I175" s="117" t="s">
        <v>668</v>
      </c>
      <c r="J175" s="67">
        <v>4</v>
      </c>
      <c r="K175" s="118">
        <f>VLOOKUP(E175,照明設備稼働時間!$A$3:'照明設備稼働時間'!$E$58,5,FALSE)</f>
        <v>242</v>
      </c>
      <c r="L175" s="118" t="str">
        <f t="shared" si="6"/>
        <v>FHF32EXNH1Ｖ４０１</v>
      </c>
      <c r="M175" s="119">
        <v>38</v>
      </c>
      <c r="N175" s="120">
        <f t="shared" si="7"/>
        <v>36.783999999999999</v>
      </c>
    </row>
    <row r="176" spans="1:14">
      <c r="A176" s="68" t="s">
        <v>1024</v>
      </c>
      <c r="B176" s="114" t="s">
        <v>602</v>
      </c>
      <c r="C176" s="68" t="s">
        <v>768</v>
      </c>
      <c r="D176" s="65" t="s">
        <v>764</v>
      </c>
      <c r="E176" s="115" t="s">
        <v>769</v>
      </c>
      <c r="F176" s="66" t="s">
        <v>770</v>
      </c>
      <c r="G176" s="77" t="s">
        <v>1099</v>
      </c>
      <c r="H176" s="149">
        <v>4</v>
      </c>
      <c r="I176" s="117" t="s">
        <v>720</v>
      </c>
      <c r="J176" s="67">
        <v>3</v>
      </c>
      <c r="K176" s="118">
        <f>VLOOKUP(E176,照明設備稼働時間!$A$3:'照明設備稼働時間'!$E$58,5,FALSE)</f>
        <v>242</v>
      </c>
      <c r="L176" s="118" t="str">
        <f t="shared" si="6"/>
        <v>FPL55W4スクエア　埋込　バッフル</v>
      </c>
      <c r="M176" s="119">
        <v>55</v>
      </c>
      <c r="N176" s="120">
        <f t="shared" si="7"/>
        <v>39.93</v>
      </c>
    </row>
    <row r="177" spans="1:14">
      <c r="A177" s="68" t="s">
        <v>1025</v>
      </c>
      <c r="B177" s="114" t="s">
        <v>602</v>
      </c>
      <c r="C177" s="68" t="s">
        <v>656</v>
      </c>
      <c r="D177" s="65" t="s">
        <v>764</v>
      </c>
      <c r="E177" s="115" t="s">
        <v>769</v>
      </c>
      <c r="F177" s="66" t="s">
        <v>658</v>
      </c>
      <c r="G177" s="77" t="s">
        <v>1095</v>
      </c>
      <c r="H177" s="149">
        <v>1</v>
      </c>
      <c r="I177" s="117" t="s">
        <v>657</v>
      </c>
      <c r="J177" s="67">
        <v>1</v>
      </c>
      <c r="K177" s="118">
        <v>0</v>
      </c>
      <c r="L177" s="118" t="str">
        <f t="shared" si="6"/>
        <v>JB13W1非常灯　埋込</v>
      </c>
      <c r="M177" s="119">
        <v>13</v>
      </c>
      <c r="N177" s="120">
        <f t="shared" si="7"/>
        <v>0</v>
      </c>
    </row>
    <row r="178" spans="1:14">
      <c r="A178" s="68" t="s">
        <v>1026</v>
      </c>
      <c r="B178" s="114" t="s">
        <v>602</v>
      </c>
      <c r="C178" s="68" t="s">
        <v>768</v>
      </c>
      <c r="D178" s="65" t="s">
        <v>764</v>
      </c>
      <c r="E178" s="115" t="s">
        <v>771</v>
      </c>
      <c r="F178" s="66" t="s">
        <v>770</v>
      </c>
      <c r="G178" s="77" t="s">
        <v>1099</v>
      </c>
      <c r="H178" s="149">
        <v>4</v>
      </c>
      <c r="I178" s="117" t="s">
        <v>720</v>
      </c>
      <c r="J178" s="67">
        <v>6</v>
      </c>
      <c r="K178" s="118">
        <f>VLOOKUP(E178,照明設備稼働時間!$A$3:'照明設備稼働時間'!$E$58,5,FALSE)</f>
        <v>242</v>
      </c>
      <c r="L178" s="118" t="str">
        <f t="shared" si="6"/>
        <v>FPL55W4スクエア　埋込　バッフル</v>
      </c>
      <c r="M178" s="119">
        <v>55</v>
      </c>
      <c r="N178" s="120">
        <f t="shared" si="7"/>
        <v>79.86</v>
      </c>
    </row>
    <row r="179" spans="1:14">
      <c r="A179" s="68" t="s">
        <v>1027</v>
      </c>
      <c r="B179" s="114" t="s">
        <v>602</v>
      </c>
      <c r="C179" s="68" t="s">
        <v>656</v>
      </c>
      <c r="D179" s="65" t="s">
        <v>764</v>
      </c>
      <c r="E179" s="115" t="s">
        <v>771</v>
      </c>
      <c r="F179" s="66" t="s">
        <v>658</v>
      </c>
      <c r="G179" s="77" t="s">
        <v>1095</v>
      </c>
      <c r="H179" s="149">
        <v>1</v>
      </c>
      <c r="I179" s="117" t="s">
        <v>657</v>
      </c>
      <c r="J179" s="67">
        <v>1</v>
      </c>
      <c r="K179" s="118">
        <v>0</v>
      </c>
      <c r="L179" s="118" t="str">
        <f t="shared" si="6"/>
        <v>JB13W1非常灯　埋込</v>
      </c>
      <c r="M179" s="119">
        <v>13</v>
      </c>
      <c r="N179" s="120">
        <f t="shared" si="7"/>
        <v>0</v>
      </c>
    </row>
    <row r="180" spans="1:14">
      <c r="A180" s="68" t="s">
        <v>1028</v>
      </c>
      <c r="B180" s="114" t="s">
        <v>602</v>
      </c>
      <c r="C180" s="68" t="s">
        <v>698</v>
      </c>
      <c r="D180" s="65" t="s">
        <v>764</v>
      </c>
      <c r="E180" s="115" t="s">
        <v>841</v>
      </c>
      <c r="F180" s="66" t="s">
        <v>699</v>
      </c>
      <c r="G180" s="77" t="s">
        <v>1096</v>
      </c>
      <c r="H180" s="149">
        <v>1</v>
      </c>
      <c r="I180" s="117" t="s">
        <v>696</v>
      </c>
      <c r="J180" s="67">
        <v>2</v>
      </c>
      <c r="K180" s="118">
        <f>VLOOKUP(E180,照明設備稼働時間!$A$3:'照明設備稼働時間'!$E$58,5,FALSE)</f>
        <v>12</v>
      </c>
      <c r="L180" s="118" t="str">
        <f t="shared" si="6"/>
        <v>FDL18W1ﾀﾞｳﾝﾗｲﾄ</v>
      </c>
      <c r="M180" s="119">
        <v>22</v>
      </c>
      <c r="N180" s="120">
        <f t="shared" si="7"/>
        <v>0.52800000000000002</v>
      </c>
    </row>
    <row r="181" spans="1:14">
      <c r="A181" s="68" t="s">
        <v>1029</v>
      </c>
      <c r="B181" s="114" t="s">
        <v>602</v>
      </c>
      <c r="C181" s="68" t="s">
        <v>729</v>
      </c>
      <c r="D181" s="65" t="s">
        <v>764</v>
      </c>
      <c r="E181" s="115" t="s">
        <v>850</v>
      </c>
      <c r="F181" s="66" t="s">
        <v>655</v>
      </c>
      <c r="G181" s="77">
        <v>190</v>
      </c>
      <c r="H181" s="149">
        <v>2</v>
      </c>
      <c r="I181" s="117" t="s">
        <v>724</v>
      </c>
      <c r="J181" s="67">
        <v>36</v>
      </c>
      <c r="K181" s="118">
        <f>VLOOKUP(E181,照明設備稼働時間!$A$3:'照明設備稼働時間'!$E$58,5,FALSE)</f>
        <v>2299</v>
      </c>
      <c r="L181" s="118" t="str">
        <f t="shared" si="6"/>
        <v>FHF32EXNH2埋込　下面開放</v>
      </c>
      <c r="M181" s="119">
        <v>67</v>
      </c>
      <c r="N181" s="120">
        <f t="shared" si="7"/>
        <v>5545.1880000000001</v>
      </c>
    </row>
    <row r="182" spans="1:14">
      <c r="A182" s="68" t="s">
        <v>1030</v>
      </c>
      <c r="B182" s="114" t="s">
        <v>602</v>
      </c>
      <c r="C182" s="68" t="s">
        <v>656</v>
      </c>
      <c r="D182" s="65" t="s">
        <v>764</v>
      </c>
      <c r="E182" s="115" t="s">
        <v>850</v>
      </c>
      <c r="F182" s="66" t="s">
        <v>658</v>
      </c>
      <c r="G182" s="77" t="s">
        <v>1095</v>
      </c>
      <c r="H182" s="149">
        <v>1</v>
      </c>
      <c r="I182" s="117" t="s">
        <v>657</v>
      </c>
      <c r="J182" s="67">
        <v>6</v>
      </c>
      <c r="K182" s="118">
        <v>0</v>
      </c>
      <c r="L182" s="118" t="str">
        <f t="shared" si="6"/>
        <v>JB13W1非常灯　埋込</v>
      </c>
      <c r="M182" s="119">
        <v>13</v>
      </c>
      <c r="N182" s="120">
        <f t="shared" si="7"/>
        <v>0</v>
      </c>
    </row>
    <row r="183" spans="1:14">
      <c r="A183" s="68" t="s">
        <v>1031</v>
      </c>
      <c r="B183" s="114" t="s">
        <v>602</v>
      </c>
      <c r="C183" s="68" t="s">
        <v>685</v>
      </c>
      <c r="D183" s="65" t="s">
        <v>764</v>
      </c>
      <c r="E183" s="115" t="s">
        <v>850</v>
      </c>
      <c r="F183" s="66"/>
      <c r="G183" s="77"/>
      <c r="H183" s="149">
        <v>1</v>
      </c>
      <c r="I183" s="117" t="s">
        <v>686</v>
      </c>
      <c r="J183" s="67">
        <v>2</v>
      </c>
      <c r="K183" s="118">
        <v>8760</v>
      </c>
      <c r="L183" s="118" t="str">
        <f t="shared" si="6"/>
        <v>1Ｂ級誘導灯　天付　両面</v>
      </c>
      <c r="M183" s="119">
        <v>44</v>
      </c>
      <c r="N183" s="120">
        <f t="shared" si="7"/>
        <v>770.88</v>
      </c>
    </row>
    <row r="184" spans="1:14">
      <c r="A184" s="68" t="s">
        <v>1032</v>
      </c>
      <c r="B184" s="114" t="s">
        <v>602</v>
      </c>
      <c r="C184" s="68" t="s">
        <v>691</v>
      </c>
      <c r="D184" s="65" t="s">
        <v>764</v>
      </c>
      <c r="E184" s="115" t="s">
        <v>850</v>
      </c>
      <c r="F184" s="66"/>
      <c r="G184" s="77"/>
      <c r="H184" s="149">
        <v>1</v>
      </c>
      <c r="I184" s="117" t="s">
        <v>692</v>
      </c>
      <c r="J184" s="67">
        <v>1</v>
      </c>
      <c r="K184" s="118">
        <v>8760</v>
      </c>
      <c r="L184" s="118" t="str">
        <f t="shared" si="6"/>
        <v>1Ｂ級誘導灯　壁付　片面</v>
      </c>
      <c r="M184" s="119">
        <v>44</v>
      </c>
      <c r="N184" s="120">
        <f t="shared" si="7"/>
        <v>385.44</v>
      </c>
    </row>
    <row r="185" spans="1:14">
      <c r="A185" s="68" t="s">
        <v>1033</v>
      </c>
      <c r="B185" s="114" t="s">
        <v>602</v>
      </c>
      <c r="C185" s="68"/>
      <c r="D185" s="65" t="s">
        <v>764</v>
      </c>
      <c r="E185" s="115" t="s">
        <v>850</v>
      </c>
      <c r="F185" s="66"/>
      <c r="G185" s="77" t="s">
        <v>1096</v>
      </c>
      <c r="H185" s="149"/>
      <c r="I185" s="117" t="s">
        <v>730</v>
      </c>
      <c r="J185" s="67">
        <v>1</v>
      </c>
      <c r="K185" s="118">
        <f>VLOOKUP(E185,照明設備稼働時間!$A$3:'照明設備稼働時間'!$E$58,5,FALSE)</f>
        <v>2299</v>
      </c>
      <c r="L185" s="118" t="str">
        <f t="shared" si="6"/>
        <v>塞ぎプレート</v>
      </c>
      <c r="M185" s="119"/>
      <c r="N185" s="120">
        <f t="shared" si="7"/>
        <v>0</v>
      </c>
    </row>
    <row r="186" spans="1:14">
      <c r="A186" s="68" t="s">
        <v>1034</v>
      </c>
      <c r="B186" s="114" t="s">
        <v>602</v>
      </c>
      <c r="C186" s="68" t="s">
        <v>734</v>
      </c>
      <c r="D186" s="65" t="s">
        <v>764</v>
      </c>
      <c r="E186" s="115" t="s">
        <v>772</v>
      </c>
      <c r="F186" s="66" t="s">
        <v>655</v>
      </c>
      <c r="G186" s="77">
        <v>190</v>
      </c>
      <c r="H186" s="149">
        <v>2</v>
      </c>
      <c r="I186" s="117" t="s">
        <v>724</v>
      </c>
      <c r="J186" s="67">
        <v>2</v>
      </c>
      <c r="K186" s="118">
        <f>VLOOKUP(E186,照明設備稼働時間!$A$3:'照明設備稼働時間'!$E$58,5,FALSE)</f>
        <v>2299</v>
      </c>
      <c r="L186" s="118" t="str">
        <f t="shared" si="6"/>
        <v>FHF32EXNH2埋込　下面開放</v>
      </c>
      <c r="M186" s="119">
        <v>67</v>
      </c>
      <c r="N186" s="120">
        <f t="shared" si="7"/>
        <v>308.06599999999997</v>
      </c>
    </row>
    <row r="187" spans="1:14">
      <c r="A187" s="68" t="s">
        <v>1035</v>
      </c>
      <c r="B187" s="114" t="s">
        <v>602</v>
      </c>
      <c r="C187" s="68" t="s">
        <v>656</v>
      </c>
      <c r="D187" s="65" t="s">
        <v>764</v>
      </c>
      <c r="E187" s="115" t="s">
        <v>772</v>
      </c>
      <c r="F187" s="66" t="s">
        <v>658</v>
      </c>
      <c r="G187" s="77" t="s">
        <v>1095</v>
      </c>
      <c r="H187" s="149">
        <v>1</v>
      </c>
      <c r="I187" s="117" t="s">
        <v>657</v>
      </c>
      <c r="J187" s="67">
        <v>1</v>
      </c>
      <c r="K187" s="118">
        <v>0</v>
      </c>
      <c r="L187" s="118" t="str">
        <f t="shared" si="6"/>
        <v>JB13W1非常灯　埋込</v>
      </c>
      <c r="M187" s="119">
        <v>13</v>
      </c>
      <c r="N187" s="120">
        <f t="shared" si="7"/>
        <v>0</v>
      </c>
    </row>
    <row r="188" spans="1:14">
      <c r="A188" s="68" t="s">
        <v>1036</v>
      </c>
      <c r="B188" s="114" t="s">
        <v>602</v>
      </c>
      <c r="C188" s="68" t="s">
        <v>744</v>
      </c>
      <c r="D188" s="65" t="s">
        <v>764</v>
      </c>
      <c r="E188" s="115" t="s">
        <v>745</v>
      </c>
      <c r="F188" s="66" t="s">
        <v>690</v>
      </c>
      <c r="G188" s="77"/>
      <c r="H188" s="149">
        <v>1</v>
      </c>
      <c r="I188" s="117" t="s">
        <v>661</v>
      </c>
      <c r="J188" s="67">
        <v>1</v>
      </c>
      <c r="K188" s="118">
        <f>VLOOKUP(E188,照明設備稼働時間!$A$3:'照明設備稼働時間'!$E$58,5,FALSE)</f>
        <v>121</v>
      </c>
      <c r="L188" s="118" t="str">
        <f t="shared" si="6"/>
        <v>FL20SSW/181片反射笠</v>
      </c>
      <c r="M188" s="119">
        <v>22.5</v>
      </c>
      <c r="N188" s="120">
        <f t="shared" si="7"/>
        <v>2.7225000000000001</v>
      </c>
    </row>
    <row r="189" spans="1:14">
      <c r="A189" s="68" t="s">
        <v>1037</v>
      </c>
      <c r="B189" s="114" t="s">
        <v>602</v>
      </c>
      <c r="C189" s="68" t="s">
        <v>651</v>
      </c>
      <c r="D189" s="65" t="s">
        <v>764</v>
      </c>
      <c r="E189" s="115" t="s">
        <v>731</v>
      </c>
      <c r="F189" s="66" t="s">
        <v>655</v>
      </c>
      <c r="G189" s="77"/>
      <c r="H189" s="149">
        <v>2</v>
      </c>
      <c r="I189" s="117" t="s">
        <v>654</v>
      </c>
      <c r="J189" s="67">
        <v>4</v>
      </c>
      <c r="K189" s="118">
        <f>VLOOKUP(E189,照明設備稼働時間!$A$3:'照明設備稼働時間'!$E$58,5,FALSE)</f>
        <v>726</v>
      </c>
      <c r="L189" s="118" t="str">
        <f t="shared" si="6"/>
        <v>FHF32EXNH2Ｖ４０２</v>
      </c>
      <c r="M189" s="119">
        <v>67</v>
      </c>
      <c r="N189" s="120">
        <f t="shared" si="7"/>
        <v>194.56800000000001</v>
      </c>
    </row>
    <row r="190" spans="1:14">
      <c r="A190" s="68" t="s">
        <v>1038</v>
      </c>
      <c r="B190" s="114" t="s">
        <v>602</v>
      </c>
      <c r="C190" s="68" t="s">
        <v>656</v>
      </c>
      <c r="D190" s="65" t="s">
        <v>764</v>
      </c>
      <c r="E190" s="115" t="s">
        <v>731</v>
      </c>
      <c r="F190" s="66" t="s">
        <v>658</v>
      </c>
      <c r="G190" s="77" t="s">
        <v>1095</v>
      </c>
      <c r="H190" s="149">
        <v>1</v>
      </c>
      <c r="I190" s="117" t="s">
        <v>657</v>
      </c>
      <c r="J190" s="67">
        <v>1</v>
      </c>
      <c r="K190" s="118">
        <v>0</v>
      </c>
      <c r="L190" s="118" t="str">
        <f t="shared" ref="L190:L247" si="8">F190&amp;H190&amp;I190</f>
        <v>JB13W1非常灯　埋込</v>
      </c>
      <c r="M190" s="119">
        <v>13</v>
      </c>
      <c r="N190" s="120">
        <f t="shared" si="7"/>
        <v>0</v>
      </c>
    </row>
    <row r="191" spans="1:14">
      <c r="A191" s="68" t="s">
        <v>1039</v>
      </c>
      <c r="B191" s="114" t="s">
        <v>602</v>
      </c>
      <c r="C191" s="68" t="s">
        <v>667</v>
      </c>
      <c r="D191" s="65" t="s">
        <v>764</v>
      </c>
      <c r="E191" s="115" t="s">
        <v>660</v>
      </c>
      <c r="F191" s="66" t="s">
        <v>655</v>
      </c>
      <c r="G191" s="77"/>
      <c r="H191" s="149">
        <v>1</v>
      </c>
      <c r="I191" s="117" t="s">
        <v>668</v>
      </c>
      <c r="J191" s="67">
        <v>7</v>
      </c>
      <c r="K191" s="118">
        <f>VLOOKUP(E191,照明設備稼働時間!$A$3:'照明設備稼働時間'!$E$58,5,FALSE)</f>
        <v>242</v>
      </c>
      <c r="L191" s="118" t="str">
        <f t="shared" si="8"/>
        <v>FHF32EXNH1Ｖ４０１</v>
      </c>
      <c r="M191" s="119">
        <v>38</v>
      </c>
      <c r="N191" s="120">
        <f t="shared" ref="N191:N247" si="9">(M191*J191*K191)/1000</f>
        <v>64.372</v>
      </c>
    </row>
    <row r="192" spans="1:14">
      <c r="A192" s="68" t="s">
        <v>1040</v>
      </c>
      <c r="B192" s="114" t="s">
        <v>602</v>
      </c>
      <c r="C192" s="68" t="s">
        <v>667</v>
      </c>
      <c r="D192" s="65" t="s">
        <v>764</v>
      </c>
      <c r="E192" s="115" t="s">
        <v>737</v>
      </c>
      <c r="F192" s="66" t="s">
        <v>655</v>
      </c>
      <c r="G192" s="77"/>
      <c r="H192" s="149">
        <v>1</v>
      </c>
      <c r="I192" s="117" t="s">
        <v>668</v>
      </c>
      <c r="J192" s="67">
        <v>4</v>
      </c>
      <c r="K192" s="118">
        <f>VLOOKUP(E192,照明設備稼働時間!$A$3:'照明設備稼働時間'!$E$58,5,FALSE)</f>
        <v>242</v>
      </c>
      <c r="L192" s="118" t="str">
        <f t="shared" si="8"/>
        <v>FHF32EXNH1Ｖ４０１</v>
      </c>
      <c r="M192" s="119">
        <v>38</v>
      </c>
      <c r="N192" s="120">
        <f t="shared" si="9"/>
        <v>36.783999999999999</v>
      </c>
    </row>
    <row r="193" spans="1:14">
      <c r="A193" s="68" t="s">
        <v>1041</v>
      </c>
      <c r="B193" s="114" t="s">
        <v>602</v>
      </c>
      <c r="C193" s="68" t="s">
        <v>667</v>
      </c>
      <c r="D193" s="65" t="s">
        <v>764</v>
      </c>
      <c r="E193" s="115" t="s">
        <v>693</v>
      </c>
      <c r="F193" s="66" t="s">
        <v>655</v>
      </c>
      <c r="G193" s="77"/>
      <c r="H193" s="149">
        <v>1</v>
      </c>
      <c r="I193" s="117" t="s">
        <v>668</v>
      </c>
      <c r="J193" s="67">
        <v>8</v>
      </c>
      <c r="K193" s="118">
        <f>VLOOKUP(E193,照明設備稼働時間!$A$3:'照明設備稼働時間'!$E$58,5,FALSE)</f>
        <v>242</v>
      </c>
      <c r="L193" s="118" t="str">
        <f t="shared" si="8"/>
        <v>FHF32EXNH1Ｖ４０１</v>
      </c>
      <c r="M193" s="119">
        <v>38</v>
      </c>
      <c r="N193" s="120">
        <f t="shared" si="9"/>
        <v>73.567999999999998</v>
      </c>
    </row>
    <row r="194" spans="1:14">
      <c r="A194" s="68" t="s">
        <v>1042</v>
      </c>
      <c r="B194" s="114" t="s">
        <v>602</v>
      </c>
      <c r="C194" s="68" t="s">
        <v>667</v>
      </c>
      <c r="D194" s="65" t="s">
        <v>764</v>
      </c>
      <c r="E194" s="115" t="s">
        <v>773</v>
      </c>
      <c r="F194" s="66" t="s">
        <v>655</v>
      </c>
      <c r="G194" s="77"/>
      <c r="H194" s="149">
        <v>1</v>
      </c>
      <c r="I194" s="117" t="s">
        <v>668</v>
      </c>
      <c r="J194" s="67">
        <v>2</v>
      </c>
      <c r="K194" s="118">
        <f>VLOOKUP(E194,照明設備稼働時間!$A$3:'照明設備稼働時間'!$E$58,5,FALSE)</f>
        <v>2904</v>
      </c>
      <c r="L194" s="118" t="str">
        <f t="shared" si="8"/>
        <v>FHF32EXNH1Ｖ４０１</v>
      </c>
      <c r="M194" s="119">
        <v>38</v>
      </c>
      <c r="N194" s="120">
        <f t="shared" si="9"/>
        <v>220.70400000000001</v>
      </c>
    </row>
    <row r="195" spans="1:14">
      <c r="A195" s="68" t="s">
        <v>1043</v>
      </c>
      <c r="B195" s="114" t="s">
        <v>602</v>
      </c>
      <c r="C195" s="68" t="s">
        <v>698</v>
      </c>
      <c r="D195" s="65" t="s">
        <v>764</v>
      </c>
      <c r="E195" s="115" t="s">
        <v>841</v>
      </c>
      <c r="F195" s="66" t="s">
        <v>699</v>
      </c>
      <c r="G195" s="77" t="s">
        <v>1096</v>
      </c>
      <c r="H195" s="149">
        <v>1</v>
      </c>
      <c r="I195" s="117" t="s">
        <v>696</v>
      </c>
      <c r="J195" s="67">
        <v>2</v>
      </c>
      <c r="K195" s="118">
        <f>VLOOKUP(E195,照明設備稼働時間!$A$3:'照明設備稼働時間'!$E$58,5,FALSE)</f>
        <v>12</v>
      </c>
      <c r="L195" s="118" t="str">
        <f t="shared" si="8"/>
        <v>FDL18W1ﾀﾞｳﾝﾗｲﾄ</v>
      </c>
      <c r="M195" s="119">
        <v>22</v>
      </c>
      <c r="N195" s="120">
        <f t="shared" si="9"/>
        <v>0.52800000000000002</v>
      </c>
    </row>
    <row r="196" spans="1:14">
      <c r="A196" s="68" t="s">
        <v>1044</v>
      </c>
      <c r="B196" s="114" t="s">
        <v>602</v>
      </c>
      <c r="C196" s="68" t="s">
        <v>669</v>
      </c>
      <c r="D196" s="65" t="s">
        <v>764</v>
      </c>
      <c r="E196" s="115" t="s">
        <v>774</v>
      </c>
      <c r="F196" s="66" t="s">
        <v>655</v>
      </c>
      <c r="G196" s="77"/>
      <c r="H196" s="149">
        <v>1</v>
      </c>
      <c r="I196" s="117" t="s">
        <v>665</v>
      </c>
      <c r="J196" s="67">
        <v>5</v>
      </c>
      <c r="K196" s="118">
        <f>VLOOKUP(E196,照明設備稼働時間!$A$3:'照明設備稼働時間'!$E$58,5,FALSE)</f>
        <v>12</v>
      </c>
      <c r="L196" s="118" t="str">
        <f t="shared" si="8"/>
        <v>FHF32EXNH1反射笠付</v>
      </c>
      <c r="M196" s="119">
        <v>38</v>
      </c>
      <c r="N196" s="120">
        <f t="shared" si="9"/>
        <v>2.2799999999999998</v>
      </c>
    </row>
    <row r="197" spans="1:14">
      <c r="A197" s="68" t="s">
        <v>1045</v>
      </c>
      <c r="B197" s="114" t="s">
        <v>602</v>
      </c>
      <c r="C197" s="68" t="s">
        <v>667</v>
      </c>
      <c r="D197" s="65" t="s">
        <v>764</v>
      </c>
      <c r="E197" s="115" t="s">
        <v>660</v>
      </c>
      <c r="F197" s="66" t="s">
        <v>655</v>
      </c>
      <c r="G197" s="77"/>
      <c r="H197" s="149">
        <v>1</v>
      </c>
      <c r="I197" s="117" t="s">
        <v>668</v>
      </c>
      <c r="J197" s="67">
        <v>3</v>
      </c>
      <c r="K197" s="118">
        <f>VLOOKUP(E197,照明設備稼働時間!$A$3:'照明設備稼働時間'!$E$58,5,FALSE)</f>
        <v>242</v>
      </c>
      <c r="L197" s="118" t="str">
        <f t="shared" si="8"/>
        <v>FHF32EXNH1Ｖ４０１</v>
      </c>
      <c r="M197" s="119">
        <v>38</v>
      </c>
      <c r="N197" s="120">
        <f t="shared" si="9"/>
        <v>27.588000000000001</v>
      </c>
    </row>
    <row r="198" spans="1:14">
      <c r="A198" s="68" t="s">
        <v>1046</v>
      </c>
      <c r="B198" s="114" t="s">
        <v>602</v>
      </c>
      <c r="C198" s="68" t="s">
        <v>667</v>
      </c>
      <c r="D198" s="65" t="s">
        <v>764</v>
      </c>
      <c r="E198" s="115" t="s">
        <v>840</v>
      </c>
      <c r="F198" s="66" t="s">
        <v>655</v>
      </c>
      <c r="G198" s="77"/>
      <c r="H198" s="149">
        <v>1</v>
      </c>
      <c r="I198" s="117" t="s">
        <v>668</v>
      </c>
      <c r="J198" s="67">
        <v>1</v>
      </c>
      <c r="K198" s="118">
        <f>VLOOKUP(E198,照明設備稼働時間!$A$3:'照明設備稼働時間'!$E$58,5,FALSE)</f>
        <v>2904</v>
      </c>
      <c r="L198" s="118" t="str">
        <f t="shared" si="8"/>
        <v>FHF32EXNH1Ｖ４０１</v>
      </c>
      <c r="M198" s="119">
        <v>38</v>
      </c>
      <c r="N198" s="120">
        <f t="shared" si="9"/>
        <v>110.352</v>
      </c>
    </row>
    <row r="199" spans="1:14">
      <c r="A199" s="68" t="s">
        <v>1047</v>
      </c>
      <c r="B199" s="114" t="s">
        <v>602</v>
      </c>
      <c r="C199" s="68" t="s">
        <v>651</v>
      </c>
      <c r="D199" s="65" t="s">
        <v>764</v>
      </c>
      <c r="E199" s="115" t="s">
        <v>840</v>
      </c>
      <c r="F199" s="66" t="s">
        <v>655</v>
      </c>
      <c r="G199" s="77"/>
      <c r="H199" s="149">
        <v>2</v>
      </c>
      <c r="I199" s="117" t="s">
        <v>654</v>
      </c>
      <c r="J199" s="67">
        <v>1</v>
      </c>
      <c r="K199" s="118">
        <f>VLOOKUP(E199,照明設備稼働時間!$A$3:'照明設備稼働時間'!$E$58,5,FALSE)</f>
        <v>2904</v>
      </c>
      <c r="L199" s="118" t="str">
        <f t="shared" si="8"/>
        <v>FHF32EXNH2Ｖ４０２</v>
      </c>
      <c r="M199" s="119">
        <v>67</v>
      </c>
      <c r="N199" s="120">
        <f t="shared" si="9"/>
        <v>194.56800000000001</v>
      </c>
    </row>
    <row r="200" spans="1:14">
      <c r="A200" s="68" t="s">
        <v>1048</v>
      </c>
      <c r="B200" s="114" t="s">
        <v>602</v>
      </c>
      <c r="C200" s="68" t="s">
        <v>656</v>
      </c>
      <c r="D200" s="65" t="s">
        <v>764</v>
      </c>
      <c r="E200" s="115" t="s">
        <v>840</v>
      </c>
      <c r="F200" s="66" t="s">
        <v>658</v>
      </c>
      <c r="G200" s="77" t="s">
        <v>1095</v>
      </c>
      <c r="H200" s="149">
        <v>1</v>
      </c>
      <c r="I200" s="117" t="s">
        <v>657</v>
      </c>
      <c r="J200" s="67">
        <v>1</v>
      </c>
      <c r="K200" s="118">
        <v>0</v>
      </c>
      <c r="L200" s="118" t="str">
        <f t="shared" si="8"/>
        <v>JB13W1非常灯　埋込</v>
      </c>
      <c r="M200" s="119">
        <v>13</v>
      </c>
      <c r="N200" s="120">
        <f t="shared" si="9"/>
        <v>0</v>
      </c>
    </row>
    <row r="201" spans="1:14">
      <c r="A201" s="68" t="s">
        <v>1049</v>
      </c>
      <c r="B201" s="114" t="s">
        <v>602</v>
      </c>
      <c r="C201" s="68" t="s">
        <v>682</v>
      </c>
      <c r="D201" s="65" t="s">
        <v>764</v>
      </c>
      <c r="E201" s="115" t="s">
        <v>840</v>
      </c>
      <c r="F201" s="66"/>
      <c r="G201" s="77"/>
      <c r="H201" s="149">
        <v>1</v>
      </c>
      <c r="I201" s="117" t="s">
        <v>683</v>
      </c>
      <c r="J201" s="67">
        <v>1</v>
      </c>
      <c r="K201" s="118">
        <v>8760</v>
      </c>
      <c r="L201" s="118" t="str">
        <f t="shared" si="8"/>
        <v>1Ａ級誘導灯　壁付　片面</v>
      </c>
      <c r="M201" s="119">
        <v>85</v>
      </c>
      <c r="N201" s="120">
        <f t="shared" si="9"/>
        <v>744.6</v>
      </c>
    </row>
    <row r="202" spans="1:14">
      <c r="A202" s="68" t="s">
        <v>1050</v>
      </c>
      <c r="B202" s="114" t="s">
        <v>602</v>
      </c>
      <c r="C202" s="68" t="s">
        <v>746</v>
      </c>
      <c r="D202" s="65" t="s">
        <v>764</v>
      </c>
      <c r="E202" s="115" t="s">
        <v>775</v>
      </c>
      <c r="F202" s="66" t="s">
        <v>655</v>
      </c>
      <c r="G202" s="77">
        <v>220</v>
      </c>
      <c r="H202" s="149">
        <v>2</v>
      </c>
      <c r="I202" s="117" t="s">
        <v>749</v>
      </c>
      <c r="J202" s="67">
        <v>3</v>
      </c>
      <c r="K202" s="118">
        <f>VLOOKUP(E202,照明設備稼働時間!$A$3:'照明設備稼働時間'!$E$58,5,FALSE)</f>
        <v>12</v>
      </c>
      <c r="L202" s="118" t="str">
        <f t="shared" si="8"/>
        <v>FHF32EXNH2埋込　ﾊﾞｯﾌﾙ</v>
      </c>
      <c r="M202" s="119">
        <v>67</v>
      </c>
      <c r="N202" s="120">
        <f t="shared" si="9"/>
        <v>2.4119999999999999</v>
      </c>
    </row>
    <row r="203" spans="1:14">
      <c r="A203" s="68" t="s">
        <v>1051</v>
      </c>
      <c r="B203" s="114" t="s">
        <v>602</v>
      </c>
      <c r="C203" s="68" t="s">
        <v>656</v>
      </c>
      <c r="D203" s="65" t="s">
        <v>764</v>
      </c>
      <c r="E203" s="115" t="s">
        <v>775</v>
      </c>
      <c r="F203" s="66" t="s">
        <v>658</v>
      </c>
      <c r="G203" s="77" t="s">
        <v>1095</v>
      </c>
      <c r="H203" s="149">
        <v>1</v>
      </c>
      <c r="I203" s="117" t="s">
        <v>657</v>
      </c>
      <c r="J203" s="67">
        <v>1</v>
      </c>
      <c r="K203" s="118">
        <v>0</v>
      </c>
      <c r="L203" s="118" t="str">
        <f t="shared" si="8"/>
        <v>JB13W1非常灯　埋込</v>
      </c>
      <c r="M203" s="119">
        <v>13</v>
      </c>
      <c r="N203" s="120">
        <f t="shared" si="9"/>
        <v>0</v>
      </c>
    </row>
    <row r="204" spans="1:14">
      <c r="A204" s="68" t="s">
        <v>1052</v>
      </c>
      <c r="B204" s="114" t="s">
        <v>602</v>
      </c>
      <c r="C204" s="68" t="s">
        <v>776</v>
      </c>
      <c r="D204" s="65" t="s">
        <v>764</v>
      </c>
      <c r="E204" s="115" t="s">
        <v>837</v>
      </c>
      <c r="F204" s="66" t="s">
        <v>655</v>
      </c>
      <c r="G204" s="77">
        <v>220</v>
      </c>
      <c r="H204" s="149">
        <v>2</v>
      </c>
      <c r="I204" s="117" t="s">
        <v>724</v>
      </c>
      <c r="J204" s="67">
        <v>124</v>
      </c>
      <c r="K204" s="118">
        <f>VLOOKUP(E204,照明設備稼働時間!$A$3:'照明設備稼働時間'!$E$58,5,FALSE)</f>
        <v>2299</v>
      </c>
      <c r="L204" s="118" t="str">
        <f t="shared" si="8"/>
        <v>FHF32EXNH2埋込　下面開放</v>
      </c>
      <c r="M204" s="119">
        <v>67</v>
      </c>
      <c r="N204" s="120">
        <f t="shared" si="9"/>
        <v>19100.092000000001</v>
      </c>
    </row>
    <row r="205" spans="1:14">
      <c r="A205" s="68" t="s">
        <v>1053</v>
      </c>
      <c r="B205" s="114" t="s">
        <v>602</v>
      </c>
      <c r="C205" s="68" t="s">
        <v>667</v>
      </c>
      <c r="D205" s="65" t="s">
        <v>764</v>
      </c>
      <c r="E205" s="115" t="s">
        <v>837</v>
      </c>
      <c r="F205" s="66" t="s">
        <v>655</v>
      </c>
      <c r="G205" s="77"/>
      <c r="H205" s="149">
        <v>1</v>
      </c>
      <c r="I205" s="117" t="s">
        <v>668</v>
      </c>
      <c r="J205" s="67">
        <v>3</v>
      </c>
      <c r="K205" s="118">
        <f>VLOOKUP(E205,照明設備稼働時間!$A$3:'照明設備稼働時間'!$E$58,5,FALSE)</f>
        <v>2299</v>
      </c>
      <c r="L205" s="118" t="str">
        <f t="shared" si="8"/>
        <v>FHF32EXNH1Ｖ４０１</v>
      </c>
      <c r="M205" s="119">
        <v>38</v>
      </c>
      <c r="N205" s="120">
        <f t="shared" si="9"/>
        <v>262.08600000000001</v>
      </c>
    </row>
    <row r="206" spans="1:14">
      <c r="A206" s="68" t="s">
        <v>1054</v>
      </c>
      <c r="B206" s="114" t="s">
        <v>602</v>
      </c>
      <c r="C206" s="68" t="s">
        <v>777</v>
      </c>
      <c r="D206" s="65" t="s">
        <v>764</v>
      </c>
      <c r="E206" s="115" t="s">
        <v>837</v>
      </c>
      <c r="F206" s="66" t="s">
        <v>778</v>
      </c>
      <c r="G206" s="77"/>
      <c r="H206" s="149">
        <v>2</v>
      </c>
      <c r="I206" s="117" t="s">
        <v>1120</v>
      </c>
      <c r="J206" s="67">
        <v>6</v>
      </c>
      <c r="K206" s="118">
        <f>VLOOKUP(E206,照明設備稼働時間!$A$3:'照明設備稼働時間'!$E$58,5,FALSE)</f>
        <v>2299</v>
      </c>
      <c r="L206" s="118" t="str">
        <f t="shared" si="8"/>
        <v>FML36W2埋込　乳白パネル LED</v>
      </c>
      <c r="M206" s="119">
        <v>44</v>
      </c>
      <c r="N206" s="120">
        <f t="shared" si="9"/>
        <v>606.93600000000004</v>
      </c>
    </row>
    <row r="207" spans="1:14">
      <c r="A207" s="68" t="s">
        <v>1055</v>
      </c>
      <c r="B207" s="114" t="s">
        <v>602</v>
      </c>
      <c r="C207" s="68"/>
      <c r="D207" s="65" t="s">
        <v>764</v>
      </c>
      <c r="E207" s="115" t="s">
        <v>837</v>
      </c>
      <c r="F207" s="66"/>
      <c r="G207" s="77" t="s">
        <v>1096</v>
      </c>
      <c r="H207" s="149"/>
      <c r="I207" s="117" t="s">
        <v>730</v>
      </c>
      <c r="J207" s="67">
        <v>17</v>
      </c>
      <c r="K207" s="118">
        <f>VLOOKUP(E207,照明設備稼働時間!$A$3:'照明設備稼働時間'!$E$58,5,FALSE)</f>
        <v>2299</v>
      </c>
      <c r="L207" s="118" t="str">
        <f t="shared" si="8"/>
        <v>塞ぎプレート</v>
      </c>
      <c r="M207" s="119"/>
      <c r="N207" s="120">
        <f t="shared" si="9"/>
        <v>0</v>
      </c>
    </row>
    <row r="208" spans="1:14">
      <c r="A208" s="68" t="s">
        <v>1056</v>
      </c>
      <c r="B208" s="114" t="s">
        <v>602</v>
      </c>
      <c r="C208" s="68" t="s">
        <v>656</v>
      </c>
      <c r="D208" s="65" t="s">
        <v>764</v>
      </c>
      <c r="E208" s="115" t="s">
        <v>837</v>
      </c>
      <c r="F208" s="66" t="s">
        <v>658</v>
      </c>
      <c r="G208" s="77" t="s">
        <v>1095</v>
      </c>
      <c r="H208" s="149">
        <v>1</v>
      </c>
      <c r="I208" s="117" t="s">
        <v>657</v>
      </c>
      <c r="J208" s="67">
        <v>16</v>
      </c>
      <c r="K208" s="118">
        <v>0</v>
      </c>
      <c r="L208" s="118" t="str">
        <f t="shared" si="8"/>
        <v>JB13W1非常灯　埋込</v>
      </c>
      <c r="M208" s="119">
        <v>13</v>
      </c>
      <c r="N208" s="120">
        <f t="shared" si="9"/>
        <v>0</v>
      </c>
    </row>
    <row r="209" spans="1:14">
      <c r="A209" s="68" t="s">
        <v>1057</v>
      </c>
      <c r="B209" s="114" t="s">
        <v>602</v>
      </c>
      <c r="C209" s="68" t="s">
        <v>779</v>
      </c>
      <c r="D209" s="65" t="s">
        <v>764</v>
      </c>
      <c r="E209" s="115" t="s">
        <v>837</v>
      </c>
      <c r="F209" s="66"/>
      <c r="G209" s="77"/>
      <c r="H209" s="149">
        <v>1</v>
      </c>
      <c r="I209" s="117" t="s">
        <v>780</v>
      </c>
      <c r="J209" s="67">
        <v>2</v>
      </c>
      <c r="K209" s="118">
        <v>8760</v>
      </c>
      <c r="L209" s="118" t="str">
        <f t="shared" si="8"/>
        <v>1Ａ級誘導灯　天付　両面</v>
      </c>
      <c r="M209" s="119">
        <v>85</v>
      </c>
      <c r="N209" s="120">
        <f t="shared" si="9"/>
        <v>1489.2</v>
      </c>
    </row>
    <row r="210" spans="1:14">
      <c r="A210" s="68" t="s">
        <v>1058</v>
      </c>
      <c r="B210" s="114" t="s">
        <v>602</v>
      </c>
      <c r="C210" s="68" t="s">
        <v>682</v>
      </c>
      <c r="D210" s="65" t="s">
        <v>764</v>
      </c>
      <c r="E210" s="115" t="s">
        <v>837</v>
      </c>
      <c r="F210" s="66"/>
      <c r="G210" s="77"/>
      <c r="H210" s="149">
        <v>1</v>
      </c>
      <c r="I210" s="117" t="s">
        <v>683</v>
      </c>
      <c r="J210" s="67">
        <v>1</v>
      </c>
      <c r="K210" s="118">
        <v>8760</v>
      </c>
      <c r="L210" s="118" t="str">
        <f t="shared" si="8"/>
        <v>1Ａ級誘導灯　壁付　片面</v>
      </c>
      <c r="M210" s="119">
        <v>85</v>
      </c>
      <c r="N210" s="120">
        <f t="shared" si="9"/>
        <v>744.6</v>
      </c>
    </row>
    <row r="211" spans="1:14">
      <c r="A211" s="68" t="s">
        <v>1059</v>
      </c>
      <c r="B211" s="114" t="s">
        <v>602</v>
      </c>
      <c r="C211" s="68" t="s">
        <v>685</v>
      </c>
      <c r="D211" s="65" t="s">
        <v>764</v>
      </c>
      <c r="E211" s="115" t="s">
        <v>837</v>
      </c>
      <c r="F211" s="66"/>
      <c r="G211" s="77"/>
      <c r="H211" s="149">
        <v>1</v>
      </c>
      <c r="I211" s="117" t="s">
        <v>686</v>
      </c>
      <c r="J211" s="67">
        <v>2</v>
      </c>
      <c r="K211" s="118">
        <v>8760</v>
      </c>
      <c r="L211" s="118" t="str">
        <f t="shared" si="8"/>
        <v>1Ｂ級誘導灯　天付　両面</v>
      </c>
      <c r="M211" s="119">
        <v>44</v>
      </c>
      <c r="N211" s="120">
        <f t="shared" si="9"/>
        <v>770.88</v>
      </c>
    </row>
    <row r="212" spans="1:14">
      <c r="A212" s="68" t="s">
        <v>1060</v>
      </c>
      <c r="B212" s="114" t="s">
        <v>602</v>
      </c>
      <c r="C212" s="68" t="s">
        <v>667</v>
      </c>
      <c r="D212" s="65" t="s">
        <v>764</v>
      </c>
      <c r="E212" s="115" t="s">
        <v>660</v>
      </c>
      <c r="F212" s="66" t="s">
        <v>655</v>
      </c>
      <c r="G212" s="77"/>
      <c r="H212" s="149">
        <v>1</v>
      </c>
      <c r="I212" s="117" t="s">
        <v>668</v>
      </c>
      <c r="J212" s="67">
        <v>2</v>
      </c>
      <c r="K212" s="118">
        <f>VLOOKUP(E212,照明設備稼働時間!$A$3:'照明設備稼働時間'!$E$58,5,FALSE)</f>
        <v>242</v>
      </c>
      <c r="L212" s="118" t="str">
        <f t="shared" si="8"/>
        <v>FHF32EXNH1Ｖ４０１</v>
      </c>
      <c r="M212" s="119">
        <v>38</v>
      </c>
      <c r="N212" s="120">
        <f t="shared" si="9"/>
        <v>18.391999999999999</v>
      </c>
    </row>
    <row r="213" spans="1:14">
      <c r="A213" s="68" t="s">
        <v>1061</v>
      </c>
      <c r="B213" s="114" t="s">
        <v>602</v>
      </c>
      <c r="C213" s="68" t="s">
        <v>667</v>
      </c>
      <c r="D213" s="65" t="s">
        <v>764</v>
      </c>
      <c r="E213" s="115" t="s">
        <v>737</v>
      </c>
      <c r="F213" s="66" t="s">
        <v>655</v>
      </c>
      <c r="G213" s="77"/>
      <c r="H213" s="149">
        <v>1</v>
      </c>
      <c r="I213" s="117" t="s">
        <v>668</v>
      </c>
      <c r="J213" s="67">
        <v>4</v>
      </c>
      <c r="K213" s="118">
        <f>VLOOKUP(E213,照明設備稼働時間!$A$3:'照明設備稼働時間'!$E$58,5,FALSE)</f>
        <v>242</v>
      </c>
      <c r="L213" s="118" t="str">
        <f t="shared" si="8"/>
        <v>FHF32EXNH1Ｖ４０１</v>
      </c>
      <c r="M213" s="119">
        <v>38</v>
      </c>
      <c r="N213" s="120">
        <f t="shared" si="9"/>
        <v>36.783999999999999</v>
      </c>
    </row>
    <row r="214" spans="1:14">
      <c r="A214" s="68" t="s">
        <v>1062</v>
      </c>
      <c r="B214" s="114" t="s">
        <v>602</v>
      </c>
      <c r="C214" s="68" t="s">
        <v>718</v>
      </c>
      <c r="D214" s="65" t="s">
        <v>764</v>
      </c>
      <c r="E214" s="115" t="s">
        <v>750</v>
      </c>
      <c r="F214" s="66" t="s">
        <v>721</v>
      </c>
      <c r="G214" s="77" t="s">
        <v>1097</v>
      </c>
      <c r="H214" s="149">
        <v>2</v>
      </c>
      <c r="I214" s="117" t="s">
        <v>720</v>
      </c>
      <c r="J214" s="67">
        <v>8</v>
      </c>
      <c r="K214" s="118">
        <f>VLOOKUP(E214,照明設備稼働時間!$A$3:'照明設備稼働時間'!$E$58,5,FALSE)</f>
        <v>2299</v>
      </c>
      <c r="L214" s="118" t="str">
        <f t="shared" si="8"/>
        <v>FPL27W2スクエア　埋込　バッフル</v>
      </c>
      <c r="M214" s="119"/>
      <c r="N214" s="120">
        <f t="shared" si="9"/>
        <v>0</v>
      </c>
    </row>
    <row r="215" spans="1:14">
      <c r="A215" s="68" t="s">
        <v>1063</v>
      </c>
      <c r="B215" s="114" t="s">
        <v>602</v>
      </c>
      <c r="C215" s="68" t="s">
        <v>656</v>
      </c>
      <c r="D215" s="65" t="s">
        <v>764</v>
      </c>
      <c r="E215" s="115" t="s">
        <v>750</v>
      </c>
      <c r="F215" s="66" t="s">
        <v>658</v>
      </c>
      <c r="G215" s="77" t="s">
        <v>1095</v>
      </c>
      <c r="H215" s="149">
        <v>1</v>
      </c>
      <c r="I215" s="117" t="s">
        <v>657</v>
      </c>
      <c r="J215" s="67">
        <v>1</v>
      </c>
      <c r="K215" s="118">
        <v>0</v>
      </c>
      <c r="L215" s="118" t="str">
        <f t="shared" si="8"/>
        <v>JB13W1非常灯　埋込</v>
      </c>
      <c r="M215" s="119">
        <v>13</v>
      </c>
      <c r="N215" s="120">
        <f t="shared" si="9"/>
        <v>0</v>
      </c>
    </row>
    <row r="216" spans="1:14">
      <c r="A216" s="68" t="s">
        <v>1064</v>
      </c>
      <c r="B216" s="114" t="s">
        <v>602</v>
      </c>
      <c r="C216" s="68" t="s">
        <v>691</v>
      </c>
      <c r="D216" s="65" t="s">
        <v>764</v>
      </c>
      <c r="E216" s="115" t="s">
        <v>750</v>
      </c>
      <c r="F216" s="66"/>
      <c r="G216" s="77"/>
      <c r="H216" s="149">
        <v>1</v>
      </c>
      <c r="I216" s="117" t="s">
        <v>692</v>
      </c>
      <c r="J216" s="67">
        <v>1</v>
      </c>
      <c r="K216" s="118">
        <v>8760</v>
      </c>
      <c r="L216" s="118" t="str">
        <f t="shared" si="8"/>
        <v>1Ｂ級誘導灯　壁付　片面</v>
      </c>
      <c r="M216" s="119">
        <v>44</v>
      </c>
      <c r="N216" s="120">
        <f t="shared" si="9"/>
        <v>385.44</v>
      </c>
    </row>
    <row r="217" spans="1:14">
      <c r="A217" s="68" t="s">
        <v>1065</v>
      </c>
      <c r="B217" s="114" t="s">
        <v>602</v>
      </c>
      <c r="C217" s="68" t="s">
        <v>651</v>
      </c>
      <c r="D217" s="65" t="s">
        <v>764</v>
      </c>
      <c r="E217" s="115" t="s">
        <v>723</v>
      </c>
      <c r="F217" s="66" t="s">
        <v>655</v>
      </c>
      <c r="G217" s="77"/>
      <c r="H217" s="149">
        <v>2</v>
      </c>
      <c r="I217" s="117" t="s">
        <v>654</v>
      </c>
      <c r="J217" s="67">
        <v>1</v>
      </c>
      <c r="K217" s="118">
        <f>VLOOKUP(E217,照明設備稼働時間!$A$3:'照明設備稼働時間'!$E$58,5,FALSE)</f>
        <v>484</v>
      </c>
      <c r="L217" s="118" t="str">
        <f t="shared" si="8"/>
        <v>FHF32EXNH2Ｖ４０２</v>
      </c>
      <c r="M217" s="119">
        <v>67</v>
      </c>
      <c r="N217" s="120">
        <f t="shared" si="9"/>
        <v>32.427999999999997</v>
      </c>
    </row>
    <row r="218" spans="1:14">
      <c r="A218" s="68" t="s">
        <v>1066</v>
      </c>
      <c r="B218" s="114" t="s">
        <v>602</v>
      </c>
      <c r="C218" s="68" t="s">
        <v>651</v>
      </c>
      <c r="D218" s="65" t="s">
        <v>764</v>
      </c>
      <c r="E218" s="115" t="s">
        <v>781</v>
      </c>
      <c r="F218" s="66" t="s">
        <v>655</v>
      </c>
      <c r="G218" s="77"/>
      <c r="H218" s="149">
        <v>2</v>
      </c>
      <c r="I218" s="117" t="s">
        <v>654</v>
      </c>
      <c r="J218" s="67">
        <v>1</v>
      </c>
      <c r="K218" s="118">
        <f>VLOOKUP(E218,照明設備稼働時間!$A$3:'照明設備稼働時間'!$E$58,5,FALSE)</f>
        <v>484</v>
      </c>
      <c r="L218" s="118" t="str">
        <f t="shared" si="8"/>
        <v>FHF32EXNH2Ｖ４０２</v>
      </c>
      <c r="M218" s="119">
        <v>67</v>
      </c>
      <c r="N218" s="120">
        <f t="shared" si="9"/>
        <v>32.427999999999997</v>
      </c>
    </row>
    <row r="219" spans="1:14">
      <c r="A219" s="68" t="s">
        <v>1067</v>
      </c>
      <c r="B219" s="114" t="s">
        <v>602</v>
      </c>
      <c r="C219" s="68" t="s">
        <v>722</v>
      </c>
      <c r="D219" s="65" t="s">
        <v>764</v>
      </c>
      <c r="E219" s="115" t="s">
        <v>726</v>
      </c>
      <c r="F219" s="66" t="s">
        <v>690</v>
      </c>
      <c r="G219" s="77">
        <v>190</v>
      </c>
      <c r="H219" s="149">
        <v>2</v>
      </c>
      <c r="I219" s="117" t="s">
        <v>727</v>
      </c>
      <c r="J219" s="67">
        <v>13</v>
      </c>
      <c r="K219" s="118">
        <f>VLOOKUP(E219,照明設備稼働時間!$A$3:'照明設備稼働時間'!$E$58,5,FALSE)</f>
        <v>2904</v>
      </c>
      <c r="L219" s="118" t="str">
        <f t="shared" si="8"/>
        <v>FL20SSW/182埋込　下面開放</v>
      </c>
      <c r="M219" s="119">
        <v>45</v>
      </c>
      <c r="N219" s="120">
        <f t="shared" si="9"/>
        <v>1698.84</v>
      </c>
    </row>
    <row r="220" spans="1:14">
      <c r="A220" s="68" t="s">
        <v>1068</v>
      </c>
      <c r="B220" s="114" t="s">
        <v>602</v>
      </c>
      <c r="C220" s="68" t="s">
        <v>656</v>
      </c>
      <c r="D220" s="65" t="s">
        <v>764</v>
      </c>
      <c r="E220" s="115" t="s">
        <v>726</v>
      </c>
      <c r="F220" s="66" t="s">
        <v>658</v>
      </c>
      <c r="G220" s="77" t="s">
        <v>1095</v>
      </c>
      <c r="H220" s="149">
        <v>1</v>
      </c>
      <c r="I220" s="117" t="s">
        <v>657</v>
      </c>
      <c r="J220" s="67">
        <v>3</v>
      </c>
      <c r="K220" s="118">
        <v>0</v>
      </c>
      <c r="L220" s="118" t="str">
        <f t="shared" si="8"/>
        <v>JB13W1非常灯　埋込</v>
      </c>
      <c r="M220" s="119">
        <v>13</v>
      </c>
      <c r="N220" s="120">
        <f t="shared" si="9"/>
        <v>0</v>
      </c>
    </row>
    <row r="221" spans="1:14">
      <c r="A221" s="68" t="s">
        <v>1069</v>
      </c>
      <c r="B221" s="114" t="s">
        <v>602</v>
      </c>
      <c r="C221" s="68" t="s">
        <v>685</v>
      </c>
      <c r="D221" s="65" t="s">
        <v>764</v>
      </c>
      <c r="E221" s="115" t="s">
        <v>726</v>
      </c>
      <c r="F221" s="66"/>
      <c r="G221" s="77"/>
      <c r="H221" s="149">
        <v>1</v>
      </c>
      <c r="I221" s="117" t="s">
        <v>686</v>
      </c>
      <c r="J221" s="67">
        <v>1</v>
      </c>
      <c r="K221" s="118">
        <v>8760</v>
      </c>
      <c r="L221" s="118" t="str">
        <f t="shared" si="8"/>
        <v>1Ｂ級誘導灯　天付　両面</v>
      </c>
      <c r="M221" s="119">
        <v>44</v>
      </c>
      <c r="N221" s="120">
        <f t="shared" si="9"/>
        <v>385.44</v>
      </c>
    </row>
    <row r="222" spans="1:14">
      <c r="A222" s="68" t="s">
        <v>1070</v>
      </c>
      <c r="B222" s="114" t="s">
        <v>602</v>
      </c>
      <c r="C222" s="68" t="s">
        <v>691</v>
      </c>
      <c r="D222" s="65" t="s">
        <v>764</v>
      </c>
      <c r="E222" s="115" t="s">
        <v>726</v>
      </c>
      <c r="F222" s="66"/>
      <c r="G222" s="77"/>
      <c r="H222" s="149">
        <v>1</v>
      </c>
      <c r="I222" s="117" t="s">
        <v>692</v>
      </c>
      <c r="J222" s="67">
        <v>1</v>
      </c>
      <c r="K222" s="118">
        <v>8760</v>
      </c>
      <c r="L222" s="118" t="str">
        <f t="shared" si="8"/>
        <v>1Ｂ級誘導灯　壁付　片面</v>
      </c>
      <c r="M222" s="119">
        <v>44</v>
      </c>
      <c r="N222" s="120">
        <f t="shared" si="9"/>
        <v>385.44</v>
      </c>
    </row>
    <row r="223" spans="1:14" ht="19.5" thickBot="1">
      <c r="A223" s="131" t="s">
        <v>1123</v>
      </c>
      <c r="B223" s="98" t="s">
        <v>602</v>
      </c>
      <c r="C223" s="131" t="s">
        <v>685</v>
      </c>
      <c r="D223" s="132" t="s">
        <v>764</v>
      </c>
      <c r="E223" s="126" t="s">
        <v>726</v>
      </c>
      <c r="F223" s="133"/>
      <c r="G223" s="127"/>
      <c r="H223" s="150">
        <v>1</v>
      </c>
      <c r="I223" s="135" t="s">
        <v>782</v>
      </c>
      <c r="J223" s="136">
        <v>1</v>
      </c>
      <c r="K223" s="128">
        <v>8760</v>
      </c>
      <c r="L223" s="128" t="str">
        <f t="shared" si="8"/>
        <v>1Ｂ級誘導灯　天付　片面</v>
      </c>
      <c r="M223" s="129">
        <v>44</v>
      </c>
      <c r="N223" s="130">
        <f t="shared" si="9"/>
        <v>385.44</v>
      </c>
    </row>
    <row r="224" spans="1:14" ht="19.5" thickTop="1">
      <c r="A224" s="102" t="s">
        <v>1071</v>
      </c>
      <c r="B224" s="103" t="s">
        <v>602</v>
      </c>
      <c r="C224" s="102" t="s">
        <v>783</v>
      </c>
      <c r="D224" s="104" t="s">
        <v>784</v>
      </c>
      <c r="E224" s="105" t="s">
        <v>838</v>
      </c>
      <c r="F224" s="106" t="s">
        <v>655</v>
      </c>
      <c r="G224" s="107"/>
      <c r="H224" s="151">
        <v>1</v>
      </c>
      <c r="I224" s="109" t="s">
        <v>785</v>
      </c>
      <c r="J224" s="110">
        <v>1</v>
      </c>
      <c r="K224" s="111">
        <f>VLOOKUP(E224,照明設備稼働時間!$A$3:'照明設備稼働時間'!$E$58,5,FALSE)</f>
        <v>8760</v>
      </c>
      <c r="L224" s="111" t="str">
        <f t="shared" si="8"/>
        <v>FHF32EXNH1Ｖ４０１　ＢＴ付</v>
      </c>
      <c r="M224" s="112">
        <v>38</v>
      </c>
      <c r="N224" s="113">
        <f t="shared" si="9"/>
        <v>332.88</v>
      </c>
    </row>
    <row r="225" spans="1:14">
      <c r="A225" s="68" t="s">
        <v>1072</v>
      </c>
      <c r="B225" s="114" t="s">
        <v>602</v>
      </c>
      <c r="C225" s="68" t="s">
        <v>783</v>
      </c>
      <c r="D225" s="65" t="s">
        <v>784</v>
      </c>
      <c r="E225" s="115" t="s">
        <v>838</v>
      </c>
      <c r="F225" s="66" t="s">
        <v>655</v>
      </c>
      <c r="G225" s="77"/>
      <c r="H225" s="149">
        <v>1</v>
      </c>
      <c r="I225" s="117" t="s">
        <v>785</v>
      </c>
      <c r="J225" s="67">
        <v>1</v>
      </c>
      <c r="K225" s="118">
        <f>VLOOKUP(E225,照明設備稼働時間!$A$3:'照明設備稼働時間'!$E$58,5,FALSE)</f>
        <v>8760</v>
      </c>
      <c r="L225" s="118" t="str">
        <f t="shared" si="8"/>
        <v>FHF32EXNH1Ｖ４０１　ＢＴ付</v>
      </c>
      <c r="M225" s="119">
        <v>38</v>
      </c>
      <c r="N225" s="120">
        <f t="shared" si="9"/>
        <v>332.88</v>
      </c>
    </row>
    <row r="226" spans="1:14">
      <c r="A226" s="68" t="s">
        <v>1073</v>
      </c>
      <c r="B226" s="114" t="s">
        <v>602</v>
      </c>
      <c r="C226" s="68" t="s">
        <v>783</v>
      </c>
      <c r="D226" s="65" t="s">
        <v>786</v>
      </c>
      <c r="E226" s="115" t="s">
        <v>838</v>
      </c>
      <c r="F226" s="66" t="s">
        <v>655</v>
      </c>
      <c r="G226" s="77"/>
      <c r="H226" s="149">
        <v>1</v>
      </c>
      <c r="I226" s="117" t="s">
        <v>785</v>
      </c>
      <c r="J226" s="67">
        <v>1</v>
      </c>
      <c r="K226" s="118">
        <f>VLOOKUP(E226,照明設備稼働時間!$A$3:'照明設備稼働時間'!$E$58,5,FALSE)</f>
        <v>8760</v>
      </c>
      <c r="L226" s="118" t="str">
        <f t="shared" si="8"/>
        <v>FHF32EXNH1Ｖ４０１　ＢＴ付</v>
      </c>
      <c r="M226" s="119">
        <v>38</v>
      </c>
      <c r="N226" s="120">
        <f t="shared" si="9"/>
        <v>332.88</v>
      </c>
    </row>
    <row r="227" spans="1:14">
      <c r="A227" s="68" t="s">
        <v>1074</v>
      </c>
      <c r="B227" s="114" t="s">
        <v>602</v>
      </c>
      <c r="C227" s="68" t="s">
        <v>685</v>
      </c>
      <c r="D227" s="65" t="s">
        <v>786</v>
      </c>
      <c r="E227" s="115" t="s">
        <v>838</v>
      </c>
      <c r="F227" s="66"/>
      <c r="G227" s="77"/>
      <c r="H227" s="149">
        <v>1</v>
      </c>
      <c r="I227" s="117" t="s">
        <v>692</v>
      </c>
      <c r="J227" s="67">
        <v>1</v>
      </c>
      <c r="K227" s="118">
        <f>VLOOKUP(E227,照明設備稼働時間!$A$3:'照明設備稼働時間'!$E$58,5,FALSE)</f>
        <v>8760</v>
      </c>
      <c r="L227" s="118" t="str">
        <f t="shared" si="8"/>
        <v>1Ｂ級誘導灯　壁付　片面</v>
      </c>
      <c r="M227" s="119">
        <v>44</v>
      </c>
      <c r="N227" s="120">
        <f t="shared" si="9"/>
        <v>385.44</v>
      </c>
    </row>
    <row r="228" spans="1:14">
      <c r="A228" s="68" t="s">
        <v>1075</v>
      </c>
      <c r="B228" s="114" t="s">
        <v>602</v>
      </c>
      <c r="C228" s="68" t="s">
        <v>783</v>
      </c>
      <c r="D228" s="65" t="s">
        <v>786</v>
      </c>
      <c r="E228" s="115" t="s">
        <v>838</v>
      </c>
      <c r="F228" s="66" t="s">
        <v>655</v>
      </c>
      <c r="G228" s="77"/>
      <c r="H228" s="149">
        <v>1</v>
      </c>
      <c r="I228" s="117" t="s">
        <v>785</v>
      </c>
      <c r="J228" s="67">
        <v>1</v>
      </c>
      <c r="K228" s="118">
        <f>VLOOKUP(E228,照明設備稼働時間!$A$3:'照明設備稼働時間'!$E$58,5,FALSE)</f>
        <v>8760</v>
      </c>
      <c r="L228" s="118" t="str">
        <f t="shared" si="8"/>
        <v>FHF32EXNH1Ｖ４０１　ＢＴ付</v>
      </c>
      <c r="M228" s="119">
        <v>38</v>
      </c>
      <c r="N228" s="120">
        <f t="shared" si="9"/>
        <v>332.88</v>
      </c>
    </row>
    <row r="229" spans="1:14">
      <c r="A229" s="68" t="s">
        <v>1076</v>
      </c>
      <c r="B229" s="114" t="s">
        <v>602</v>
      </c>
      <c r="C229" s="68" t="s">
        <v>783</v>
      </c>
      <c r="D229" s="65" t="s">
        <v>732</v>
      </c>
      <c r="E229" s="115" t="s">
        <v>838</v>
      </c>
      <c r="F229" s="66" t="s">
        <v>655</v>
      </c>
      <c r="G229" s="77"/>
      <c r="H229" s="149">
        <v>1</v>
      </c>
      <c r="I229" s="117" t="s">
        <v>785</v>
      </c>
      <c r="J229" s="67">
        <v>1</v>
      </c>
      <c r="K229" s="118">
        <f>VLOOKUP(E229,照明設備稼働時間!$A$3:'照明設備稼働時間'!$E$58,5,FALSE)</f>
        <v>8760</v>
      </c>
      <c r="L229" s="118" t="str">
        <f t="shared" si="8"/>
        <v>FHF32EXNH1Ｖ４０１　ＢＴ付</v>
      </c>
      <c r="M229" s="119">
        <v>38</v>
      </c>
      <c r="N229" s="120">
        <f t="shared" si="9"/>
        <v>332.88</v>
      </c>
    </row>
    <row r="230" spans="1:14">
      <c r="A230" s="68" t="s">
        <v>1077</v>
      </c>
      <c r="B230" s="114" t="s">
        <v>602</v>
      </c>
      <c r="C230" s="68" t="s">
        <v>783</v>
      </c>
      <c r="D230" s="65" t="s">
        <v>732</v>
      </c>
      <c r="E230" s="115" t="s">
        <v>838</v>
      </c>
      <c r="F230" s="66" t="s">
        <v>655</v>
      </c>
      <c r="G230" s="77"/>
      <c r="H230" s="149">
        <v>1</v>
      </c>
      <c r="I230" s="117" t="s">
        <v>785</v>
      </c>
      <c r="J230" s="67">
        <v>1</v>
      </c>
      <c r="K230" s="118">
        <f>VLOOKUP(E230,照明設備稼働時間!$A$3:'照明設備稼働時間'!$E$58,5,FALSE)</f>
        <v>8760</v>
      </c>
      <c r="L230" s="118" t="str">
        <f t="shared" si="8"/>
        <v>FHF32EXNH1Ｖ４０１　ＢＴ付</v>
      </c>
      <c r="M230" s="119">
        <v>38</v>
      </c>
      <c r="N230" s="120">
        <f t="shared" si="9"/>
        <v>332.88</v>
      </c>
    </row>
    <row r="231" spans="1:14">
      <c r="A231" s="68" t="s">
        <v>1078</v>
      </c>
      <c r="B231" s="114" t="s">
        <v>602</v>
      </c>
      <c r="C231" s="68" t="s">
        <v>783</v>
      </c>
      <c r="D231" s="65" t="s">
        <v>751</v>
      </c>
      <c r="E231" s="115" t="s">
        <v>838</v>
      </c>
      <c r="F231" s="66" t="s">
        <v>655</v>
      </c>
      <c r="G231" s="77"/>
      <c r="H231" s="149">
        <v>1</v>
      </c>
      <c r="I231" s="117" t="s">
        <v>785</v>
      </c>
      <c r="J231" s="67">
        <v>1</v>
      </c>
      <c r="K231" s="118">
        <f>VLOOKUP(E231,照明設備稼働時間!$A$3:'照明設備稼働時間'!$E$58,5,FALSE)</f>
        <v>8760</v>
      </c>
      <c r="L231" s="118" t="str">
        <f t="shared" si="8"/>
        <v>FHF32EXNH1Ｖ４０１　ＢＴ付</v>
      </c>
      <c r="M231" s="119">
        <v>38</v>
      </c>
      <c r="N231" s="120">
        <f t="shared" si="9"/>
        <v>332.88</v>
      </c>
    </row>
    <row r="232" spans="1:14">
      <c r="A232" s="68" t="s">
        <v>1079</v>
      </c>
      <c r="B232" s="114" t="s">
        <v>602</v>
      </c>
      <c r="C232" s="68" t="s">
        <v>783</v>
      </c>
      <c r="D232" s="65" t="s">
        <v>751</v>
      </c>
      <c r="E232" s="115" t="s">
        <v>838</v>
      </c>
      <c r="F232" s="66" t="s">
        <v>655</v>
      </c>
      <c r="G232" s="77"/>
      <c r="H232" s="149">
        <v>1</v>
      </c>
      <c r="I232" s="117" t="s">
        <v>785</v>
      </c>
      <c r="J232" s="67">
        <v>1</v>
      </c>
      <c r="K232" s="118">
        <f>VLOOKUP(E232,照明設備稼働時間!$A$3:'照明設備稼働時間'!$E$58,5,FALSE)</f>
        <v>8760</v>
      </c>
      <c r="L232" s="118" t="str">
        <f t="shared" si="8"/>
        <v>FHF32EXNH1Ｖ４０１　ＢＴ付</v>
      </c>
      <c r="M232" s="119">
        <v>38</v>
      </c>
      <c r="N232" s="120">
        <f t="shared" si="9"/>
        <v>332.88</v>
      </c>
    </row>
    <row r="233" spans="1:14">
      <c r="A233" s="68" t="s">
        <v>1080</v>
      </c>
      <c r="B233" s="114" t="s">
        <v>602</v>
      </c>
      <c r="C233" s="68" t="s">
        <v>783</v>
      </c>
      <c r="D233" s="65" t="s">
        <v>763</v>
      </c>
      <c r="E233" s="115" t="s">
        <v>838</v>
      </c>
      <c r="F233" s="66" t="s">
        <v>655</v>
      </c>
      <c r="G233" s="77"/>
      <c r="H233" s="149">
        <v>1</v>
      </c>
      <c r="I233" s="117" t="s">
        <v>785</v>
      </c>
      <c r="J233" s="67">
        <v>1</v>
      </c>
      <c r="K233" s="118">
        <f>VLOOKUP(E233,照明設備稼働時間!$A$3:'照明設備稼働時間'!$E$58,5,FALSE)</f>
        <v>8760</v>
      </c>
      <c r="L233" s="118" t="str">
        <f t="shared" si="8"/>
        <v>FHF32EXNH1Ｖ４０１　ＢＴ付</v>
      </c>
      <c r="M233" s="119">
        <v>38</v>
      </c>
      <c r="N233" s="120">
        <f t="shared" si="9"/>
        <v>332.88</v>
      </c>
    </row>
    <row r="234" spans="1:14">
      <c r="A234" s="68" t="s">
        <v>1081</v>
      </c>
      <c r="B234" s="114" t="s">
        <v>602</v>
      </c>
      <c r="C234" s="68" t="s">
        <v>783</v>
      </c>
      <c r="D234" s="65" t="s">
        <v>763</v>
      </c>
      <c r="E234" s="115" t="s">
        <v>838</v>
      </c>
      <c r="F234" s="66" t="s">
        <v>655</v>
      </c>
      <c r="G234" s="77"/>
      <c r="H234" s="149">
        <v>1</v>
      </c>
      <c r="I234" s="117" t="s">
        <v>785</v>
      </c>
      <c r="J234" s="67">
        <v>1</v>
      </c>
      <c r="K234" s="118">
        <f>VLOOKUP(E234,照明設備稼働時間!$A$3:'照明設備稼働時間'!$E$58,5,FALSE)</f>
        <v>8760</v>
      </c>
      <c r="L234" s="118" t="str">
        <f t="shared" si="8"/>
        <v>FHF32EXNH1Ｖ４０１　ＢＴ付</v>
      </c>
      <c r="M234" s="119">
        <v>38</v>
      </c>
      <c r="N234" s="120">
        <f t="shared" si="9"/>
        <v>332.88</v>
      </c>
    </row>
    <row r="235" spans="1:14">
      <c r="A235" s="68" t="s">
        <v>1082</v>
      </c>
      <c r="B235" s="114" t="s">
        <v>602</v>
      </c>
      <c r="C235" s="68" t="s">
        <v>783</v>
      </c>
      <c r="D235" s="65" t="s">
        <v>787</v>
      </c>
      <c r="E235" s="115" t="s">
        <v>838</v>
      </c>
      <c r="F235" s="66" t="s">
        <v>655</v>
      </c>
      <c r="G235" s="77"/>
      <c r="H235" s="149">
        <v>1</v>
      </c>
      <c r="I235" s="117" t="s">
        <v>785</v>
      </c>
      <c r="J235" s="67">
        <v>1</v>
      </c>
      <c r="K235" s="118">
        <f>VLOOKUP(E235,照明設備稼働時間!$A$3:'照明設備稼働時間'!$E$58,5,FALSE)</f>
        <v>8760</v>
      </c>
      <c r="L235" s="118" t="str">
        <f t="shared" si="8"/>
        <v>FHF32EXNH1Ｖ４０１　ＢＴ付</v>
      </c>
      <c r="M235" s="119">
        <v>38</v>
      </c>
      <c r="N235" s="120">
        <f t="shared" si="9"/>
        <v>332.88</v>
      </c>
    </row>
    <row r="236" spans="1:14">
      <c r="A236" s="68" t="s">
        <v>1083</v>
      </c>
      <c r="B236" s="114" t="s">
        <v>602</v>
      </c>
      <c r="C236" s="68" t="s">
        <v>788</v>
      </c>
      <c r="D236" s="65" t="s">
        <v>784</v>
      </c>
      <c r="E236" s="115" t="s">
        <v>838</v>
      </c>
      <c r="F236" s="66" t="s">
        <v>655</v>
      </c>
      <c r="G236" s="77"/>
      <c r="H236" s="149">
        <v>1</v>
      </c>
      <c r="I236" s="117" t="s">
        <v>789</v>
      </c>
      <c r="J236" s="67">
        <v>1</v>
      </c>
      <c r="K236" s="118">
        <f>VLOOKUP(E236,照明設備稼働時間!$A$3:'照明設備稼働時間'!$E$58,5,FALSE)</f>
        <v>8760</v>
      </c>
      <c r="L236" s="118" t="str">
        <f t="shared" si="8"/>
        <v>FHF32EXNH1階段灯</v>
      </c>
      <c r="M236" s="119">
        <v>38</v>
      </c>
      <c r="N236" s="120">
        <f t="shared" si="9"/>
        <v>332.88</v>
      </c>
    </row>
    <row r="237" spans="1:14">
      <c r="A237" s="68" t="s">
        <v>1084</v>
      </c>
      <c r="B237" s="114" t="s">
        <v>602</v>
      </c>
      <c r="C237" s="68" t="s">
        <v>783</v>
      </c>
      <c r="D237" s="65" t="s">
        <v>784</v>
      </c>
      <c r="E237" s="115" t="s">
        <v>838</v>
      </c>
      <c r="F237" s="66" t="s">
        <v>655</v>
      </c>
      <c r="G237" s="77"/>
      <c r="H237" s="149">
        <v>1</v>
      </c>
      <c r="I237" s="117" t="s">
        <v>785</v>
      </c>
      <c r="J237" s="67">
        <v>1</v>
      </c>
      <c r="K237" s="118">
        <f>VLOOKUP(E237,照明設備稼働時間!$A$3:'照明設備稼働時間'!$E$58,5,FALSE)</f>
        <v>8760</v>
      </c>
      <c r="L237" s="118" t="str">
        <f t="shared" si="8"/>
        <v>FHF32EXNH1Ｖ４０１　ＢＴ付</v>
      </c>
      <c r="M237" s="119">
        <v>38</v>
      </c>
      <c r="N237" s="120">
        <f t="shared" si="9"/>
        <v>332.88</v>
      </c>
    </row>
    <row r="238" spans="1:14">
      <c r="A238" s="68" t="s">
        <v>1085</v>
      </c>
      <c r="B238" s="114" t="s">
        <v>602</v>
      </c>
      <c r="C238" s="68" t="s">
        <v>783</v>
      </c>
      <c r="D238" s="65" t="s">
        <v>784</v>
      </c>
      <c r="E238" s="115" t="s">
        <v>838</v>
      </c>
      <c r="F238" s="66" t="s">
        <v>655</v>
      </c>
      <c r="G238" s="77"/>
      <c r="H238" s="149">
        <v>1</v>
      </c>
      <c r="I238" s="117" t="s">
        <v>785</v>
      </c>
      <c r="J238" s="67">
        <v>1</v>
      </c>
      <c r="K238" s="118">
        <f>VLOOKUP(E238,照明設備稼働時間!$A$3:'照明設備稼働時間'!$E$58,5,FALSE)</f>
        <v>8760</v>
      </c>
      <c r="L238" s="118" t="str">
        <f t="shared" si="8"/>
        <v>FHF32EXNH1Ｖ４０１　ＢＴ付</v>
      </c>
      <c r="M238" s="119">
        <v>38</v>
      </c>
      <c r="N238" s="120">
        <f t="shared" si="9"/>
        <v>332.88</v>
      </c>
    </row>
    <row r="239" spans="1:14">
      <c r="A239" s="68" t="s">
        <v>1086</v>
      </c>
      <c r="B239" s="114" t="s">
        <v>602</v>
      </c>
      <c r="C239" s="68" t="s">
        <v>685</v>
      </c>
      <c r="D239" s="65" t="s">
        <v>786</v>
      </c>
      <c r="E239" s="115" t="s">
        <v>838</v>
      </c>
      <c r="F239" s="66"/>
      <c r="G239" s="77"/>
      <c r="H239" s="149">
        <v>1</v>
      </c>
      <c r="I239" s="117" t="s">
        <v>692</v>
      </c>
      <c r="J239" s="67">
        <v>1</v>
      </c>
      <c r="K239" s="118">
        <f>VLOOKUP(E239,照明設備稼働時間!$A$3:'照明設備稼働時間'!$E$58,5,FALSE)</f>
        <v>8760</v>
      </c>
      <c r="L239" s="118" t="str">
        <f t="shared" si="8"/>
        <v>1Ｂ級誘導灯　壁付　片面</v>
      </c>
      <c r="M239" s="119">
        <v>44</v>
      </c>
      <c r="N239" s="120">
        <f t="shared" si="9"/>
        <v>385.44</v>
      </c>
    </row>
    <row r="240" spans="1:14">
      <c r="A240" s="68" t="s">
        <v>1087</v>
      </c>
      <c r="B240" s="114" t="s">
        <v>602</v>
      </c>
      <c r="C240" s="68" t="s">
        <v>783</v>
      </c>
      <c r="D240" s="65" t="s">
        <v>786</v>
      </c>
      <c r="E240" s="115" t="s">
        <v>838</v>
      </c>
      <c r="F240" s="66" t="s">
        <v>655</v>
      </c>
      <c r="G240" s="77"/>
      <c r="H240" s="149">
        <v>1</v>
      </c>
      <c r="I240" s="117" t="s">
        <v>785</v>
      </c>
      <c r="J240" s="67">
        <v>1</v>
      </c>
      <c r="K240" s="118">
        <f>VLOOKUP(E240,照明設備稼働時間!$A$3:'照明設備稼働時間'!$E$58,5,FALSE)</f>
        <v>8760</v>
      </c>
      <c r="L240" s="118" t="str">
        <f t="shared" si="8"/>
        <v>FHF32EXNH1Ｖ４０１　ＢＴ付</v>
      </c>
      <c r="M240" s="119">
        <v>38</v>
      </c>
      <c r="N240" s="120">
        <f t="shared" si="9"/>
        <v>332.88</v>
      </c>
    </row>
    <row r="241" spans="1:14">
      <c r="A241" s="68" t="s">
        <v>1088</v>
      </c>
      <c r="B241" s="114" t="s">
        <v>602</v>
      </c>
      <c r="C241" s="68" t="s">
        <v>783</v>
      </c>
      <c r="D241" s="65" t="s">
        <v>786</v>
      </c>
      <c r="E241" s="115" t="s">
        <v>838</v>
      </c>
      <c r="F241" s="66" t="s">
        <v>655</v>
      </c>
      <c r="G241" s="77"/>
      <c r="H241" s="116">
        <v>1</v>
      </c>
      <c r="I241" s="117" t="s">
        <v>785</v>
      </c>
      <c r="J241" s="67">
        <v>1</v>
      </c>
      <c r="K241" s="118">
        <f>VLOOKUP(E241,照明設備稼働時間!$A$3:'照明設備稼働時間'!$E$58,5,FALSE)</f>
        <v>8760</v>
      </c>
      <c r="L241" s="118" t="str">
        <f t="shared" si="8"/>
        <v>FHF32EXNH1Ｖ４０１　ＢＴ付</v>
      </c>
      <c r="M241" s="119">
        <v>38</v>
      </c>
      <c r="N241" s="120">
        <f t="shared" si="9"/>
        <v>332.88</v>
      </c>
    </row>
    <row r="242" spans="1:14">
      <c r="A242" s="68" t="s">
        <v>1089</v>
      </c>
      <c r="B242" s="114" t="s">
        <v>602</v>
      </c>
      <c r="C242" s="68" t="s">
        <v>783</v>
      </c>
      <c r="D242" s="65" t="s">
        <v>786</v>
      </c>
      <c r="E242" s="115" t="s">
        <v>838</v>
      </c>
      <c r="F242" s="66" t="s">
        <v>655</v>
      </c>
      <c r="G242" s="77"/>
      <c r="H242" s="149">
        <v>1</v>
      </c>
      <c r="I242" s="117" t="s">
        <v>785</v>
      </c>
      <c r="J242" s="67">
        <v>1</v>
      </c>
      <c r="K242" s="118">
        <f>VLOOKUP(E242,照明設備稼働時間!$A$3:'照明設備稼働時間'!$E$58,5,FALSE)</f>
        <v>8760</v>
      </c>
      <c r="L242" s="118" t="str">
        <f t="shared" si="8"/>
        <v>FHF32EXNH1Ｖ４０１　ＢＴ付</v>
      </c>
      <c r="M242" s="119">
        <v>38</v>
      </c>
      <c r="N242" s="120">
        <f t="shared" si="9"/>
        <v>332.88</v>
      </c>
    </row>
    <row r="243" spans="1:14">
      <c r="A243" s="68" t="s">
        <v>1090</v>
      </c>
      <c r="B243" s="114" t="s">
        <v>602</v>
      </c>
      <c r="C243" s="68" t="s">
        <v>788</v>
      </c>
      <c r="D243" s="65" t="s">
        <v>732</v>
      </c>
      <c r="E243" s="115" t="s">
        <v>838</v>
      </c>
      <c r="F243" s="66" t="s">
        <v>655</v>
      </c>
      <c r="G243" s="77"/>
      <c r="H243" s="149">
        <v>1</v>
      </c>
      <c r="I243" s="117" t="s">
        <v>789</v>
      </c>
      <c r="J243" s="67">
        <v>1</v>
      </c>
      <c r="K243" s="118">
        <f>VLOOKUP(E243,照明設備稼働時間!$A$3:'照明設備稼働時間'!$E$58,5,FALSE)</f>
        <v>8760</v>
      </c>
      <c r="L243" s="118" t="str">
        <f t="shared" si="8"/>
        <v>FHF32EXNH1階段灯</v>
      </c>
      <c r="M243" s="119">
        <v>38</v>
      </c>
      <c r="N243" s="120">
        <f t="shared" si="9"/>
        <v>332.88</v>
      </c>
    </row>
    <row r="244" spans="1:14">
      <c r="A244" s="68" t="s">
        <v>1091</v>
      </c>
      <c r="B244" s="114" t="s">
        <v>602</v>
      </c>
      <c r="C244" s="68" t="s">
        <v>788</v>
      </c>
      <c r="D244" s="65" t="s">
        <v>732</v>
      </c>
      <c r="E244" s="115" t="s">
        <v>838</v>
      </c>
      <c r="F244" s="66" t="s">
        <v>655</v>
      </c>
      <c r="G244" s="77"/>
      <c r="H244" s="149">
        <v>1</v>
      </c>
      <c r="I244" s="117" t="s">
        <v>789</v>
      </c>
      <c r="J244" s="67">
        <v>1</v>
      </c>
      <c r="K244" s="118">
        <f>VLOOKUP(E244,照明設備稼働時間!$A$3:'照明設備稼働時間'!$E$58,5,FALSE)</f>
        <v>8760</v>
      </c>
      <c r="L244" s="118" t="str">
        <f t="shared" si="8"/>
        <v>FHF32EXNH1階段灯</v>
      </c>
      <c r="M244" s="119">
        <v>38</v>
      </c>
      <c r="N244" s="120">
        <f t="shared" si="9"/>
        <v>332.88</v>
      </c>
    </row>
    <row r="245" spans="1:14">
      <c r="A245" s="68" t="s">
        <v>1092</v>
      </c>
      <c r="B245" s="114" t="s">
        <v>602</v>
      </c>
      <c r="C245" s="68" t="s">
        <v>788</v>
      </c>
      <c r="D245" s="65" t="s">
        <v>790</v>
      </c>
      <c r="E245" s="115" t="s">
        <v>838</v>
      </c>
      <c r="F245" s="66" t="s">
        <v>655</v>
      </c>
      <c r="G245" s="77"/>
      <c r="H245" s="149">
        <v>1</v>
      </c>
      <c r="I245" s="117" t="s">
        <v>789</v>
      </c>
      <c r="J245" s="67">
        <v>1</v>
      </c>
      <c r="K245" s="118">
        <f>VLOOKUP(E245,照明設備稼働時間!$A$3:'照明設備稼働時間'!$E$58,5,FALSE)</f>
        <v>8760</v>
      </c>
      <c r="L245" s="118" t="str">
        <f t="shared" si="8"/>
        <v>FHF32EXNH1階段灯</v>
      </c>
      <c r="M245" s="119">
        <v>38</v>
      </c>
      <c r="N245" s="120">
        <f t="shared" si="9"/>
        <v>332.88</v>
      </c>
    </row>
    <row r="246" spans="1:14">
      <c r="A246" s="68" t="s">
        <v>1093</v>
      </c>
      <c r="B246" s="114" t="s">
        <v>602</v>
      </c>
      <c r="C246" s="68" t="s">
        <v>788</v>
      </c>
      <c r="D246" s="65" t="s">
        <v>790</v>
      </c>
      <c r="E246" s="115" t="s">
        <v>838</v>
      </c>
      <c r="F246" s="66" t="s">
        <v>655</v>
      </c>
      <c r="G246" s="77"/>
      <c r="H246" s="149">
        <v>1</v>
      </c>
      <c r="I246" s="117" t="s">
        <v>789</v>
      </c>
      <c r="J246" s="67">
        <v>1</v>
      </c>
      <c r="K246" s="118">
        <f>VLOOKUP(E246,照明設備稼働時間!$A$3:'照明設備稼働時間'!$E$58,5,FALSE)</f>
        <v>8760</v>
      </c>
      <c r="L246" s="118" t="str">
        <f t="shared" si="8"/>
        <v>FHF32EXNH1階段灯</v>
      </c>
      <c r="M246" s="119">
        <v>38</v>
      </c>
      <c r="N246" s="120">
        <f t="shared" si="9"/>
        <v>332.88</v>
      </c>
    </row>
    <row r="247" spans="1:14">
      <c r="A247" s="68" t="s">
        <v>1094</v>
      </c>
      <c r="B247" s="114" t="s">
        <v>602</v>
      </c>
      <c r="C247" s="68" t="s">
        <v>783</v>
      </c>
      <c r="D247" s="65" t="s">
        <v>763</v>
      </c>
      <c r="E247" s="115" t="s">
        <v>838</v>
      </c>
      <c r="F247" s="66" t="s">
        <v>655</v>
      </c>
      <c r="G247" s="77"/>
      <c r="H247" s="149">
        <v>1</v>
      </c>
      <c r="I247" s="117" t="s">
        <v>785</v>
      </c>
      <c r="J247" s="67">
        <v>1</v>
      </c>
      <c r="K247" s="118">
        <f>VLOOKUP(E247,照明設備稼働時間!$A$3:'照明設備稼働時間'!$E$58,5,FALSE)</f>
        <v>8760</v>
      </c>
      <c r="L247" s="118" t="str">
        <f t="shared" si="8"/>
        <v>FHF32EXNH1Ｖ４０１　ＢＴ付</v>
      </c>
      <c r="M247" s="119">
        <v>38</v>
      </c>
      <c r="N247" s="120">
        <f t="shared" si="9"/>
        <v>332.88</v>
      </c>
    </row>
    <row r="248" spans="1:14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152">
        <f>SUM(N4:N247)</f>
        <v>113788.3520000002</v>
      </c>
    </row>
    <row r="249" spans="1:14">
      <c r="N249" s="61"/>
    </row>
    <row r="250" spans="1:14">
      <c r="J250" s="61"/>
    </row>
  </sheetData>
  <autoFilter ref="A3:N249" xr:uid="{99E8A804-E3E5-41E0-BC67-77C56A4BEA86}"/>
  <mergeCells count="16">
    <mergeCell ref="J45:J46"/>
    <mergeCell ref="J48:J49"/>
    <mergeCell ref="A45:A46"/>
    <mergeCell ref="A48:A49"/>
    <mergeCell ref="F45:F46"/>
    <mergeCell ref="F48:F49"/>
    <mergeCell ref="H45:H46"/>
    <mergeCell ref="I45:I46"/>
    <mergeCell ref="H48:H49"/>
    <mergeCell ref="I48:I49"/>
    <mergeCell ref="B45:B46"/>
    <mergeCell ref="B48:B49"/>
    <mergeCell ref="C45:C46"/>
    <mergeCell ref="C48:C49"/>
    <mergeCell ref="D45:D46"/>
    <mergeCell ref="D48:D49"/>
  </mergeCells>
  <phoneticPr fontId="2"/>
  <dataValidations count="11">
    <dataValidation type="list" allowBlank="1" showInputMessage="1" sqref="F25:G25 F51:G55 F215:G247 F42:G42 F44:G44 F57:G60 F62:G66 F68:G69 F71:G71 F73:G74 F76:G76 F78:G79 F81:G93 F96:G106 F108:G115 F119:G120 F117:G117 F122:G122 F124:G125 F127:G131 F133:G135 F137:G151 F153:G153 F155:G160 F181:G182 F184:G194 F166:G166 F168:G169 G47:G49 F47:F48 F171:G179 F196:G213" xr:uid="{ABCD9982-91A0-4CC8-A1D2-99249F359967}">
      <formula1>"FLR40W,FLR40W 非常用,"</formula1>
    </dataValidation>
    <dataValidation allowBlank="1" showInputMessage="1" showErrorMessage="1" sqref="E4:E29 I54:I58 I47 I50:I51 I60:I63 I84 I86:I87 I89:I90 I92:I98 I100:I104 I135:I136 I138 I140 I182:I185 I187:I201 I203 E42:E49 D47:D48 I4:I43 D4:D45 E54:E115 I65:I82 D50:D115 I106:I133 I143:I180 D116:E247 I207:I247" xr:uid="{1273DB64-C5D0-4B10-8AC2-E036F391CBC1}"/>
    <dataValidation type="list" allowBlank="1" showInputMessage="1" showErrorMessage="1" sqref="B47:B48 B4:B45 B50:B247" xr:uid="{601A5F99-1B5C-4871-B153-501A86E35156}">
      <formula1>#REF!</formula1>
    </dataValidation>
    <dataValidation type="list" allowBlank="1" showInputMessage="1" sqref="F4:G6 F10:G10 F26:G26 F29:G29 F36:G36 F38:G38" xr:uid="{35281E7B-59BF-411C-86F4-C1D0C7DE1446}">
      <formula1>"HF1000W/200V,"</formula1>
    </dataValidation>
    <dataValidation type="list" allowBlank="1" showInputMessage="1" sqref="F17:G17 F11:G11 F39:G39" xr:uid="{4D4DAE64-BA3B-47E5-9777-798FF8C35333}">
      <formula1>"FDL18W,FDL18W 非常用,"</formula1>
    </dataValidation>
    <dataValidation type="list" allowBlank="1" showInputMessage="1" sqref="F7:G7 F12:G15 F50:G50 F95:G95 F107:G107 F152:G152 F154:G154 F214:G214" xr:uid="{E9A96B65-80B5-47AB-926F-0A719E4ECE66}">
      <formula1>"JD100/110V150W-E11,"</formula1>
    </dataValidation>
    <dataValidation type="list" allowBlank="1" showInputMessage="1" sqref="F9:G9" xr:uid="{A800E490-2934-4978-B458-03FDF4DDA448}">
      <formula1>"JB8.4V30W,"</formula1>
    </dataValidation>
    <dataValidation type="list" allowBlank="1" showInputMessage="1" sqref="F31:G31 F33:G33 F61:G61 F67:G67 F70:G70 F72:G72 F75:G75 F77:G77 F80:G80 F94:G94 F116:G116 F118:G118 F121:G121 F123:G123 F126:G126 F132:G132 F195:G195 F163:G163 F165:G165 F167:G167 F170:G170 F180:G180" xr:uid="{359FC7E4-3D7B-434B-9C44-9B36327D948A}">
      <formula1>"FHF32W 非常用（点灯方式：PH）,"</formula1>
    </dataValidation>
    <dataValidation type="list" allowBlank="1" showInputMessage="1" sqref="F27:G27 F30:G30 F37:G37 F32:G32 F34:G35" xr:uid="{9734474A-1D85-4D33-AFF8-28CBA1EA7B36}">
      <formula1>"FDL27W 非常用,"</formula1>
    </dataValidation>
    <dataValidation type="list" allowBlank="1" showInputMessage="1" sqref="F16:G16 F8:G8 F56:G56 F136:G136 F164:G164" xr:uid="{590B7780-B935-40F1-80FC-6C296AEFEFF5}">
      <formula1>"KR100V54W,"</formula1>
    </dataValidation>
    <dataValidation type="list" allowBlank="1" showInputMessage="1" sqref="F28:G28 F161:G162 F43:G43 F40:G41 F18:G24 F183:G183 G45:G46 F45" xr:uid="{63C13BB4-1293-4DC3-BEEC-EB4F2C39C5EA}">
      <formula1>"FL20W,FL20W 非常用,"</formula1>
    </dataValidation>
  </dataValidations>
  <printOptions horizontalCentered="1"/>
  <pageMargins left="0.19685039370078741" right="0.19685039370078741" top="0.74803149606299213" bottom="0.15748031496062992" header="0.31496062992125984" footer="0.31496062992125984"/>
  <pageSetup paperSize="9" scale="60" orientation="portrait" r:id="rId1"/>
  <headerFooter>
    <oddFooter>&amp;C&amp;P</oddFooter>
  </headerFooter>
  <rowBreaks count="4" manualBreakCount="4">
    <brk id="49" max="13" man="1"/>
    <brk id="113" max="13" man="1"/>
    <brk id="164" max="13" man="1"/>
    <brk id="223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E1CCC-2D6F-4220-AAEA-262EE3475DBA}">
  <sheetPr>
    <tabColor rgb="FFFFFF00"/>
  </sheetPr>
  <dimension ref="A1:F58"/>
  <sheetViews>
    <sheetView zoomScale="115" zoomScaleNormal="115" zoomScaleSheetLayoutView="91" workbookViewId="0">
      <pane ySplit="2" topLeftCell="A44" activePane="bottomLeft" state="frozen"/>
      <selection pane="bottomLeft" activeCell="H46" sqref="H46"/>
    </sheetView>
  </sheetViews>
  <sheetFormatPr defaultRowHeight="13.5"/>
  <cols>
    <col min="1" max="1" width="21" style="47" bestFit="1" customWidth="1"/>
    <col min="2" max="2" width="13.375" style="47" customWidth="1"/>
    <col min="3" max="3" width="6.875" style="47" bestFit="1" customWidth="1"/>
    <col min="4" max="4" width="8" style="47" bestFit="1" customWidth="1"/>
    <col min="5" max="5" width="11.625" style="47" bestFit="1" customWidth="1"/>
    <col min="6" max="6" width="27.125" style="47" customWidth="1"/>
    <col min="7" max="16384" width="9" style="47"/>
  </cols>
  <sheetData>
    <row r="1" spans="1:6" ht="17.25">
      <c r="A1" s="50" t="s">
        <v>792</v>
      </c>
    </row>
    <row r="2" spans="1:6" ht="22.5">
      <c r="A2" s="52" t="s">
        <v>603</v>
      </c>
      <c r="B2" s="52" t="s">
        <v>599</v>
      </c>
      <c r="C2" s="53" t="s">
        <v>609</v>
      </c>
      <c r="D2" s="53" t="s">
        <v>610</v>
      </c>
      <c r="E2" s="53" t="s">
        <v>611</v>
      </c>
      <c r="F2" s="52" t="s">
        <v>10</v>
      </c>
    </row>
    <row r="3" spans="1:6">
      <c r="A3" s="51" t="s">
        <v>600</v>
      </c>
      <c r="B3" s="92" t="s">
        <v>604</v>
      </c>
      <c r="C3" s="93">
        <v>9.5</v>
      </c>
      <c r="D3" s="51">
        <v>242</v>
      </c>
      <c r="E3" s="94">
        <f>C3*D3</f>
        <v>2299</v>
      </c>
      <c r="F3" s="51"/>
    </row>
    <row r="4" spans="1:6">
      <c r="A4" s="51" t="s">
        <v>200</v>
      </c>
      <c r="B4" s="92" t="s">
        <v>604</v>
      </c>
      <c r="C4" s="93">
        <v>9.5</v>
      </c>
      <c r="D4" s="51">
        <v>242</v>
      </c>
      <c r="E4" s="94">
        <f>C4*D4</f>
        <v>2299</v>
      </c>
      <c r="F4" s="51"/>
    </row>
    <row r="5" spans="1:6">
      <c r="A5" s="51" t="s">
        <v>847</v>
      </c>
      <c r="B5" s="92" t="s">
        <v>604</v>
      </c>
      <c r="C5" s="93">
        <v>9.5</v>
      </c>
      <c r="D5" s="51">
        <v>242</v>
      </c>
      <c r="E5" s="94">
        <f>C5*D5</f>
        <v>2299</v>
      </c>
      <c r="F5" s="51"/>
    </row>
    <row r="6" spans="1:6">
      <c r="A6" s="51" t="s">
        <v>793</v>
      </c>
      <c r="B6" s="92" t="s">
        <v>604</v>
      </c>
      <c r="C6" s="93">
        <v>0.5</v>
      </c>
      <c r="D6" s="51">
        <v>242</v>
      </c>
      <c r="E6" s="94">
        <f t="shared" ref="E6:E41" si="0">C6*D6</f>
        <v>121</v>
      </c>
      <c r="F6" s="51"/>
    </row>
    <row r="7" spans="1:6">
      <c r="A7" s="51" t="s">
        <v>794</v>
      </c>
      <c r="B7" s="92" t="s">
        <v>604</v>
      </c>
      <c r="C7" s="93">
        <v>9.5</v>
      </c>
      <c r="D7" s="51">
        <v>242</v>
      </c>
      <c r="E7" s="94">
        <f t="shared" si="0"/>
        <v>2299</v>
      </c>
      <c r="F7" s="51"/>
    </row>
    <row r="8" spans="1:6">
      <c r="A8" s="51" t="s">
        <v>795</v>
      </c>
      <c r="B8" s="92" t="s">
        <v>601</v>
      </c>
      <c r="C8" s="93">
        <v>0.5</v>
      </c>
      <c r="D8" s="51">
        <v>24</v>
      </c>
      <c r="E8" s="94">
        <f t="shared" si="0"/>
        <v>12</v>
      </c>
      <c r="F8" s="51" t="s">
        <v>1106</v>
      </c>
    </row>
    <row r="9" spans="1:6">
      <c r="A9" s="51" t="s">
        <v>796</v>
      </c>
      <c r="B9" s="92" t="s">
        <v>604</v>
      </c>
      <c r="C9" s="93">
        <v>9.5</v>
      </c>
      <c r="D9" s="51">
        <v>242</v>
      </c>
      <c r="E9" s="94">
        <f t="shared" si="0"/>
        <v>2299</v>
      </c>
      <c r="F9" s="51"/>
    </row>
    <row r="10" spans="1:6">
      <c r="A10" s="51" t="s">
        <v>797</v>
      </c>
      <c r="B10" s="92" t="s">
        <v>604</v>
      </c>
      <c r="C10" s="93">
        <v>1.5</v>
      </c>
      <c r="D10" s="51">
        <v>242</v>
      </c>
      <c r="E10" s="94">
        <f t="shared" si="0"/>
        <v>363</v>
      </c>
      <c r="F10" s="51"/>
    </row>
    <row r="11" spans="1:6">
      <c r="A11" s="51" t="s">
        <v>121</v>
      </c>
      <c r="B11" s="92" t="s">
        <v>604</v>
      </c>
      <c r="C11" s="93">
        <v>9.5</v>
      </c>
      <c r="D11" s="51">
        <v>242</v>
      </c>
      <c r="E11" s="94">
        <f t="shared" si="0"/>
        <v>2299</v>
      </c>
      <c r="F11" s="51"/>
    </row>
    <row r="12" spans="1:6">
      <c r="A12" s="51" t="s">
        <v>798</v>
      </c>
      <c r="B12" s="92" t="s">
        <v>604</v>
      </c>
      <c r="C12" s="93">
        <v>3</v>
      </c>
      <c r="D12" s="51">
        <v>242</v>
      </c>
      <c r="E12" s="94">
        <f t="shared" si="0"/>
        <v>726</v>
      </c>
      <c r="F12" s="51"/>
    </row>
    <row r="13" spans="1:6">
      <c r="A13" s="51" t="s">
        <v>799</v>
      </c>
      <c r="B13" s="92" t="s">
        <v>601</v>
      </c>
      <c r="C13" s="93">
        <v>24</v>
      </c>
      <c r="D13" s="51">
        <v>365</v>
      </c>
      <c r="E13" s="94">
        <f t="shared" si="0"/>
        <v>8760</v>
      </c>
      <c r="F13" s="51"/>
    </row>
    <row r="14" spans="1:6">
      <c r="A14" s="51" t="s">
        <v>800</v>
      </c>
      <c r="B14" s="92" t="s">
        <v>601</v>
      </c>
      <c r="C14" s="93">
        <v>0.5</v>
      </c>
      <c r="D14" s="51">
        <v>24</v>
      </c>
      <c r="E14" s="94">
        <f t="shared" si="0"/>
        <v>12</v>
      </c>
      <c r="F14" s="51" t="s">
        <v>1105</v>
      </c>
    </row>
    <row r="15" spans="1:6">
      <c r="A15" s="51" t="s">
        <v>801</v>
      </c>
      <c r="B15" s="92" t="s">
        <v>604</v>
      </c>
      <c r="C15" s="93">
        <v>5</v>
      </c>
      <c r="D15" s="51">
        <v>242</v>
      </c>
      <c r="E15" s="94">
        <f t="shared" si="0"/>
        <v>1210</v>
      </c>
      <c r="F15" s="51"/>
    </row>
    <row r="16" spans="1:6">
      <c r="A16" s="51" t="s">
        <v>821</v>
      </c>
      <c r="B16" s="92" t="s">
        <v>604</v>
      </c>
      <c r="C16" s="93">
        <v>2</v>
      </c>
      <c r="D16" s="51">
        <v>242</v>
      </c>
      <c r="E16" s="94">
        <f t="shared" ref="E16:E17" si="1">C16*D16</f>
        <v>484</v>
      </c>
      <c r="F16" s="51"/>
    </row>
    <row r="17" spans="1:6">
      <c r="A17" s="51" t="s">
        <v>822</v>
      </c>
      <c r="B17" s="92" t="s">
        <v>604</v>
      </c>
      <c r="C17" s="93">
        <v>8.5</v>
      </c>
      <c r="D17" s="51">
        <v>242</v>
      </c>
      <c r="E17" s="94">
        <f t="shared" si="1"/>
        <v>2057</v>
      </c>
      <c r="F17" s="51"/>
    </row>
    <row r="18" spans="1:6">
      <c r="A18" s="51" t="s">
        <v>827</v>
      </c>
      <c r="B18" s="92" t="s">
        <v>601</v>
      </c>
      <c r="C18" s="93">
        <v>9.5</v>
      </c>
      <c r="D18" s="51">
        <v>242</v>
      </c>
      <c r="E18" s="94">
        <f t="shared" si="0"/>
        <v>2299</v>
      </c>
      <c r="F18" s="51"/>
    </row>
    <row r="19" spans="1:6">
      <c r="A19" s="51" t="s">
        <v>828</v>
      </c>
      <c r="B19" s="92" t="s">
        <v>601</v>
      </c>
      <c r="C19" s="93">
        <v>9.5</v>
      </c>
      <c r="D19" s="51">
        <v>242</v>
      </c>
      <c r="E19" s="94">
        <f t="shared" ref="E19" si="2">C19*D19</f>
        <v>2299</v>
      </c>
      <c r="F19" s="51"/>
    </row>
    <row r="20" spans="1:6">
      <c r="A20" s="51" t="s">
        <v>843</v>
      </c>
      <c r="B20" s="92" t="s">
        <v>601</v>
      </c>
      <c r="C20" s="93">
        <v>0.5</v>
      </c>
      <c r="D20" s="51">
        <v>24</v>
      </c>
      <c r="E20" s="94">
        <f t="shared" ref="E20" si="3">C20*D20</f>
        <v>12</v>
      </c>
      <c r="F20" s="51" t="s">
        <v>1105</v>
      </c>
    </row>
    <row r="21" spans="1:6">
      <c r="A21" s="51" t="s">
        <v>830</v>
      </c>
      <c r="B21" s="92" t="s">
        <v>604</v>
      </c>
      <c r="C21" s="93">
        <v>1</v>
      </c>
      <c r="D21" s="51">
        <v>242</v>
      </c>
      <c r="E21" s="94">
        <f t="shared" si="0"/>
        <v>242</v>
      </c>
      <c r="F21" s="51"/>
    </row>
    <row r="22" spans="1:6">
      <c r="A22" s="51" t="s">
        <v>831</v>
      </c>
      <c r="B22" s="92" t="s">
        <v>604</v>
      </c>
      <c r="C22" s="93">
        <v>1</v>
      </c>
      <c r="D22" s="51">
        <v>242</v>
      </c>
      <c r="E22" s="94">
        <f t="shared" ref="E22" si="4">C22*D22</f>
        <v>242</v>
      </c>
      <c r="F22" s="51"/>
    </row>
    <row r="23" spans="1:6">
      <c r="A23" s="51" t="s">
        <v>844</v>
      </c>
      <c r="B23" s="92" t="s">
        <v>604</v>
      </c>
      <c r="C23" s="93">
        <v>1</v>
      </c>
      <c r="D23" s="51">
        <v>242</v>
      </c>
      <c r="E23" s="94">
        <f t="shared" ref="E23" si="5">C23*D23</f>
        <v>242</v>
      </c>
      <c r="F23" s="51"/>
    </row>
    <row r="24" spans="1:6">
      <c r="A24" s="51" t="s">
        <v>802</v>
      </c>
      <c r="B24" s="92" t="s">
        <v>604</v>
      </c>
      <c r="C24" s="93">
        <v>1</v>
      </c>
      <c r="D24" s="51">
        <v>242</v>
      </c>
      <c r="E24" s="94">
        <f t="shared" si="0"/>
        <v>242</v>
      </c>
      <c r="F24" s="51"/>
    </row>
    <row r="25" spans="1:6">
      <c r="A25" s="51" t="s">
        <v>803</v>
      </c>
      <c r="B25" s="92" t="s">
        <v>604</v>
      </c>
      <c r="C25" s="93">
        <v>1</v>
      </c>
      <c r="D25" s="51">
        <v>14</v>
      </c>
      <c r="E25" s="94">
        <f t="shared" si="0"/>
        <v>14</v>
      </c>
      <c r="F25" s="51" t="s">
        <v>1107</v>
      </c>
    </row>
    <row r="26" spans="1:6">
      <c r="A26" s="51" t="s">
        <v>851</v>
      </c>
      <c r="B26" s="92" t="s">
        <v>604</v>
      </c>
      <c r="C26" s="93">
        <v>9.5</v>
      </c>
      <c r="D26" s="51">
        <v>242</v>
      </c>
      <c r="E26" s="94">
        <f t="shared" si="0"/>
        <v>2299</v>
      </c>
      <c r="F26" s="51"/>
    </row>
    <row r="27" spans="1:6">
      <c r="A27" s="51" t="s">
        <v>34</v>
      </c>
      <c r="B27" s="92" t="s">
        <v>604</v>
      </c>
      <c r="C27" s="93">
        <v>1</v>
      </c>
      <c r="D27" s="51">
        <v>242</v>
      </c>
      <c r="E27" s="94">
        <f t="shared" ref="E27:E32" si="6">ROUNDUP(C27*D27,0)</f>
        <v>242</v>
      </c>
      <c r="F27" s="51"/>
    </row>
    <row r="28" spans="1:6">
      <c r="A28" s="51" t="s">
        <v>848</v>
      </c>
      <c r="B28" s="92" t="s">
        <v>604</v>
      </c>
      <c r="C28" s="93">
        <v>1</v>
      </c>
      <c r="D28" s="51">
        <v>242</v>
      </c>
      <c r="E28" s="94">
        <f t="shared" si="6"/>
        <v>242</v>
      </c>
      <c r="F28" s="51"/>
    </row>
    <row r="29" spans="1:6">
      <c r="A29" s="51" t="s">
        <v>849</v>
      </c>
      <c r="B29" s="92" t="s">
        <v>604</v>
      </c>
      <c r="C29" s="93">
        <v>1</v>
      </c>
      <c r="D29" s="51">
        <v>242</v>
      </c>
      <c r="E29" s="94">
        <f t="shared" si="6"/>
        <v>242</v>
      </c>
      <c r="F29" s="51"/>
    </row>
    <row r="30" spans="1:6">
      <c r="A30" s="51" t="s">
        <v>832</v>
      </c>
      <c r="B30" s="92" t="s">
        <v>604</v>
      </c>
      <c r="C30" s="93">
        <v>9.5</v>
      </c>
      <c r="D30" s="51">
        <v>242</v>
      </c>
      <c r="E30" s="94">
        <f t="shared" si="6"/>
        <v>2299</v>
      </c>
      <c r="F30" s="51"/>
    </row>
    <row r="31" spans="1:6">
      <c r="A31" s="51" t="s">
        <v>845</v>
      </c>
      <c r="B31" s="92" t="s">
        <v>604</v>
      </c>
      <c r="C31" s="93">
        <v>9.5</v>
      </c>
      <c r="D31" s="51">
        <v>242</v>
      </c>
      <c r="E31" s="94">
        <f t="shared" si="6"/>
        <v>2299</v>
      </c>
      <c r="F31" s="51"/>
    </row>
    <row r="32" spans="1:6">
      <c r="A32" s="51" t="s">
        <v>833</v>
      </c>
      <c r="B32" s="92" t="s">
        <v>604</v>
      </c>
      <c r="C32" s="93">
        <v>9.5</v>
      </c>
      <c r="D32" s="51">
        <v>242</v>
      </c>
      <c r="E32" s="94">
        <f t="shared" si="6"/>
        <v>2299</v>
      </c>
      <c r="F32" s="51"/>
    </row>
    <row r="33" spans="1:6">
      <c r="A33" s="51" t="s">
        <v>804</v>
      </c>
      <c r="B33" s="92" t="s">
        <v>824</v>
      </c>
      <c r="C33" s="93">
        <v>10</v>
      </c>
      <c r="D33" s="51">
        <v>242</v>
      </c>
      <c r="E33" s="94">
        <f t="shared" si="0"/>
        <v>2420</v>
      </c>
      <c r="F33" s="51"/>
    </row>
    <row r="34" spans="1:6">
      <c r="A34" s="51" t="s">
        <v>829</v>
      </c>
      <c r="B34" s="92" t="s">
        <v>824</v>
      </c>
      <c r="C34" s="93">
        <v>10</v>
      </c>
      <c r="D34" s="51">
        <v>242</v>
      </c>
      <c r="E34" s="94">
        <f t="shared" ref="E34" si="7">C34*D34</f>
        <v>2420</v>
      </c>
      <c r="F34" s="51"/>
    </row>
    <row r="35" spans="1:6">
      <c r="A35" s="51" t="s">
        <v>805</v>
      </c>
      <c r="B35" s="92" t="s">
        <v>826</v>
      </c>
      <c r="C35" s="93">
        <v>3</v>
      </c>
      <c r="D35" s="51">
        <v>242</v>
      </c>
      <c r="E35" s="94">
        <f t="shared" si="0"/>
        <v>726</v>
      </c>
      <c r="F35" s="51"/>
    </row>
    <row r="36" spans="1:6">
      <c r="A36" s="51" t="s">
        <v>806</v>
      </c>
      <c r="B36" s="92" t="s">
        <v>604</v>
      </c>
      <c r="C36" s="93">
        <v>1</v>
      </c>
      <c r="D36" s="51">
        <v>242</v>
      </c>
      <c r="E36" s="94">
        <f t="shared" si="0"/>
        <v>242</v>
      </c>
      <c r="F36" s="51"/>
    </row>
    <row r="37" spans="1:6">
      <c r="A37" s="51" t="s">
        <v>807</v>
      </c>
      <c r="B37" s="92" t="s">
        <v>604</v>
      </c>
      <c r="C37" s="93">
        <v>9.5</v>
      </c>
      <c r="D37" s="51">
        <v>242</v>
      </c>
      <c r="E37" s="94">
        <f t="shared" si="0"/>
        <v>2299</v>
      </c>
      <c r="F37" s="51"/>
    </row>
    <row r="38" spans="1:6">
      <c r="A38" s="51" t="s">
        <v>808</v>
      </c>
      <c r="B38" s="92" t="s">
        <v>604</v>
      </c>
      <c r="C38" s="93">
        <v>2</v>
      </c>
      <c r="D38" s="51">
        <v>242</v>
      </c>
      <c r="E38" s="94">
        <f t="shared" si="0"/>
        <v>484</v>
      </c>
      <c r="F38" s="51"/>
    </row>
    <row r="39" spans="1:6">
      <c r="A39" s="51" t="s">
        <v>809</v>
      </c>
      <c r="B39" s="92" t="s">
        <v>604</v>
      </c>
      <c r="C39" s="93">
        <v>2</v>
      </c>
      <c r="D39" s="51">
        <v>242</v>
      </c>
      <c r="E39" s="94">
        <f>ROUNDUP(C39*D39,0)</f>
        <v>484</v>
      </c>
      <c r="F39" s="51"/>
    </row>
    <row r="40" spans="1:6">
      <c r="A40" s="51" t="s">
        <v>810</v>
      </c>
      <c r="B40" s="92" t="s">
        <v>604</v>
      </c>
      <c r="C40" s="93">
        <v>1</v>
      </c>
      <c r="D40" s="51">
        <v>242</v>
      </c>
      <c r="E40" s="94">
        <f t="shared" si="0"/>
        <v>242</v>
      </c>
      <c r="F40" s="51"/>
    </row>
    <row r="41" spans="1:6">
      <c r="A41" s="51" t="s">
        <v>811</v>
      </c>
      <c r="B41" s="92" t="s">
        <v>604</v>
      </c>
      <c r="C41" s="93">
        <v>3</v>
      </c>
      <c r="D41" s="51">
        <v>242</v>
      </c>
      <c r="E41" s="94">
        <f t="shared" si="0"/>
        <v>726</v>
      </c>
      <c r="F41" s="51"/>
    </row>
    <row r="42" spans="1:6">
      <c r="A42" s="51" t="s">
        <v>812</v>
      </c>
      <c r="B42" s="92" t="s">
        <v>601</v>
      </c>
      <c r="C42" s="93">
        <v>24</v>
      </c>
      <c r="D42" s="51">
        <v>365</v>
      </c>
      <c r="E42" s="94">
        <f>ROUNDUP(C42*D42,0)</f>
        <v>8760</v>
      </c>
      <c r="F42" s="51"/>
    </row>
    <row r="43" spans="1:6">
      <c r="A43" s="51" t="s">
        <v>813</v>
      </c>
      <c r="B43" s="92" t="s">
        <v>824</v>
      </c>
      <c r="C43" s="93">
        <v>10</v>
      </c>
      <c r="D43" s="51">
        <v>242</v>
      </c>
      <c r="E43" s="94">
        <f t="shared" ref="E43" si="8">C43*D43</f>
        <v>2420</v>
      </c>
      <c r="F43" s="51"/>
    </row>
    <row r="44" spans="1:6">
      <c r="A44" s="51" t="s">
        <v>1108</v>
      </c>
      <c r="B44" s="92" t="s">
        <v>601</v>
      </c>
      <c r="C44" s="93">
        <v>24</v>
      </c>
      <c r="D44" s="51">
        <v>365</v>
      </c>
      <c r="E44" s="94">
        <f t="shared" ref="E44" si="9">C44*D44</f>
        <v>8760</v>
      </c>
      <c r="F44" s="51"/>
    </row>
    <row r="45" spans="1:6">
      <c r="A45" s="51" t="s">
        <v>814</v>
      </c>
      <c r="B45" s="92" t="s">
        <v>825</v>
      </c>
      <c r="C45" s="93">
        <v>17.5</v>
      </c>
      <c r="D45" s="51">
        <v>242</v>
      </c>
      <c r="E45" s="94">
        <f t="shared" ref="E45" si="10">ROUNDUP(C45*D45,0)</f>
        <v>4235</v>
      </c>
      <c r="F45" s="51"/>
    </row>
    <row r="46" spans="1:6">
      <c r="A46" s="51" t="s">
        <v>815</v>
      </c>
      <c r="B46" s="92" t="s">
        <v>601</v>
      </c>
      <c r="C46" s="93">
        <v>24</v>
      </c>
      <c r="D46" s="51">
        <v>123</v>
      </c>
      <c r="E46" s="94">
        <f t="shared" ref="E46" si="11">C46*D46</f>
        <v>2952</v>
      </c>
      <c r="F46" s="51"/>
    </row>
    <row r="47" spans="1:6">
      <c r="A47" s="51" t="s">
        <v>816</v>
      </c>
      <c r="B47" s="92" t="s">
        <v>604</v>
      </c>
      <c r="C47" s="93">
        <v>2</v>
      </c>
      <c r="D47" s="51">
        <v>242</v>
      </c>
      <c r="E47" s="94">
        <f t="shared" ref="E47" si="12">ROUNDUP(C47*D47,0)</f>
        <v>484</v>
      </c>
      <c r="F47" s="51"/>
    </row>
    <row r="48" spans="1:6">
      <c r="A48" s="51" t="s">
        <v>817</v>
      </c>
      <c r="B48" s="92" t="s">
        <v>604</v>
      </c>
      <c r="C48" s="93">
        <v>1</v>
      </c>
      <c r="D48" s="51">
        <v>242</v>
      </c>
      <c r="E48" s="94">
        <f t="shared" ref="E48" si="13">C48*D48</f>
        <v>242</v>
      </c>
      <c r="F48" s="51"/>
    </row>
    <row r="49" spans="1:6">
      <c r="A49" s="51" t="s">
        <v>818</v>
      </c>
      <c r="B49" s="92" t="s">
        <v>601</v>
      </c>
      <c r="C49" s="93">
        <v>0.5</v>
      </c>
      <c r="D49" s="51">
        <v>242</v>
      </c>
      <c r="E49" s="94">
        <f t="shared" ref="E49" si="14">ROUNDUP(C49*D49,0)</f>
        <v>121</v>
      </c>
      <c r="F49" s="51"/>
    </row>
    <row r="50" spans="1:6">
      <c r="A50" s="51" t="s">
        <v>380</v>
      </c>
      <c r="B50" s="92" t="s">
        <v>824</v>
      </c>
      <c r="C50" s="93">
        <v>10</v>
      </c>
      <c r="D50" s="51">
        <v>365</v>
      </c>
      <c r="E50" s="94">
        <f t="shared" ref="E50" si="15">C50*D50</f>
        <v>3650</v>
      </c>
      <c r="F50" s="51"/>
    </row>
    <row r="51" spans="1:6">
      <c r="A51" s="51" t="s">
        <v>191</v>
      </c>
      <c r="B51" s="92" t="s">
        <v>604</v>
      </c>
      <c r="C51" s="93">
        <v>1</v>
      </c>
      <c r="D51" s="51">
        <v>242</v>
      </c>
      <c r="E51" s="94">
        <f t="shared" ref="E51" si="16">ROUNDUP(C51*D51,0)</f>
        <v>242</v>
      </c>
      <c r="F51" s="51"/>
    </row>
    <row r="52" spans="1:6">
      <c r="A52" s="51" t="s">
        <v>819</v>
      </c>
      <c r="B52" s="92" t="s">
        <v>604</v>
      </c>
      <c r="C52" s="93">
        <v>5</v>
      </c>
      <c r="D52" s="51">
        <v>96</v>
      </c>
      <c r="E52" s="94">
        <f t="shared" ref="E52" si="17">C52*D52</f>
        <v>480</v>
      </c>
      <c r="F52" s="51" t="s">
        <v>1109</v>
      </c>
    </row>
    <row r="53" spans="1:6">
      <c r="A53" s="51" t="s">
        <v>820</v>
      </c>
      <c r="B53" s="92" t="s">
        <v>604</v>
      </c>
      <c r="C53" s="93">
        <v>1</v>
      </c>
      <c r="D53" s="51">
        <v>242</v>
      </c>
      <c r="E53" s="94">
        <f t="shared" ref="E53" si="18">ROUNDUP(C53*D53,0)</f>
        <v>242</v>
      </c>
      <c r="F53" s="51"/>
    </row>
    <row r="54" spans="1:6">
      <c r="A54" s="51" t="s">
        <v>11</v>
      </c>
      <c r="B54" s="92" t="s">
        <v>823</v>
      </c>
      <c r="C54" s="93">
        <v>12</v>
      </c>
      <c r="D54" s="51">
        <v>242</v>
      </c>
      <c r="E54" s="94">
        <f t="shared" ref="E54" si="19">C54*D54</f>
        <v>2904</v>
      </c>
      <c r="F54" s="51"/>
    </row>
    <row r="55" spans="1:6">
      <c r="A55" s="51" t="s">
        <v>839</v>
      </c>
      <c r="B55" s="92" t="s">
        <v>823</v>
      </c>
      <c r="C55" s="93">
        <v>12</v>
      </c>
      <c r="D55" s="51">
        <v>242</v>
      </c>
      <c r="E55" s="94">
        <f t="shared" ref="E55" si="20">C55*D55</f>
        <v>2904</v>
      </c>
      <c r="F55" s="51"/>
    </row>
    <row r="56" spans="1:6">
      <c r="A56" s="51" t="s">
        <v>842</v>
      </c>
      <c r="B56" s="92" t="s">
        <v>823</v>
      </c>
      <c r="C56" s="93">
        <v>12</v>
      </c>
      <c r="D56" s="51">
        <v>242</v>
      </c>
      <c r="E56" s="94">
        <f t="shared" ref="E56" si="21">C56*D56</f>
        <v>2904</v>
      </c>
      <c r="F56" s="51"/>
    </row>
    <row r="57" spans="1:6">
      <c r="A57" s="51" t="s">
        <v>1110</v>
      </c>
      <c r="B57" s="92" t="s">
        <v>601</v>
      </c>
      <c r="C57" s="93">
        <v>0</v>
      </c>
      <c r="D57" s="51">
        <v>365</v>
      </c>
      <c r="E57" s="94">
        <f t="shared" ref="E57" si="22">ROUNDUP(C57*D57,0)</f>
        <v>0</v>
      </c>
      <c r="F57" s="51"/>
    </row>
    <row r="58" spans="1:6">
      <c r="A58" s="51" t="s">
        <v>77</v>
      </c>
      <c r="B58" s="92" t="s">
        <v>601</v>
      </c>
      <c r="C58" s="93">
        <v>24</v>
      </c>
      <c r="D58" s="51">
        <v>365</v>
      </c>
      <c r="E58" s="94">
        <f t="shared" ref="E58" si="23">ROUNDUP(C58*D58,0)</f>
        <v>8760</v>
      </c>
      <c r="F58" s="51"/>
    </row>
  </sheetData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90" orientation="portrait" r:id="rId1"/>
  <ignoredErrors>
    <ignoredError sqref="E3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CC7F8-B05B-486A-9EE5-A8F6FC6ACCFA}">
  <dimension ref="A1:O38"/>
  <sheetViews>
    <sheetView view="pageBreakPreview" topLeftCell="A4" zoomScaleNormal="115" zoomScaleSheetLayoutView="100" workbookViewId="0">
      <selection activeCell="C13" sqref="C13"/>
    </sheetView>
  </sheetViews>
  <sheetFormatPr defaultRowHeight="18.75"/>
  <cols>
    <col min="1" max="1" width="20.125" customWidth="1"/>
    <col min="2" max="15" width="10.625" customWidth="1"/>
  </cols>
  <sheetData>
    <row r="1" spans="1:15" ht="20.25">
      <c r="A1" s="60" t="s">
        <v>637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>
      <c r="A2" s="55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>
      <c r="A3" s="48" t="s">
        <v>612</v>
      </c>
      <c r="B3" s="59" t="s">
        <v>623</v>
      </c>
      <c r="C3" s="59" t="s">
        <v>624</v>
      </c>
      <c r="D3" s="59" t="s">
        <v>625</v>
      </c>
      <c r="E3" s="59" t="s">
        <v>626</v>
      </c>
      <c r="F3" s="59" t="s">
        <v>627</v>
      </c>
      <c r="G3" s="59" t="s">
        <v>628</v>
      </c>
      <c r="H3" s="59" t="s">
        <v>629</v>
      </c>
      <c r="I3" s="59" t="s">
        <v>630</v>
      </c>
      <c r="J3" s="59" t="s">
        <v>631</v>
      </c>
      <c r="K3" s="59" t="s">
        <v>632</v>
      </c>
      <c r="L3" s="59" t="s">
        <v>633</v>
      </c>
      <c r="M3" s="59" t="s">
        <v>634</v>
      </c>
      <c r="N3" s="59" t="s">
        <v>636</v>
      </c>
      <c r="O3" s="59" t="s">
        <v>635</v>
      </c>
    </row>
    <row r="4" spans="1:15">
      <c r="A4" s="48" t="s">
        <v>614</v>
      </c>
      <c r="B4" s="56">
        <v>128318</v>
      </c>
      <c r="C4" s="56">
        <v>128069</v>
      </c>
      <c r="D4" s="56">
        <v>141523</v>
      </c>
      <c r="E4" s="56">
        <v>191366</v>
      </c>
      <c r="F4" s="56">
        <v>208327</v>
      </c>
      <c r="G4" s="56">
        <v>173599</v>
      </c>
      <c r="H4" s="56">
        <v>173599</v>
      </c>
      <c r="I4" s="56">
        <v>133656</v>
      </c>
      <c r="J4" s="56">
        <v>153718</v>
      </c>
      <c r="K4" s="56">
        <v>156094</v>
      </c>
      <c r="L4" s="56"/>
      <c r="M4" s="56"/>
      <c r="N4" s="56">
        <f>SUM(B4:M4)</f>
        <v>1588269</v>
      </c>
      <c r="O4" s="56">
        <f>AVERAGE(B4:K4)</f>
        <v>158826.9</v>
      </c>
    </row>
    <row r="5" spans="1:15">
      <c r="A5" s="48" t="s">
        <v>615</v>
      </c>
      <c r="B5" s="48">
        <v>21.75</v>
      </c>
      <c r="C5" s="48">
        <v>21.75</v>
      </c>
      <c r="D5" s="48">
        <v>21.75</v>
      </c>
      <c r="E5" s="48">
        <v>21.75</v>
      </c>
      <c r="F5" s="48">
        <v>21.75</v>
      </c>
      <c r="G5" s="48">
        <v>21.75</v>
      </c>
      <c r="H5" s="48">
        <v>21.75</v>
      </c>
      <c r="I5" s="48">
        <v>20.96</v>
      </c>
      <c r="J5" s="48">
        <v>20.96</v>
      </c>
      <c r="K5" s="48">
        <v>20.96</v>
      </c>
      <c r="L5" s="48"/>
      <c r="M5" s="48"/>
      <c r="N5" s="48"/>
      <c r="O5" s="48">
        <f t="shared" ref="O5:O8" si="0">AVERAGE(B5:K5)</f>
        <v>21.513000000000002</v>
      </c>
    </row>
    <row r="6" spans="1:15">
      <c r="A6" s="48" t="s">
        <v>616</v>
      </c>
      <c r="B6" s="48">
        <v>-2.38</v>
      </c>
      <c r="C6" s="48">
        <v>-2.72</v>
      </c>
      <c r="D6" s="48">
        <v>-2.0699999999999998</v>
      </c>
      <c r="E6" s="48">
        <v>-1.28</v>
      </c>
      <c r="F6" s="48">
        <v>-1.24</v>
      </c>
      <c r="G6" s="48">
        <v>-3.16</v>
      </c>
      <c r="H6" s="48">
        <v>-3.16</v>
      </c>
      <c r="I6" s="48">
        <v>-1.91</v>
      </c>
      <c r="J6" s="48">
        <v>-0.77</v>
      </c>
      <c r="K6" s="48">
        <v>-1.06</v>
      </c>
      <c r="L6" s="48"/>
      <c r="M6" s="48"/>
      <c r="N6" s="48"/>
      <c r="O6" s="48">
        <f t="shared" si="0"/>
        <v>-1.9749999999999996</v>
      </c>
    </row>
    <row r="7" spans="1:15">
      <c r="A7" s="48" t="s">
        <v>617</v>
      </c>
      <c r="B7" s="48">
        <v>1.4</v>
      </c>
      <c r="C7" s="48">
        <v>3.49</v>
      </c>
      <c r="D7" s="48">
        <v>3.49</v>
      </c>
      <c r="E7" s="48">
        <v>3.49</v>
      </c>
      <c r="F7" s="48">
        <v>3.49</v>
      </c>
      <c r="G7" s="48">
        <v>3.49</v>
      </c>
      <c r="H7" s="48">
        <v>3.49</v>
      </c>
      <c r="I7" s="48">
        <v>3.49</v>
      </c>
      <c r="J7" s="48">
        <v>3.49</v>
      </c>
      <c r="K7" s="48">
        <v>3.49</v>
      </c>
      <c r="L7" s="48">
        <v>3.49</v>
      </c>
      <c r="M7" s="48">
        <v>3.49</v>
      </c>
      <c r="N7" s="48"/>
      <c r="O7" s="48">
        <f t="shared" si="0"/>
        <v>3.281000000000001</v>
      </c>
    </row>
    <row r="8" spans="1:15">
      <c r="A8" s="48" t="s">
        <v>618</v>
      </c>
      <c r="B8" s="48">
        <f>SUM(B5:B7)</f>
        <v>20.77</v>
      </c>
      <c r="C8" s="48">
        <f t="shared" ref="C8:M8" si="1">SUM(C5:C7)</f>
        <v>22.520000000000003</v>
      </c>
      <c r="D8" s="48">
        <f t="shared" si="1"/>
        <v>23.17</v>
      </c>
      <c r="E8" s="48">
        <f t="shared" si="1"/>
        <v>23.96</v>
      </c>
      <c r="F8" s="48">
        <f t="shared" si="1"/>
        <v>24</v>
      </c>
      <c r="G8" s="48">
        <f t="shared" si="1"/>
        <v>22.08</v>
      </c>
      <c r="H8" s="48">
        <f t="shared" si="1"/>
        <v>22.08</v>
      </c>
      <c r="I8" s="48">
        <f t="shared" si="1"/>
        <v>22.54</v>
      </c>
      <c r="J8" s="48">
        <f t="shared" si="1"/>
        <v>23.68</v>
      </c>
      <c r="K8" s="48">
        <f t="shared" si="1"/>
        <v>23.39</v>
      </c>
      <c r="L8" s="48">
        <f t="shared" si="1"/>
        <v>3.49</v>
      </c>
      <c r="M8" s="48">
        <f t="shared" si="1"/>
        <v>3.49</v>
      </c>
      <c r="N8" s="48"/>
      <c r="O8" s="57">
        <f t="shared" si="0"/>
        <v>22.818999999999999</v>
      </c>
    </row>
    <row r="9" spans="1:15">
      <c r="A9" s="55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>
      <c r="A10" s="48" t="s">
        <v>619</v>
      </c>
      <c r="B10" s="59" t="s">
        <v>623</v>
      </c>
      <c r="C10" s="59" t="s">
        <v>624</v>
      </c>
      <c r="D10" s="59" t="s">
        <v>625</v>
      </c>
      <c r="E10" s="59" t="s">
        <v>626</v>
      </c>
      <c r="F10" s="59" t="s">
        <v>627</v>
      </c>
      <c r="G10" s="59" t="s">
        <v>628</v>
      </c>
      <c r="H10" s="59" t="s">
        <v>629</v>
      </c>
      <c r="I10" s="59" t="s">
        <v>630</v>
      </c>
      <c r="J10" s="59" t="s">
        <v>631</v>
      </c>
      <c r="K10" s="59" t="s">
        <v>632</v>
      </c>
      <c r="L10" s="59" t="s">
        <v>633</v>
      </c>
      <c r="M10" s="59" t="s">
        <v>634</v>
      </c>
      <c r="N10" s="59"/>
      <c r="O10" s="59" t="s">
        <v>635</v>
      </c>
    </row>
    <row r="11" spans="1:15">
      <c r="A11" s="48" t="s">
        <v>614</v>
      </c>
      <c r="B11" s="56">
        <v>135151</v>
      </c>
      <c r="C11" s="56">
        <v>121147</v>
      </c>
      <c r="D11" s="56">
        <v>148695</v>
      </c>
      <c r="E11" s="56">
        <v>180406</v>
      </c>
      <c r="F11" s="56">
        <v>229402</v>
      </c>
      <c r="G11" s="56">
        <v>189041</v>
      </c>
      <c r="H11" s="56">
        <v>135742</v>
      </c>
      <c r="I11" s="56">
        <v>130459</v>
      </c>
      <c r="J11" s="56">
        <v>151918</v>
      </c>
      <c r="K11" s="56">
        <v>150175</v>
      </c>
      <c r="L11" s="56">
        <v>143554</v>
      </c>
      <c r="M11" s="56">
        <v>150737</v>
      </c>
      <c r="N11" s="56">
        <f>SUM(B11:M11)</f>
        <v>1866427</v>
      </c>
      <c r="O11" s="56">
        <f>AVERAGE(B11:M11)</f>
        <v>155535.58333333334</v>
      </c>
    </row>
    <row r="12" spans="1:15">
      <c r="A12" s="48" t="s">
        <v>615</v>
      </c>
      <c r="B12" s="48">
        <v>33.24</v>
      </c>
      <c r="C12" s="48">
        <v>33.24</v>
      </c>
      <c r="D12" s="48">
        <v>33.24</v>
      </c>
      <c r="E12" s="48">
        <v>33.24</v>
      </c>
      <c r="F12" s="48">
        <v>33.24</v>
      </c>
      <c r="G12" s="48">
        <v>33.24</v>
      </c>
      <c r="H12" s="48">
        <v>31.7</v>
      </c>
      <c r="I12" s="48">
        <v>31.7</v>
      </c>
      <c r="J12" s="48">
        <v>31.7</v>
      </c>
      <c r="K12" s="48">
        <v>31.7</v>
      </c>
      <c r="L12" s="48">
        <v>31.7</v>
      </c>
      <c r="M12" s="48">
        <v>31.7</v>
      </c>
      <c r="N12" s="48"/>
      <c r="O12" s="48">
        <f>AVERAGE(B12:M12)</f>
        <v>32.47</v>
      </c>
    </row>
    <row r="13" spans="1:15">
      <c r="A13" s="48" t="s">
        <v>616</v>
      </c>
      <c r="B13" s="48">
        <v>-5.38</v>
      </c>
      <c r="C13" s="48">
        <v>-7.03</v>
      </c>
      <c r="D13" s="48">
        <v>-9.14</v>
      </c>
      <c r="E13" s="48">
        <v>-10.92</v>
      </c>
      <c r="F13" s="48">
        <v>-12.31</v>
      </c>
      <c r="G13" s="48">
        <v>-13.19</v>
      </c>
      <c r="H13" s="48">
        <v>-11.95</v>
      </c>
      <c r="I13" s="48">
        <v>-12.11</v>
      </c>
      <c r="J13" s="48">
        <v>-12.01</v>
      </c>
      <c r="K13" s="48">
        <v>-11.77</v>
      </c>
      <c r="L13" s="48">
        <v>-11.63</v>
      </c>
      <c r="M13" s="48">
        <v>-11.77</v>
      </c>
      <c r="N13" s="48"/>
      <c r="O13" s="48">
        <f>AVERAGE(B13:M13)</f>
        <v>-10.7675</v>
      </c>
    </row>
    <row r="14" spans="1:15">
      <c r="A14" s="48" t="s">
        <v>617</v>
      </c>
      <c r="B14" s="48">
        <v>3.45</v>
      </c>
      <c r="C14" s="48">
        <v>1.4</v>
      </c>
      <c r="D14" s="48">
        <v>1.4</v>
      </c>
      <c r="E14" s="48">
        <v>1.4</v>
      </c>
      <c r="F14" s="48">
        <v>1.4</v>
      </c>
      <c r="G14" s="48">
        <v>1.4</v>
      </c>
      <c r="H14" s="48">
        <v>1.4</v>
      </c>
      <c r="I14" s="48">
        <v>1.4</v>
      </c>
      <c r="J14" s="48">
        <v>1.4</v>
      </c>
      <c r="K14" s="48">
        <v>1.4</v>
      </c>
      <c r="L14" s="48">
        <v>1.4</v>
      </c>
      <c r="M14" s="48">
        <v>1.4</v>
      </c>
      <c r="N14" s="48"/>
      <c r="O14" s="48">
        <f>AVERAGE(B14:M14)</f>
        <v>1.5708333333333331</v>
      </c>
    </row>
    <row r="15" spans="1:15">
      <c r="A15" s="48" t="s">
        <v>618</v>
      </c>
      <c r="B15" s="48">
        <f>SUM(B12:B14)</f>
        <v>31.310000000000002</v>
      </c>
      <c r="C15" s="48">
        <f t="shared" ref="C15:M15" si="2">SUM(C12:C14)</f>
        <v>27.61</v>
      </c>
      <c r="D15" s="48">
        <f t="shared" si="2"/>
        <v>25.5</v>
      </c>
      <c r="E15" s="48">
        <f t="shared" si="2"/>
        <v>23.72</v>
      </c>
      <c r="F15" s="48">
        <f t="shared" si="2"/>
        <v>22.33</v>
      </c>
      <c r="G15" s="48">
        <f t="shared" si="2"/>
        <v>21.450000000000003</v>
      </c>
      <c r="H15" s="48">
        <f t="shared" si="2"/>
        <v>21.15</v>
      </c>
      <c r="I15" s="48">
        <f t="shared" si="2"/>
        <v>20.99</v>
      </c>
      <c r="J15" s="48">
        <f t="shared" si="2"/>
        <v>21.089999999999996</v>
      </c>
      <c r="K15" s="48">
        <f t="shared" si="2"/>
        <v>21.33</v>
      </c>
      <c r="L15" s="48">
        <f t="shared" si="2"/>
        <v>21.47</v>
      </c>
      <c r="M15" s="48">
        <f t="shared" si="2"/>
        <v>21.33</v>
      </c>
      <c r="N15" s="48"/>
      <c r="O15" s="57">
        <f t="shared" ref="O15" si="3">AVERAGE(B15:K15)</f>
        <v>23.648000000000003</v>
      </c>
    </row>
    <row r="16" spans="1:1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>
      <c r="A17" s="48" t="s">
        <v>620</v>
      </c>
      <c r="B17" s="59" t="s">
        <v>623</v>
      </c>
      <c r="C17" s="59" t="s">
        <v>624</v>
      </c>
      <c r="D17" s="59" t="s">
        <v>625</v>
      </c>
      <c r="E17" s="59" t="s">
        <v>626</v>
      </c>
      <c r="F17" s="59" t="s">
        <v>627</v>
      </c>
      <c r="G17" s="59" t="s">
        <v>628</v>
      </c>
      <c r="H17" s="59" t="s">
        <v>629</v>
      </c>
      <c r="I17" s="59" t="s">
        <v>630</v>
      </c>
      <c r="J17" s="59" t="s">
        <v>631</v>
      </c>
      <c r="K17" s="59" t="s">
        <v>632</v>
      </c>
      <c r="L17" s="59" t="s">
        <v>633</v>
      </c>
      <c r="M17" s="59" t="s">
        <v>634</v>
      </c>
      <c r="N17" s="59"/>
      <c r="O17" s="59" t="s">
        <v>635</v>
      </c>
    </row>
    <row r="18" spans="1:15">
      <c r="A18" s="48" t="s">
        <v>614</v>
      </c>
      <c r="B18" s="56">
        <v>130001</v>
      </c>
      <c r="C18" s="56">
        <v>116405</v>
      </c>
      <c r="D18" s="56">
        <v>137376</v>
      </c>
      <c r="E18" s="56">
        <v>175277</v>
      </c>
      <c r="F18" s="56">
        <v>194918</v>
      </c>
      <c r="G18" s="56">
        <v>159259</v>
      </c>
      <c r="H18" s="56">
        <v>129977</v>
      </c>
      <c r="I18" s="56">
        <v>129223</v>
      </c>
      <c r="J18" s="56">
        <v>156106</v>
      </c>
      <c r="K18" s="56">
        <v>155160</v>
      </c>
      <c r="L18" s="56">
        <v>143575</v>
      </c>
      <c r="M18" s="56">
        <v>149244</v>
      </c>
      <c r="N18" s="56">
        <f>SUM(B18:M18)</f>
        <v>1776521</v>
      </c>
      <c r="O18" s="56">
        <f>AVERAGE(B18:M18)</f>
        <v>148043.41666666666</v>
      </c>
    </row>
    <row r="19" spans="1:15">
      <c r="A19" s="48" t="s">
        <v>615</v>
      </c>
      <c r="B19" s="48">
        <v>17.27</v>
      </c>
      <c r="C19" s="48">
        <v>17.27</v>
      </c>
      <c r="D19" s="48">
        <v>18.45</v>
      </c>
      <c r="E19" s="48">
        <v>18.45</v>
      </c>
      <c r="F19" s="48">
        <v>18.45</v>
      </c>
      <c r="G19" s="48">
        <v>18.45</v>
      </c>
      <c r="H19" s="48">
        <v>18.45</v>
      </c>
      <c r="I19" s="48">
        <v>18.45</v>
      </c>
      <c r="J19" s="48">
        <v>18.45</v>
      </c>
      <c r="K19" s="48">
        <v>18.45</v>
      </c>
      <c r="L19" s="48">
        <v>18.45</v>
      </c>
      <c r="M19" s="48">
        <v>18.45</v>
      </c>
      <c r="N19" s="48"/>
      <c r="O19" s="48">
        <f t="shared" ref="O19:O22" si="4">AVERAGE(B19:M19)</f>
        <v>18.25333333333333</v>
      </c>
    </row>
    <row r="20" spans="1:15">
      <c r="A20" s="48" t="s">
        <v>616</v>
      </c>
      <c r="B20" s="48">
        <v>1.34</v>
      </c>
      <c r="C20" s="48">
        <v>1.49</v>
      </c>
      <c r="D20" s="48">
        <v>1.85</v>
      </c>
      <c r="E20" s="48">
        <v>3.1</v>
      </c>
      <c r="F20" s="48">
        <v>4.55</v>
      </c>
      <c r="G20" s="48">
        <v>6.54</v>
      </c>
      <c r="H20" s="48">
        <v>8.0500000000000007</v>
      </c>
      <c r="I20" s="48">
        <v>8.94</v>
      </c>
      <c r="J20" s="48">
        <v>9.36</v>
      </c>
      <c r="K20" s="48">
        <v>9.51</v>
      </c>
      <c r="L20" s="48">
        <v>6.35</v>
      </c>
      <c r="M20" s="48">
        <v>5.8</v>
      </c>
      <c r="N20" s="48"/>
      <c r="O20" s="48">
        <f t="shared" si="4"/>
        <v>5.5733333333333333</v>
      </c>
    </row>
    <row r="21" spans="1:15">
      <c r="A21" s="48" t="s">
        <v>617</v>
      </c>
      <c r="B21" s="48">
        <v>3.36</v>
      </c>
      <c r="C21" s="48">
        <v>3.45</v>
      </c>
      <c r="D21" s="48">
        <v>3.45</v>
      </c>
      <c r="E21" s="48">
        <v>3.45</v>
      </c>
      <c r="F21" s="48">
        <v>3.45</v>
      </c>
      <c r="G21" s="48">
        <v>3.45</v>
      </c>
      <c r="H21" s="48">
        <v>3.45</v>
      </c>
      <c r="I21" s="48">
        <v>3.45</v>
      </c>
      <c r="J21" s="48">
        <v>3.45</v>
      </c>
      <c r="K21" s="48">
        <v>3.45</v>
      </c>
      <c r="L21" s="48">
        <v>3.45</v>
      </c>
      <c r="M21" s="48">
        <v>3.45</v>
      </c>
      <c r="N21" s="48"/>
      <c r="O21" s="48">
        <f t="shared" si="4"/>
        <v>3.4425000000000003</v>
      </c>
    </row>
    <row r="22" spans="1:15">
      <c r="A22" s="48" t="s">
        <v>618</v>
      </c>
      <c r="B22" s="48">
        <f>SUM(B19:B21)</f>
        <v>21.97</v>
      </c>
      <c r="C22" s="48">
        <f t="shared" ref="C22:M22" si="5">SUM(C19:C21)</f>
        <v>22.209999999999997</v>
      </c>
      <c r="D22" s="48">
        <f t="shared" si="5"/>
        <v>23.75</v>
      </c>
      <c r="E22" s="48">
        <f t="shared" si="5"/>
        <v>25</v>
      </c>
      <c r="F22" s="48">
        <f t="shared" si="5"/>
        <v>26.45</v>
      </c>
      <c r="G22" s="48">
        <f t="shared" si="5"/>
        <v>28.439999999999998</v>
      </c>
      <c r="H22" s="48">
        <f t="shared" si="5"/>
        <v>29.95</v>
      </c>
      <c r="I22" s="48">
        <f t="shared" si="5"/>
        <v>30.84</v>
      </c>
      <c r="J22" s="48">
        <f t="shared" si="5"/>
        <v>31.259999999999998</v>
      </c>
      <c r="K22" s="48">
        <f t="shared" si="5"/>
        <v>31.41</v>
      </c>
      <c r="L22" s="48">
        <f t="shared" si="5"/>
        <v>28.249999999999996</v>
      </c>
      <c r="M22" s="48">
        <f t="shared" si="5"/>
        <v>27.7</v>
      </c>
      <c r="N22" s="48"/>
      <c r="O22" s="57">
        <f t="shared" si="4"/>
        <v>27.269166666666663</v>
      </c>
    </row>
    <row r="23" spans="1:1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</row>
    <row r="24" spans="1:15">
      <c r="A24" s="48" t="s">
        <v>621</v>
      </c>
      <c r="B24" s="48">
        <v>4</v>
      </c>
      <c r="C24" s="48">
        <v>5</v>
      </c>
      <c r="D24" s="48">
        <v>6</v>
      </c>
      <c r="E24" s="48">
        <v>7</v>
      </c>
      <c r="F24" s="48">
        <v>8</v>
      </c>
      <c r="G24" s="48">
        <v>9</v>
      </c>
      <c r="H24" s="48">
        <v>10</v>
      </c>
      <c r="I24" s="48">
        <v>11</v>
      </c>
      <c r="J24" s="48">
        <v>12</v>
      </c>
      <c r="K24" s="48">
        <v>1</v>
      </c>
      <c r="L24" s="48">
        <v>2</v>
      </c>
      <c r="M24" s="48">
        <v>3</v>
      </c>
      <c r="N24" s="48"/>
      <c r="O24" s="48" t="s">
        <v>613</v>
      </c>
    </row>
    <row r="25" spans="1:15">
      <c r="A25" s="48" t="s">
        <v>614</v>
      </c>
      <c r="B25" s="56">
        <v>137050</v>
      </c>
      <c r="C25" s="56">
        <v>119971</v>
      </c>
      <c r="D25" s="56">
        <v>132610</v>
      </c>
      <c r="E25" s="56">
        <v>180521</v>
      </c>
      <c r="F25" s="56">
        <v>201550</v>
      </c>
      <c r="G25" s="56">
        <v>168926</v>
      </c>
      <c r="H25" s="56">
        <v>160771</v>
      </c>
      <c r="I25" s="56">
        <v>137042</v>
      </c>
      <c r="J25" s="56">
        <v>145704</v>
      </c>
      <c r="K25" s="56">
        <v>151812</v>
      </c>
      <c r="L25" s="56">
        <v>140095</v>
      </c>
      <c r="M25" s="56">
        <v>154788</v>
      </c>
      <c r="N25" s="56"/>
      <c r="O25" s="56">
        <f>AVERAGE(B25:M25)</f>
        <v>152570</v>
      </c>
    </row>
    <row r="26" spans="1:15">
      <c r="A26" s="48" t="s">
        <v>615</v>
      </c>
      <c r="B26" s="58">
        <v>17.27</v>
      </c>
      <c r="C26" s="58">
        <v>17.27</v>
      </c>
      <c r="D26" s="58">
        <v>17.27</v>
      </c>
      <c r="E26" s="58">
        <v>17.27</v>
      </c>
      <c r="F26" s="58">
        <v>17.27</v>
      </c>
      <c r="G26" s="58">
        <v>17.27</v>
      </c>
      <c r="H26" s="48">
        <v>17.27</v>
      </c>
      <c r="I26" s="48">
        <v>17.27</v>
      </c>
      <c r="J26" s="48">
        <v>17.27</v>
      </c>
      <c r="K26" s="48">
        <v>17.27</v>
      </c>
      <c r="L26" s="48">
        <v>17.27</v>
      </c>
      <c r="M26" s="48">
        <v>17.27</v>
      </c>
      <c r="N26" s="48"/>
      <c r="O26" s="48">
        <f t="shared" ref="O26:O29" si="6">AVERAGE(B26:M26)</f>
        <v>17.270000000000003</v>
      </c>
    </row>
    <row r="27" spans="1:15">
      <c r="A27" s="48" t="s">
        <v>616</v>
      </c>
      <c r="B27" s="48">
        <v>-3.19</v>
      </c>
      <c r="C27" s="48">
        <v>-2.87</v>
      </c>
      <c r="D27" s="48">
        <v>-2.38</v>
      </c>
      <c r="E27" s="48">
        <v>-1.87</v>
      </c>
      <c r="F27" s="48">
        <v>-1.53</v>
      </c>
      <c r="G27" s="48">
        <v>-1.23</v>
      </c>
      <c r="H27" s="48">
        <v>-0.95</v>
      </c>
      <c r="I27" s="48">
        <v>-0.56999999999999995</v>
      </c>
      <c r="J27" s="48">
        <v>-0.26</v>
      </c>
      <c r="K27" s="48">
        <v>0.06</v>
      </c>
      <c r="L27" s="48">
        <v>0.6</v>
      </c>
      <c r="M27" s="48">
        <v>1.1200000000000001</v>
      </c>
      <c r="N27" s="48"/>
      <c r="O27" s="48">
        <f t="shared" si="6"/>
        <v>-1.0891666666666666</v>
      </c>
    </row>
    <row r="28" spans="1:15">
      <c r="A28" s="48" t="s">
        <v>617</v>
      </c>
      <c r="B28" s="48">
        <v>2.98</v>
      </c>
      <c r="C28" s="48">
        <v>3.36</v>
      </c>
      <c r="D28" s="48">
        <v>3.36</v>
      </c>
      <c r="E28" s="48">
        <v>3.36</v>
      </c>
      <c r="F28" s="48">
        <v>3.36</v>
      </c>
      <c r="G28" s="48">
        <v>3.36</v>
      </c>
      <c r="H28" s="48">
        <v>3.36</v>
      </c>
      <c r="I28" s="48">
        <v>3.36</v>
      </c>
      <c r="J28" s="48">
        <v>3.36</v>
      </c>
      <c r="K28" s="48">
        <v>3.36</v>
      </c>
      <c r="L28" s="48">
        <v>3.36</v>
      </c>
      <c r="M28" s="48">
        <v>3.36</v>
      </c>
      <c r="N28" s="48"/>
      <c r="O28" s="48">
        <f t="shared" si="6"/>
        <v>3.3283333333333331</v>
      </c>
    </row>
    <row r="29" spans="1:15">
      <c r="A29" s="48" t="s">
        <v>618</v>
      </c>
      <c r="B29" s="48">
        <f>SUM(B26:B28)</f>
        <v>17.059999999999999</v>
      </c>
      <c r="C29" s="48">
        <f t="shared" ref="C29:M29" si="7">SUM(C26:C28)</f>
        <v>17.759999999999998</v>
      </c>
      <c r="D29" s="48">
        <f t="shared" si="7"/>
        <v>18.25</v>
      </c>
      <c r="E29" s="48">
        <f t="shared" si="7"/>
        <v>18.759999999999998</v>
      </c>
      <c r="F29" s="48">
        <f t="shared" si="7"/>
        <v>19.100000000000001</v>
      </c>
      <c r="G29" s="48">
        <f t="shared" si="7"/>
        <v>19.399999999999999</v>
      </c>
      <c r="H29" s="48">
        <f t="shared" si="7"/>
        <v>19.68</v>
      </c>
      <c r="I29" s="48">
        <f t="shared" si="7"/>
        <v>20.059999999999999</v>
      </c>
      <c r="J29" s="48">
        <f t="shared" si="7"/>
        <v>20.369999999999997</v>
      </c>
      <c r="K29" s="48">
        <f t="shared" si="7"/>
        <v>20.689999999999998</v>
      </c>
      <c r="L29" s="48">
        <f t="shared" si="7"/>
        <v>21.23</v>
      </c>
      <c r="M29" s="48">
        <f t="shared" si="7"/>
        <v>21.75</v>
      </c>
      <c r="N29" s="48"/>
      <c r="O29" s="57">
        <f t="shared" si="6"/>
        <v>19.509166666666665</v>
      </c>
    </row>
    <row r="30" spans="1:1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5">
      <c r="A31" s="48" t="s">
        <v>622</v>
      </c>
      <c r="B31" s="48">
        <v>4</v>
      </c>
      <c r="C31" s="48">
        <v>5</v>
      </c>
      <c r="D31" s="48">
        <v>6</v>
      </c>
      <c r="E31" s="48">
        <v>7</v>
      </c>
      <c r="F31" s="48">
        <v>8</v>
      </c>
      <c r="G31" s="48">
        <v>9</v>
      </c>
      <c r="H31" s="48">
        <v>10</v>
      </c>
      <c r="I31" s="48">
        <v>11</v>
      </c>
      <c r="J31" s="48">
        <v>12</v>
      </c>
      <c r="K31" s="48">
        <v>1</v>
      </c>
      <c r="L31" s="48">
        <v>2</v>
      </c>
      <c r="M31" s="48">
        <v>3</v>
      </c>
      <c r="N31" s="48"/>
      <c r="O31" s="48" t="s">
        <v>613</v>
      </c>
    </row>
    <row r="32" spans="1:15">
      <c r="A32" s="48" t="s">
        <v>614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 t="e">
        <f>AVERAGE(B32:M32)</f>
        <v>#DIV/0!</v>
      </c>
    </row>
    <row r="33" spans="1:15">
      <c r="A33" s="48" t="s">
        <v>615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 t="e">
        <f t="shared" ref="O33:O36" si="8">AVERAGE(B33:M33)</f>
        <v>#DIV/0!</v>
      </c>
    </row>
    <row r="34" spans="1:15">
      <c r="A34" s="48" t="s">
        <v>616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 t="e">
        <f t="shared" si="8"/>
        <v>#DIV/0!</v>
      </c>
    </row>
    <row r="35" spans="1:15">
      <c r="A35" s="48" t="s">
        <v>617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 t="e">
        <f t="shared" si="8"/>
        <v>#DIV/0!</v>
      </c>
    </row>
    <row r="36" spans="1:15">
      <c r="A36" s="48" t="s">
        <v>618</v>
      </c>
      <c r="B36" s="48">
        <f>SUM(B33:B35)</f>
        <v>0</v>
      </c>
      <c r="C36" s="48">
        <f t="shared" ref="C36:M36" si="9">SUM(C33:C35)</f>
        <v>0</v>
      </c>
      <c r="D36" s="48">
        <f t="shared" si="9"/>
        <v>0</v>
      </c>
      <c r="E36" s="48">
        <f t="shared" si="9"/>
        <v>0</v>
      </c>
      <c r="F36" s="48">
        <f t="shared" si="9"/>
        <v>0</v>
      </c>
      <c r="G36" s="48">
        <f t="shared" si="9"/>
        <v>0</v>
      </c>
      <c r="H36" s="48">
        <f t="shared" si="9"/>
        <v>0</v>
      </c>
      <c r="I36" s="48">
        <f t="shared" si="9"/>
        <v>0</v>
      </c>
      <c r="J36" s="48">
        <f t="shared" si="9"/>
        <v>0</v>
      </c>
      <c r="K36" s="48">
        <f t="shared" si="9"/>
        <v>0</v>
      </c>
      <c r="L36" s="48">
        <f t="shared" si="9"/>
        <v>0</v>
      </c>
      <c r="M36" s="48">
        <f t="shared" si="9"/>
        <v>0</v>
      </c>
      <c r="N36" s="48"/>
      <c r="O36" s="57">
        <f t="shared" si="8"/>
        <v>0</v>
      </c>
    </row>
    <row r="38" spans="1:15">
      <c r="B38" s="54"/>
      <c r="C38" s="54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21466-FF39-43CB-9F26-6197E5A354A2}">
  <dimension ref="A2:M7"/>
  <sheetViews>
    <sheetView workbookViewId="0">
      <selection activeCell="C13" sqref="C13"/>
    </sheetView>
  </sheetViews>
  <sheetFormatPr defaultRowHeight="18.75"/>
  <sheetData>
    <row r="2" spans="1:13" ht="19.5" thickBot="1">
      <c r="A2" t="s">
        <v>342</v>
      </c>
    </row>
    <row r="3" spans="1:13" ht="19.5" thickBot="1">
      <c r="A3" s="1"/>
      <c r="B3" s="1" t="s">
        <v>469</v>
      </c>
      <c r="C3" s="1" t="s">
        <v>343</v>
      </c>
      <c r="D3" s="1" t="s">
        <v>345</v>
      </c>
      <c r="E3" s="1" t="s">
        <v>346</v>
      </c>
      <c r="F3" s="1" t="s">
        <v>318</v>
      </c>
      <c r="G3" s="1" t="s">
        <v>260</v>
      </c>
      <c r="H3" s="1" t="s">
        <v>16</v>
      </c>
      <c r="I3" s="1" t="s">
        <v>99</v>
      </c>
      <c r="J3" s="1" t="s">
        <v>133</v>
      </c>
      <c r="K3" s="1" t="s">
        <v>171</v>
      </c>
      <c r="L3" s="40" t="s">
        <v>226</v>
      </c>
      <c r="M3" s="39" t="s">
        <v>348</v>
      </c>
    </row>
    <row r="4" spans="1:13" ht="19.5" thickBot="1">
      <c r="A4" s="1" t="s">
        <v>347</v>
      </c>
      <c r="B4" s="1">
        <v>75</v>
      </c>
      <c r="C4" s="1">
        <v>496</v>
      </c>
      <c r="D4" s="1">
        <v>640</v>
      </c>
      <c r="E4" s="1">
        <v>705</v>
      </c>
      <c r="F4" s="1">
        <v>500</v>
      </c>
      <c r="G4" s="1">
        <v>566</v>
      </c>
      <c r="H4" s="1">
        <v>572</v>
      </c>
      <c r="I4" s="1">
        <v>655</v>
      </c>
      <c r="J4" s="1">
        <v>554</v>
      </c>
      <c r="K4" s="1">
        <v>927</v>
      </c>
      <c r="L4" s="40">
        <v>209</v>
      </c>
      <c r="M4" s="39">
        <f>SUM(B4:L4)</f>
        <v>5899</v>
      </c>
    </row>
    <row r="5" spans="1:13" ht="19.5" thickBot="1">
      <c r="A5" s="1" t="s">
        <v>77</v>
      </c>
      <c r="B5" s="1">
        <v>0</v>
      </c>
      <c r="C5" s="1">
        <v>21</v>
      </c>
      <c r="D5" s="1">
        <v>29</v>
      </c>
      <c r="E5" s="1">
        <v>17</v>
      </c>
      <c r="F5" s="1">
        <v>18</v>
      </c>
      <c r="G5" s="1">
        <v>18</v>
      </c>
      <c r="H5" s="1">
        <v>18</v>
      </c>
      <c r="I5" s="1">
        <v>19</v>
      </c>
      <c r="J5" s="1">
        <v>29</v>
      </c>
      <c r="K5" s="1">
        <v>29</v>
      </c>
      <c r="L5" s="40">
        <v>0</v>
      </c>
      <c r="M5" s="39">
        <f>SUM(B5:L5)</f>
        <v>198</v>
      </c>
    </row>
    <row r="6" spans="1:13" ht="19.5" thickBot="1">
      <c r="A6" s="1" t="s">
        <v>70</v>
      </c>
      <c r="B6" s="1">
        <v>0</v>
      </c>
      <c r="C6" s="1">
        <v>82</v>
      </c>
      <c r="D6" s="1">
        <v>95</v>
      </c>
      <c r="E6" s="1">
        <v>100</v>
      </c>
      <c r="F6" s="1">
        <v>84</v>
      </c>
      <c r="G6" s="1">
        <v>112</v>
      </c>
      <c r="H6" s="1">
        <v>98</v>
      </c>
      <c r="I6" s="1">
        <v>96</v>
      </c>
      <c r="J6" s="1">
        <v>98</v>
      </c>
      <c r="K6" s="1">
        <v>105</v>
      </c>
      <c r="L6" s="40">
        <v>0</v>
      </c>
      <c r="M6" s="39">
        <f>SUM(B6:L6)</f>
        <v>870</v>
      </c>
    </row>
    <row r="7" spans="1:13" ht="19.5" thickBot="1">
      <c r="B7">
        <f>SUM(B4:B6)</f>
        <v>75</v>
      </c>
      <c r="C7">
        <f>SUM(C4:C6)</f>
        <v>599</v>
      </c>
      <c r="D7">
        <f t="shared" ref="D7:L7" si="0">SUM(D4:D6)</f>
        <v>764</v>
      </c>
      <c r="E7">
        <f t="shared" si="0"/>
        <v>822</v>
      </c>
      <c r="F7">
        <f t="shared" si="0"/>
        <v>602</v>
      </c>
      <c r="G7">
        <f t="shared" si="0"/>
        <v>696</v>
      </c>
      <c r="H7">
        <f t="shared" si="0"/>
        <v>688</v>
      </c>
      <c r="I7">
        <f t="shared" si="0"/>
        <v>770</v>
      </c>
      <c r="J7">
        <f t="shared" si="0"/>
        <v>681</v>
      </c>
      <c r="K7">
        <f t="shared" si="0"/>
        <v>1061</v>
      </c>
      <c r="L7">
        <f t="shared" si="0"/>
        <v>209</v>
      </c>
      <c r="M7" s="39">
        <f>SUM(M4:M6)</f>
        <v>6967</v>
      </c>
    </row>
  </sheetData>
  <phoneticPr fontId="2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39AD-AF22-41F6-8D22-F9A49DC910A9}">
  <sheetPr>
    <pageSetUpPr fitToPage="1"/>
  </sheetPr>
  <dimension ref="A1:L9"/>
  <sheetViews>
    <sheetView workbookViewId="0">
      <selection activeCell="C13" sqref="C13"/>
    </sheetView>
  </sheetViews>
  <sheetFormatPr defaultRowHeight="18.75"/>
  <cols>
    <col min="1" max="1" width="4.5" customWidth="1"/>
    <col min="2" max="2" width="8.25" bestFit="1" customWidth="1"/>
    <col min="3" max="3" width="4.5" customWidth="1"/>
    <col min="4" max="4" width="23" bestFit="1" customWidth="1"/>
    <col min="5" max="5" width="21.375" style="5" bestFit="1" customWidth="1"/>
    <col min="6" max="6" width="4.875" bestFit="1" customWidth="1"/>
    <col min="7" max="7" width="24" style="5" customWidth="1"/>
    <col min="8" max="8" width="5.25" style="5" customWidth="1"/>
    <col min="9" max="9" width="13" style="5" bestFit="1" customWidth="1"/>
    <col min="10" max="10" width="15.5" bestFit="1" customWidth="1"/>
    <col min="11" max="11" width="22.5" customWidth="1"/>
    <col min="12" max="12" width="11.875" bestFit="1" customWidth="1"/>
  </cols>
  <sheetData>
    <row r="1" spans="1:12" ht="24">
      <c r="A1" s="2" t="s">
        <v>15</v>
      </c>
    </row>
    <row r="2" spans="1:12">
      <c r="A2" s="1" t="s">
        <v>0</v>
      </c>
      <c r="B2" s="1" t="s">
        <v>14</v>
      </c>
      <c r="C2" s="1" t="s">
        <v>1</v>
      </c>
      <c r="D2" s="1" t="s">
        <v>13</v>
      </c>
      <c r="E2" s="6" t="s">
        <v>2</v>
      </c>
      <c r="F2" s="1" t="s">
        <v>3</v>
      </c>
      <c r="G2" s="6" t="s">
        <v>6</v>
      </c>
      <c r="H2" s="6" t="s">
        <v>4</v>
      </c>
      <c r="I2" s="6" t="s">
        <v>8</v>
      </c>
      <c r="J2" s="1" t="s">
        <v>5</v>
      </c>
      <c r="K2" s="1" t="s">
        <v>10</v>
      </c>
      <c r="L2" s="1" t="s">
        <v>7</v>
      </c>
    </row>
    <row r="3" spans="1:12">
      <c r="A3" s="1">
        <v>1</v>
      </c>
      <c r="B3" s="1"/>
      <c r="C3" s="1" t="s">
        <v>469</v>
      </c>
      <c r="D3" s="1" t="s">
        <v>460</v>
      </c>
      <c r="E3" s="28" t="s">
        <v>466</v>
      </c>
      <c r="F3" s="16">
        <v>1</v>
      </c>
      <c r="G3" s="8" t="s">
        <v>461</v>
      </c>
      <c r="H3" s="36">
        <v>20</v>
      </c>
      <c r="I3" s="15">
        <v>4745</v>
      </c>
      <c r="J3" s="1">
        <v>360</v>
      </c>
      <c r="K3" s="1"/>
      <c r="L3" s="1" t="s">
        <v>9</v>
      </c>
    </row>
    <row r="4" spans="1:12">
      <c r="A4" s="1">
        <v>2</v>
      </c>
      <c r="B4" s="1"/>
      <c r="C4" s="1" t="s">
        <v>469</v>
      </c>
      <c r="D4" s="1" t="s">
        <v>460</v>
      </c>
      <c r="E4" s="28" t="s">
        <v>467</v>
      </c>
      <c r="F4" s="16">
        <v>1</v>
      </c>
      <c r="G4" s="8" t="s">
        <v>462</v>
      </c>
      <c r="H4" s="9">
        <v>31</v>
      </c>
      <c r="I4" s="15">
        <v>4745</v>
      </c>
      <c r="J4" s="1">
        <v>40</v>
      </c>
      <c r="K4" s="1"/>
      <c r="L4" s="1" t="s">
        <v>9</v>
      </c>
    </row>
    <row r="5" spans="1:12">
      <c r="A5" s="1">
        <v>3</v>
      </c>
      <c r="B5" s="1"/>
      <c r="C5" s="1" t="s">
        <v>469</v>
      </c>
      <c r="D5" s="1" t="s">
        <v>460</v>
      </c>
      <c r="E5" s="28" t="s">
        <v>444</v>
      </c>
      <c r="F5" s="16">
        <v>1</v>
      </c>
      <c r="G5" s="8" t="s">
        <v>463</v>
      </c>
      <c r="H5" s="36">
        <v>20</v>
      </c>
      <c r="I5" s="15">
        <v>4745</v>
      </c>
      <c r="J5" s="1">
        <v>100</v>
      </c>
      <c r="K5" s="1"/>
      <c r="L5" s="1" t="s">
        <v>9</v>
      </c>
    </row>
    <row r="6" spans="1:12">
      <c r="A6" s="1">
        <v>4</v>
      </c>
      <c r="B6" s="1"/>
      <c r="C6" s="1" t="s">
        <v>469</v>
      </c>
      <c r="D6" s="1" t="s">
        <v>460</v>
      </c>
      <c r="E6" s="28" t="s">
        <v>468</v>
      </c>
      <c r="F6" s="16">
        <v>1</v>
      </c>
      <c r="G6" s="8" t="s">
        <v>464</v>
      </c>
      <c r="H6" s="9">
        <v>2</v>
      </c>
      <c r="I6" s="15">
        <v>4745</v>
      </c>
      <c r="J6" s="1">
        <v>250</v>
      </c>
      <c r="K6" s="1"/>
      <c r="L6" s="1" t="s">
        <v>9</v>
      </c>
    </row>
    <row r="7" spans="1:12">
      <c r="A7" s="1">
        <v>5</v>
      </c>
      <c r="B7" s="1"/>
      <c r="C7" s="1" t="s">
        <v>469</v>
      </c>
      <c r="D7" s="1" t="s">
        <v>460</v>
      </c>
      <c r="E7" s="28" t="s">
        <v>468</v>
      </c>
      <c r="F7" s="16">
        <v>2</v>
      </c>
      <c r="G7" s="8" t="s">
        <v>465</v>
      </c>
      <c r="H7" s="9">
        <v>2</v>
      </c>
      <c r="I7" s="15">
        <v>4745</v>
      </c>
      <c r="J7" s="1">
        <v>500</v>
      </c>
      <c r="K7" s="1"/>
      <c r="L7" s="1" t="s">
        <v>9</v>
      </c>
    </row>
    <row r="8" spans="1:12">
      <c r="C8" s="5"/>
      <c r="D8" s="5"/>
      <c r="F8" s="17"/>
      <c r="H8" s="5">
        <f>SUM(H3:H7)</f>
        <v>75</v>
      </c>
      <c r="J8" s="5"/>
      <c r="K8" s="5"/>
      <c r="L8" s="5"/>
    </row>
    <row r="9" spans="1:12">
      <c r="C9" s="5"/>
      <c r="D9" s="5"/>
      <c r="F9" s="17"/>
      <c r="J9" s="5"/>
      <c r="K9" s="5"/>
      <c r="L9" s="5"/>
    </row>
  </sheetData>
  <phoneticPr fontId="2"/>
  <dataValidations count="2">
    <dataValidation allowBlank="1" showInputMessage="1" showErrorMessage="1" sqref="G3:G7" xr:uid="{8E3B3A64-CB75-412D-B3A2-1EFE2751B732}"/>
    <dataValidation type="list" allowBlank="1" showInputMessage="1" sqref="E3:E7" xr:uid="{85E35023-BFCF-4AAA-9029-28AE8C153FB1}">
      <formula1>"FLR40W,FLR40W 非常用,"</formula1>
    </dataValidation>
  </dataValidations>
  <pageMargins left="0.7" right="0.7" top="0.75" bottom="0.75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3B6D1-B524-4EE7-93D0-6DDFE9C2279B}">
  <sheetPr>
    <pageSetUpPr fitToPage="1"/>
  </sheetPr>
  <dimension ref="A1:L143"/>
  <sheetViews>
    <sheetView topLeftCell="A88" workbookViewId="0">
      <selection activeCell="C13" sqref="C13"/>
    </sheetView>
  </sheetViews>
  <sheetFormatPr defaultRowHeight="18.75"/>
  <cols>
    <col min="1" max="1" width="4.5" customWidth="1"/>
    <col min="2" max="2" width="8.25" style="5" bestFit="1" customWidth="1"/>
    <col min="3" max="3" width="4.5" style="5" customWidth="1"/>
    <col min="4" max="4" width="23" style="5" bestFit="1" customWidth="1"/>
    <col min="5" max="5" width="21.375" style="5" bestFit="1" customWidth="1"/>
    <col min="6" max="6" width="4.875" style="5" bestFit="1" customWidth="1"/>
    <col min="7" max="7" width="28" style="5" bestFit="1" customWidth="1"/>
    <col min="8" max="8" width="5.25" style="5" bestFit="1" customWidth="1"/>
    <col min="9" max="9" width="13" style="5" bestFit="1" customWidth="1"/>
    <col min="10" max="10" width="15.5" bestFit="1" customWidth="1"/>
    <col min="11" max="11" width="22.5" style="5" customWidth="1"/>
    <col min="12" max="12" width="11.875" bestFit="1" customWidth="1"/>
  </cols>
  <sheetData>
    <row r="1" spans="1:12" ht="24">
      <c r="A1" s="2" t="s">
        <v>15</v>
      </c>
    </row>
    <row r="2" spans="1:12">
      <c r="A2" s="1" t="s">
        <v>0</v>
      </c>
      <c r="B2" s="6" t="s">
        <v>14</v>
      </c>
      <c r="C2" s="6" t="s">
        <v>1</v>
      </c>
      <c r="D2" s="6" t="s">
        <v>13</v>
      </c>
      <c r="E2" s="6" t="s">
        <v>2</v>
      </c>
      <c r="F2" s="6" t="s">
        <v>3</v>
      </c>
      <c r="G2" s="6" t="s">
        <v>6</v>
      </c>
      <c r="H2" s="6" t="s">
        <v>4</v>
      </c>
      <c r="I2" s="6" t="s">
        <v>8</v>
      </c>
      <c r="J2" s="1" t="s">
        <v>5</v>
      </c>
      <c r="K2" s="6" t="s">
        <v>10</v>
      </c>
      <c r="L2" s="1" t="s">
        <v>7</v>
      </c>
    </row>
    <row r="3" spans="1:12">
      <c r="A3" s="1">
        <v>1</v>
      </c>
      <c r="B3" s="18" t="s">
        <v>295</v>
      </c>
      <c r="C3" s="6" t="s">
        <v>389</v>
      </c>
      <c r="D3" s="7" t="s">
        <v>455</v>
      </c>
      <c r="E3" s="8" t="s">
        <v>21</v>
      </c>
      <c r="F3" s="16">
        <v>2</v>
      </c>
      <c r="G3" s="6" t="s">
        <v>308</v>
      </c>
      <c r="H3" s="9">
        <v>5</v>
      </c>
      <c r="I3" s="15">
        <v>2359.5</v>
      </c>
      <c r="J3" s="1">
        <v>71</v>
      </c>
      <c r="K3" s="6"/>
      <c r="L3" s="1" t="s">
        <v>9</v>
      </c>
    </row>
    <row r="4" spans="1:12">
      <c r="A4" s="1">
        <v>2</v>
      </c>
      <c r="B4" s="18" t="s">
        <v>284</v>
      </c>
      <c r="C4" s="6" t="s">
        <v>389</v>
      </c>
      <c r="D4" s="7" t="s">
        <v>174</v>
      </c>
      <c r="E4" s="8" t="s">
        <v>19</v>
      </c>
      <c r="F4" s="16">
        <v>1</v>
      </c>
      <c r="G4" s="6" t="s">
        <v>439</v>
      </c>
      <c r="H4" s="9">
        <v>1</v>
      </c>
      <c r="I4" s="15">
        <v>2299</v>
      </c>
      <c r="J4" s="1">
        <v>26</v>
      </c>
      <c r="K4" s="6"/>
      <c r="L4" s="1" t="s">
        <v>9</v>
      </c>
    </row>
    <row r="5" spans="1:12">
      <c r="A5" s="1">
        <v>3</v>
      </c>
      <c r="B5" s="18" t="s">
        <v>285</v>
      </c>
      <c r="C5" s="6" t="s">
        <v>389</v>
      </c>
      <c r="D5" s="7" t="s">
        <v>262</v>
      </c>
      <c r="E5" s="8" t="s">
        <v>21</v>
      </c>
      <c r="F5" s="16">
        <v>1</v>
      </c>
      <c r="G5" s="6" t="s">
        <v>551</v>
      </c>
      <c r="H5" s="9">
        <v>2</v>
      </c>
      <c r="I5" s="15">
        <v>2601.5</v>
      </c>
      <c r="J5" s="1">
        <v>36</v>
      </c>
      <c r="K5" s="6"/>
      <c r="L5" s="1" t="s">
        <v>9</v>
      </c>
    </row>
    <row r="6" spans="1:12">
      <c r="A6" s="1">
        <v>4</v>
      </c>
      <c r="B6" s="18" t="s">
        <v>282</v>
      </c>
      <c r="C6" s="6" t="s">
        <v>389</v>
      </c>
      <c r="D6" s="7" t="s">
        <v>456</v>
      </c>
      <c r="E6" s="8" t="s">
        <v>21</v>
      </c>
      <c r="F6" s="16">
        <v>1</v>
      </c>
      <c r="G6" s="6" t="s">
        <v>301</v>
      </c>
      <c r="H6" s="9">
        <v>1</v>
      </c>
      <c r="I6" s="15">
        <v>2299</v>
      </c>
      <c r="J6" s="1">
        <v>36</v>
      </c>
      <c r="K6" s="6"/>
      <c r="L6" s="1" t="s">
        <v>9</v>
      </c>
    </row>
    <row r="7" spans="1:12">
      <c r="A7" s="1">
        <v>5</v>
      </c>
      <c r="B7" s="18"/>
      <c r="C7" s="6" t="s">
        <v>389</v>
      </c>
      <c r="D7" s="7" t="s">
        <v>457</v>
      </c>
      <c r="E7" s="8" t="s">
        <v>448</v>
      </c>
      <c r="F7" s="16">
        <v>1</v>
      </c>
      <c r="G7" s="6" t="s">
        <v>12</v>
      </c>
      <c r="H7" s="9">
        <v>1</v>
      </c>
      <c r="I7" s="15">
        <v>2299</v>
      </c>
      <c r="J7" s="1">
        <v>23</v>
      </c>
      <c r="K7" s="6"/>
      <c r="L7" s="1" t="s">
        <v>9</v>
      </c>
    </row>
    <row r="8" spans="1:12">
      <c r="A8" s="1">
        <v>6</v>
      </c>
      <c r="B8" s="18"/>
      <c r="C8" s="6" t="s">
        <v>389</v>
      </c>
      <c r="D8" s="7" t="s">
        <v>173</v>
      </c>
      <c r="E8" s="8" t="s">
        <v>448</v>
      </c>
      <c r="F8" s="16">
        <v>1</v>
      </c>
      <c r="G8" s="6" t="s">
        <v>12</v>
      </c>
      <c r="H8" s="9">
        <v>1</v>
      </c>
      <c r="I8" s="15">
        <v>242</v>
      </c>
      <c r="J8" s="1">
        <v>23</v>
      </c>
      <c r="K8" s="6"/>
      <c r="L8" s="1" t="s">
        <v>9</v>
      </c>
    </row>
    <row r="9" spans="1:12">
      <c r="A9" s="1">
        <v>7</v>
      </c>
      <c r="B9" s="18" t="s">
        <v>283</v>
      </c>
      <c r="C9" s="6" t="s">
        <v>389</v>
      </c>
      <c r="D9" s="7" t="s">
        <v>390</v>
      </c>
      <c r="E9" s="8" t="s">
        <v>384</v>
      </c>
      <c r="F9" s="16">
        <v>1</v>
      </c>
      <c r="G9" s="6" t="s">
        <v>302</v>
      </c>
      <c r="H9" s="9">
        <v>2</v>
      </c>
      <c r="I9" s="15">
        <v>2601.5</v>
      </c>
      <c r="J9" s="1">
        <v>36</v>
      </c>
      <c r="K9" s="6"/>
      <c r="L9" s="1" t="s">
        <v>9</v>
      </c>
    </row>
    <row r="10" spans="1:12">
      <c r="A10" s="1">
        <v>8</v>
      </c>
      <c r="B10" s="18" t="s">
        <v>295</v>
      </c>
      <c r="C10" s="6" t="s">
        <v>389</v>
      </c>
      <c r="D10" s="7" t="s">
        <v>454</v>
      </c>
      <c r="E10" s="8" t="s">
        <v>21</v>
      </c>
      <c r="F10" s="16">
        <v>2</v>
      </c>
      <c r="G10" s="6" t="s">
        <v>308</v>
      </c>
      <c r="H10" s="9">
        <v>3</v>
      </c>
      <c r="I10" s="15">
        <v>2359.5</v>
      </c>
      <c r="J10" s="6">
        <v>71</v>
      </c>
      <c r="K10" s="6"/>
      <c r="L10" s="1" t="s">
        <v>9</v>
      </c>
    </row>
    <row r="11" spans="1:12">
      <c r="A11" s="1">
        <v>9</v>
      </c>
      <c r="B11" s="18" t="s">
        <v>431</v>
      </c>
      <c r="C11" s="6" t="s">
        <v>389</v>
      </c>
      <c r="D11" s="7" t="s">
        <v>266</v>
      </c>
      <c r="E11" s="8" t="s">
        <v>21</v>
      </c>
      <c r="F11" s="16">
        <v>1</v>
      </c>
      <c r="G11" s="6" t="s">
        <v>302</v>
      </c>
      <c r="H11" s="9">
        <v>27</v>
      </c>
      <c r="I11" s="15">
        <v>2601.5</v>
      </c>
      <c r="J11" s="6">
        <v>36</v>
      </c>
      <c r="K11" s="6"/>
      <c r="L11" s="1" t="s">
        <v>9</v>
      </c>
    </row>
    <row r="12" spans="1:12">
      <c r="A12" s="1">
        <v>10</v>
      </c>
      <c r="B12" s="18" t="s">
        <v>289</v>
      </c>
      <c r="C12" s="6" t="s">
        <v>389</v>
      </c>
      <c r="D12" s="7" t="s">
        <v>265</v>
      </c>
      <c r="E12" s="8" t="s">
        <v>21</v>
      </c>
      <c r="F12" s="16">
        <v>1</v>
      </c>
      <c r="G12" s="6" t="s">
        <v>89</v>
      </c>
      <c r="H12" s="9">
        <v>4</v>
      </c>
      <c r="I12" s="15">
        <v>2299</v>
      </c>
      <c r="J12" s="6">
        <v>36</v>
      </c>
      <c r="K12" s="6"/>
      <c r="L12" s="1" t="s">
        <v>9</v>
      </c>
    </row>
    <row r="13" spans="1:12">
      <c r="A13" s="1">
        <v>11</v>
      </c>
      <c r="B13" s="18"/>
      <c r="C13" s="6" t="s">
        <v>389</v>
      </c>
      <c r="D13" s="7" t="s">
        <v>265</v>
      </c>
      <c r="E13" s="8" t="s">
        <v>373</v>
      </c>
      <c r="F13" s="16">
        <v>1</v>
      </c>
      <c r="G13" s="6" t="s">
        <v>73</v>
      </c>
      <c r="H13" s="9">
        <v>4</v>
      </c>
      <c r="I13" s="15"/>
      <c r="J13" s="6">
        <v>60</v>
      </c>
      <c r="K13" s="6"/>
      <c r="L13" s="1" t="s">
        <v>9</v>
      </c>
    </row>
    <row r="14" spans="1:12">
      <c r="A14" s="1">
        <v>12</v>
      </c>
      <c r="B14" s="18"/>
      <c r="C14" s="6" t="s">
        <v>343</v>
      </c>
      <c r="D14" s="7" t="s">
        <v>495</v>
      </c>
      <c r="E14" s="8" t="s">
        <v>72</v>
      </c>
      <c r="F14" s="16">
        <v>1</v>
      </c>
      <c r="G14" s="6" t="s">
        <v>73</v>
      </c>
      <c r="H14" s="9">
        <v>5</v>
      </c>
      <c r="I14" s="15"/>
      <c r="J14" s="6">
        <v>60</v>
      </c>
      <c r="K14" s="6"/>
      <c r="L14" s="1" t="s">
        <v>9</v>
      </c>
    </row>
    <row r="15" spans="1:12">
      <c r="A15" s="1">
        <v>13</v>
      </c>
      <c r="B15" s="18"/>
      <c r="C15" s="6" t="s">
        <v>343</v>
      </c>
      <c r="D15" s="7" t="s">
        <v>417</v>
      </c>
      <c r="E15" s="8" t="s">
        <v>449</v>
      </c>
      <c r="F15" s="16">
        <v>1</v>
      </c>
      <c r="G15" s="6" t="s">
        <v>73</v>
      </c>
      <c r="H15" s="9">
        <v>3</v>
      </c>
      <c r="I15" s="15">
        <v>2299</v>
      </c>
      <c r="J15" s="6">
        <v>20</v>
      </c>
      <c r="K15" s="6"/>
      <c r="L15" s="1" t="s">
        <v>9</v>
      </c>
    </row>
    <row r="16" spans="1:12">
      <c r="A16" s="1">
        <v>14</v>
      </c>
      <c r="B16" s="18" t="s">
        <v>431</v>
      </c>
      <c r="C16" s="6" t="s">
        <v>389</v>
      </c>
      <c r="D16" s="7" t="s">
        <v>391</v>
      </c>
      <c r="E16" s="8" t="s">
        <v>21</v>
      </c>
      <c r="F16" s="16">
        <v>1</v>
      </c>
      <c r="G16" s="6" t="s">
        <v>302</v>
      </c>
      <c r="H16" s="9">
        <v>14</v>
      </c>
      <c r="I16" s="15">
        <v>2299</v>
      </c>
      <c r="J16" s="6">
        <v>36</v>
      </c>
      <c r="K16" s="6"/>
      <c r="L16" s="1" t="s">
        <v>9</v>
      </c>
    </row>
    <row r="17" spans="1:12">
      <c r="A17" s="1">
        <v>15</v>
      </c>
      <c r="B17" s="18" t="s">
        <v>431</v>
      </c>
      <c r="C17" s="6" t="s">
        <v>389</v>
      </c>
      <c r="D17" s="7" t="s">
        <v>392</v>
      </c>
      <c r="E17" s="8" t="s">
        <v>21</v>
      </c>
      <c r="F17" s="16">
        <v>1</v>
      </c>
      <c r="G17" s="6" t="s">
        <v>302</v>
      </c>
      <c r="H17" s="9">
        <v>16</v>
      </c>
      <c r="I17" s="15">
        <v>2299</v>
      </c>
      <c r="J17" s="6">
        <v>36</v>
      </c>
      <c r="K17" s="6"/>
      <c r="L17" s="1" t="s">
        <v>9</v>
      </c>
    </row>
    <row r="18" spans="1:12">
      <c r="A18" s="1">
        <v>16</v>
      </c>
      <c r="B18" s="18" t="s">
        <v>283</v>
      </c>
      <c r="C18" s="6" t="s">
        <v>389</v>
      </c>
      <c r="D18" s="7" t="s">
        <v>57</v>
      </c>
      <c r="E18" s="8" t="s">
        <v>21</v>
      </c>
      <c r="F18" s="16">
        <v>1</v>
      </c>
      <c r="G18" s="6" t="s">
        <v>302</v>
      </c>
      <c r="H18" s="9">
        <v>2</v>
      </c>
      <c r="I18" s="15">
        <v>2299</v>
      </c>
      <c r="J18" s="6">
        <v>36</v>
      </c>
      <c r="K18" s="6"/>
      <c r="L18" s="1" t="s">
        <v>9</v>
      </c>
    </row>
    <row r="19" spans="1:12">
      <c r="A19" s="1">
        <v>17</v>
      </c>
      <c r="B19" s="18"/>
      <c r="C19" s="6" t="s">
        <v>389</v>
      </c>
      <c r="D19" s="7" t="s">
        <v>57</v>
      </c>
      <c r="E19" s="8" t="s">
        <v>373</v>
      </c>
      <c r="F19" s="16">
        <v>1</v>
      </c>
      <c r="G19" s="6" t="s">
        <v>73</v>
      </c>
      <c r="H19" s="9">
        <v>1</v>
      </c>
      <c r="I19" s="15"/>
      <c r="J19" s="6">
        <v>60</v>
      </c>
      <c r="K19" s="6"/>
      <c r="L19" s="1" t="s">
        <v>9</v>
      </c>
    </row>
    <row r="20" spans="1:12">
      <c r="A20" s="1">
        <v>18</v>
      </c>
      <c r="B20" s="18" t="s">
        <v>285</v>
      </c>
      <c r="C20" s="6" t="s">
        <v>389</v>
      </c>
      <c r="D20" s="7" t="s">
        <v>267</v>
      </c>
      <c r="E20" s="8" t="s">
        <v>21</v>
      </c>
      <c r="F20" s="16">
        <v>1</v>
      </c>
      <c r="G20" s="6" t="s">
        <v>551</v>
      </c>
      <c r="H20" s="9">
        <v>2</v>
      </c>
      <c r="I20" s="15">
        <v>2601.5</v>
      </c>
      <c r="J20" s="6">
        <v>36</v>
      </c>
      <c r="K20" s="6"/>
      <c r="L20" s="1" t="s">
        <v>9</v>
      </c>
    </row>
    <row r="21" spans="1:12">
      <c r="A21" s="1">
        <v>19</v>
      </c>
      <c r="B21" s="18"/>
      <c r="C21" s="6" t="s">
        <v>389</v>
      </c>
      <c r="D21" s="7" t="s">
        <v>473</v>
      </c>
      <c r="E21" s="8" t="s">
        <v>373</v>
      </c>
      <c r="F21" s="16">
        <v>1</v>
      </c>
      <c r="G21" s="6" t="s">
        <v>441</v>
      </c>
      <c r="H21" s="9">
        <v>1</v>
      </c>
      <c r="I21" s="15">
        <v>2601.5</v>
      </c>
      <c r="J21" s="6">
        <v>60</v>
      </c>
      <c r="K21" s="6"/>
      <c r="L21" s="1" t="s">
        <v>9</v>
      </c>
    </row>
    <row r="22" spans="1:12">
      <c r="A22" s="1">
        <v>20</v>
      </c>
      <c r="B22" s="18" t="s">
        <v>294</v>
      </c>
      <c r="C22" s="6" t="s">
        <v>389</v>
      </c>
      <c r="D22" s="7" t="s">
        <v>458</v>
      </c>
      <c r="E22" s="8" t="s">
        <v>21</v>
      </c>
      <c r="F22" s="16">
        <v>1</v>
      </c>
      <c r="G22" s="6" t="s">
        <v>251</v>
      </c>
      <c r="H22" s="9">
        <v>2</v>
      </c>
      <c r="I22" s="15">
        <v>2299</v>
      </c>
      <c r="J22" s="6">
        <v>36</v>
      </c>
      <c r="K22" s="6"/>
      <c r="L22" s="1" t="s">
        <v>9</v>
      </c>
    </row>
    <row r="23" spans="1:12">
      <c r="A23" s="1">
        <v>21</v>
      </c>
      <c r="B23" s="18" t="s">
        <v>432</v>
      </c>
      <c r="C23" s="6" t="s">
        <v>389</v>
      </c>
      <c r="D23" s="7" t="s">
        <v>458</v>
      </c>
      <c r="E23" s="8" t="s">
        <v>21</v>
      </c>
      <c r="F23" s="16">
        <v>2</v>
      </c>
      <c r="G23" s="6" t="s">
        <v>251</v>
      </c>
      <c r="H23" s="9">
        <v>1</v>
      </c>
      <c r="I23" s="15">
        <v>2299</v>
      </c>
      <c r="J23" s="6">
        <v>36</v>
      </c>
      <c r="K23" s="6"/>
      <c r="L23" s="1" t="s">
        <v>9</v>
      </c>
    </row>
    <row r="24" spans="1:12">
      <c r="A24" s="1">
        <v>22</v>
      </c>
      <c r="B24" s="18" t="s">
        <v>291</v>
      </c>
      <c r="C24" s="6" t="s">
        <v>389</v>
      </c>
      <c r="D24" s="7" t="s">
        <v>458</v>
      </c>
      <c r="E24" s="8" t="s">
        <v>21</v>
      </c>
      <c r="F24" s="16">
        <v>1</v>
      </c>
      <c r="G24" s="6" t="s">
        <v>253</v>
      </c>
      <c r="H24" s="9">
        <v>1</v>
      </c>
      <c r="I24" s="15">
        <v>2299</v>
      </c>
      <c r="J24" s="6">
        <v>36</v>
      </c>
      <c r="K24" s="6"/>
      <c r="L24" s="1" t="s">
        <v>9</v>
      </c>
    </row>
    <row r="25" spans="1:12">
      <c r="A25" s="1">
        <v>23</v>
      </c>
      <c r="B25" s="18" t="s">
        <v>291</v>
      </c>
      <c r="C25" s="6" t="s">
        <v>389</v>
      </c>
      <c r="D25" s="7" t="s">
        <v>38</v>
      </c>
      <c r="E25" s="8" t="s">
        <v>21</v>
      </c>
      <c r="F25" s="16">
        <v>1</v>
      </c>
      <c r="G25" s="6" t="s">
        <v>253</v>
      </c>
      <c r="H25" s="9">
        <v>1</v>
      </c>
      <c r="I25" s="15">
        <v>2299</v>
      </c>
      <c r="J25" s="6">
        <v>36</v>
      </c>
      <c r="K25" s="6"/>
      <c r="L25" s="1" t="s">
        <v>9</v>
      </c>
    </row>
    <row r="26" spans="1:12">
      <c r="A26" s="1">
        <v>24</v>
      </c>
      <c r="B26" s="18" t="s">
        <v>432</v>
      </c>
      <c r="C26" s="6" t="s">
        <v>389</v>
      </c>
      <c r="D26" s="7" t="s">
        <v>393</v>
      </c>
      <c r="E26" s="8" t="s">
        <v>21</v>
      </c>
      <c r="F26" s="16">
        <v>2</v>
      </c>
      <c r="G26" s="6" t="s">
        <v>251</v>
      </c>
      <c r="H26" s="9">
        <v>17</v>
      </c>
      <c r="I26" s="15">
        <v>2299</v>
      </c>
      <c r="J26" s="6">
        <v>36</v>
      </c>
      <c r="K26" s="6"/>
      <c r="L26" s="1" t="s">
        <v>9</v>
      </c>
    </row>
    <row r="27" spans="1:12">
      <c r="A27" s="10">
        <v>25</v>
      </c>
      <c r="B27" s="21"/>
      <c r="C27" s="26" t="s">
        <v>389</v>
      </c>
      <c r="D27" s="11" t="s">
        <v>393</v>
      </c>
      <c r="E27" s="12" t="s">
        <v>75</v>
      </c>
      <c r="F27" s="27">
        <v>1</v>
      </c>
      <c r="G27" s="26" t="s">
        <v>88</v>
      </c>
      <c r="H27" s="13">
        <v>2</v>
      </c>
      <c r="I27" s="23">
        <v>2299</v>
      </c>
      <c r="J27" s="26"/>
      <c r="K27" s="26"/>
      <c r="L27" s="10" t="s">
        <v>386</v>
      </c>
    </row>
    <row r="28" spans="1:12">
      <c r="A28" s="1">
        <v>26</v>
      </c>
      <c r="B28" s="18" t="s">
        <v>294</v>
      </c>
      <c r="C28" s="6" t="s">
        <v>389</v>
      </c>
      <c r="D28" s="7" t="s">
        <v>393</v>
      </c>
      <c r="E28" s="8" t="s">
        <v>21</v>
      </c>
      <c r="F28" s="16">
        <v>1</v>
      </c>
      <c r="G28" s="6" t="s">
        <v>251</v>
      </c>
      <c r="H28" s="9">
        <v>9</v>
      </c>
      <c r="I28" s="15">
        <v>2299</v>
      </c>
      <c r="J28" s="6">
        <v>36</v>
      </c>
      <c r="K28" s="6"/>
      <c r="L28" s="1" t="s">
        <v>9</v>
      </c>
    </row>
    <row r="29" spans="1:12">
      <c r="A29" s="1">
        <v>27</v>
      </c>
      <c r="B29" s="18"/>
      <c r="C29" s="6" t="s">
        <v>389</v>
      </c>
      <c r="D29" s="7" t="s">
        <v>393</v>
      </c>
      <c r="E29" s="8" t="s">
        <v>21</v>
      </c>
      <c r="F29" s="16">
        <v>1</v>
      </c>
      <c r="G29" s="6" t="s">
        <v>459</v>
      </c>
      <c r="H29" s="9">
        <v>4</v>
      </c>
      <c r="I29" s="15">
        <v>2299</v>
      </c>
      <c r="J29" s="6">
        <v>36</v>
      </c>
      <c r="K29" s="6"/>
      <c r="L29" s="1" t="s">
        <v>9</v>
      </c>
    </row>
    <row r="30" spans="1:12">
      <c r="A30" s="1">
        <v>28</v>
      </c>
      <c r="B30" s="18" t="s">
        <v>294</v>
      </c>
      <c r="C30" s="6" t="s">
        <v>389</v>
      </c>
      <c r="D30" s="7" t="s">
        <v>394</v>
      </c>
      <c r="E30" s="8" t="s">
        <v>21</v>
      </c>
      <c r="F30" s="16">
        <v>1</v>
      </c>
      <c r="G30" s="6" t="s">
        <v>251</v>
      </c>
      <c r="H30" s="9">
        <v>3</v>
      </c>
      <c r="I30" s="15">
        <v>2299</v>
      </c>
      <c r="J30" s="6">
        <v>36</v>
      </c>
      <c r="K30" s="6"/>
      <c r="L30" s="1" t="s">
        <v>9</v>
      </c>
    </row>
    <row r="31" spans="1:12">
      <c r="A31" s="1">
        <v>29</v>
      </c>
      <c r="B31" s="18" t="s">
        <v>476</v>
      </c>
      <c r="C31" s="6" t="s">
        <v>389</v>
      </c>
      <c r="D31" s="7" t="s">
        <v>475</v>
      </c>
      <c r="E31" s="8" t="s">
        <v>384</v>
      </c>
      <c r="F31" s="16">
        <v>1</v>
      </c>
      <c r="G31" s="6" t="s">
        <v>251</v>
      </c>
      <c r="H31" s="9">
        <v>1</v>
      </c>
      <c r="I31" s="15">
        <v>2299</v>
      </c>
      <c r="J31" s="1">
        <v>36</v>
      </c>
      <c r="K31" s="6"/>
      <c r="L31" s="1" t="s">
        <v>9</v>
      </c>
    </row>
    <row r="32" spans="1:12">
      <c r="A32" s="1">
        <v>30</v>
      </c>
      <c r="B32" s="18" t="s">
        <v>87</v>
      </c>
      <c r="C32" s="6" t="s">
        <v>389</v>
      </c>
      <c r="D32" s="7" t="s">
        <v>478</v>
      </c>
      <c r="E32" s="8" t="s">
        <v>384</v>
      </c>
      <c r="F32" s="16">
        <v>2</v>
      </c>
      <c r="G32" s="6" t="s">
        <v>377</v>
      </c>
      <c r="H32" s="9">
        <v>2</v>
      </c>
      <c r="I32" s="15">
        <v>2299</v>
      </c>
      <c r="J32" s="1">
        <v>72</v>
      </c>
      <c r="K32" s="6"/>
      <c r="L32" s="1" t="s">
        <v>9</v>
      </c>
    </row>
    <row r="33" spans="1:12">
      <c r="A33" s="1">
        <v>31</v>
      </c>
      <c r="B33" s="18" t="s">
        <v>28</v>
      </c>
      <c r="C33" s="6" t="s">
        <v>389</v>
      </c>
      <c r="D33" s="7" t="s">
        <v>477</v>
      </c>
      <c r="E33" s="8" t="s">
        <v>384</v>
      </c>
      <c r="F33" s="16">
        <v>1</v>
      </c>
      <c r="G33" s="6" t="s">
        <v>377</v>
      </c>
      <c r="H33" s="9">
        <v>1</v>
      </c>
      <c r="I33" s="15">
        <v>2299</v>
      </c>
      <c r="J33" s="1">
        <v>36</v>
      </c>
      <c r="K33" s="6"/>
      <c r="L33" s="1" t="s">
        <v>9</v>
      </c>
    </row>
    <row r="34" spans="1:12">
      <c r="A34" s="1">
        <v>32</v>
      </c>
      <c r="B34" s="18"/>
      <c r="C34" s="6" t="s">
        <v>389</v>
      </c>
      <c r="D34" s="7" t="s">
        <v>474</v>
      </c>
      <c r="E34" s="8" t="s">
        <v>480</v>
      </c>
      <c r="F34" s="16"/>
      <c r="G34" s="6" t="s">
        <v>442</v>
      </c>
      <c r="H34" s="9">
        <v>5</v>
      </c>
      <c r="I34" s="15">
        <v>2299</v>
      </c>
      <c r="J34" s="1">
        <v>100</v>
      </c>
      <c r="K34" s="6"/>
      <c r="L34" s="1" t="s">
        <v>9</v>
      </c>
    </row>
    <row r="35" spans="1:12">
      <c r="A35" s="1">
        <v>33</v>
      </c>
      <c r="B35" s="18"/>
      <c r="C35" s="6" t="s">
        <v>389</v>
      </c>
      <c r="D35" s="7" t="s">
        <v>479</v>
      </c>
      <c r="E35" s="8" t="s">
        <v>443</v>
      </c>
      <c r="F35" s="16">
        <v>1</v>
      </c>
      <c r="G35" s="6" t="s">
        <v>73</v>
      </c>
      <c r="H35" s="9">
        <v>4</v>
      </c>
      <c r="I35" s="15">
        <v>2299</v>
      </c>
      <c r="J35" s="1">
        <v>40</v>
      </c>
      <c r="K35" s="6"/>
      <c r="L35" s="1" t="s">
        <v>9</v>
      </c>
    </row>
    <row r="36" spans="1:12">
      <c r="A36" s="1">
        <v>34</v>
      </c>
      <c r="B36" s="18" t="s">
        <v>282</v>
      </c>
      <c r="C36" s="6" t="s">
        <v>389</v>
      </c>
      <c r="D36" s="7" t="s">
        <v>395</v>
      </c>
      <c r="E36" s="8" t="s">
        <v>21</v>
      </c>
      <c r="F36" s="16">
        <v>1</v>
      </c>
      <c r="G36" s="6" t="s">
        <v>301</v>
      </c>
      <c r="H36" s="9">
        <v>4</v>
      </c>
      <c r="I36" s="15">
        <v>2299</v>
      </c>
      <c r="J36" s="6">
        <v>36</v>
      </c>
      <c r="K36" s="6"/>
      <c r="L36" s="1" t="s">
        <v>9</v>
      </c>
    </row>
    <row r="37" spans="1:12">
      <c r="A37" s="1">
        <v>35</v>
      </c>
      <c r="B37" s="18" t="s">
        <v>283</v>
      </c>
      <c r="C37" s="6" t="s">
        <v>389</v>
      </c>
      <c r="D37" s="7" t="s">
        <v>272</v>
      </c>
      <c r="E37" s="8" t="s">
        <v>21</v>
      </c>
      <c r="F37" s="16">
        <v>1</v>
      </c>
      <c r="G37" s="6" t="s">
        <v>302</v>
      </c>
      <c r="H37" s="9">
        <v>5</v>
      </c>
      <c r="I37" s="15">
        <v>2299</v>
      </c>
      <c r="J37" s="6">
        <v>36</v>
      </c>
      <c r="K37" s="6"/>
      <c r="L37" s="1" t="s">
        <v>9</v>
      </c>
    </row>
    <row r="38" spans="1:12">
      <c r="A38" s="1">
        <v>36</v>
      </c>
      <c r="B38" s="18" t="s">
        <v>432</v>
      </c>
      <c r="C38" s="6" t="s">
        <v>389</v>
      </c>
      <c r="D38" s="7" t="s">
        <v>396</v>
      </c>
      <c r="E38" s="8" t="s">
        <v>21</v>
      </c>
      <c r="F38" s="16">
        <v>2</v>
      </c>
      <c r="G38" s="6" t="s">
        <v>251</v>
      </c>
      <c r="H38" s="9">
        <v>2</v>
      </c>
      <c r="I38" s="15">
        <v>2299</v>
      </c>
      <c r="J38" s="6">
        <v>72</v>
      </c>
      <c r="K38" s="6"/>
      <c r="L38" s="1" t="s">
        <v>9</v>
      </c>
    </row>
    <row r="39" spans="1:12">
      <c r="A39" s="1">
        <v>37</v>
      </c>
      <c r="B39" s="18" t="s">
        <v>294</v>
      </c>
      <c r="C39" s="6" t="s">
        <v>389</v>
      </c>
      <c r="D39" s="7" t="s">
        <v>396</v>
      </c>
      <c r="E39" s="8" t="s">
        <v>21</v>
      </c>
      <c r="F39" s="16">
        <v>1</v>
      </c>
      <c r="G39" s="6" t="s">
        <v>251</v>
      </c>
      <c r="H39" s="9">
        <v>2</v>
      </c>
      <c r="I39" s="15">
        <v>2299</v>
      </c>
      <c r="J39" s="6">
        <v>36</v>
      </c>
      <c r="K39" s="6"/>
      <c r="L39" s="1" t="s">
        <v>9</v>
      </c>
    </row>
    <row r="40" spans="1:12">
      <c r="A40" s="1">
        <v>38</v>
      </c>
      <c r="B40" s="18" t="s">
        <v>283</v>
      </c>
      <c r="C40" s="6" t="s">
        <v>389</v>
      </c>
      <c r="D40" s="7" t="s">
        <v>397</v>
      </c>
      <c r="E40" s="8" t="s">
        <v>21</v>
      </c>
      <c r="F40" s="16">
        <v>1</v>
      </c>
      <c r="G40" s="6" t="s">
        <v>302</v>
      </c>
      <c r="H40" s="9">
        <v>2</v>
      </c>
      <c r="I40" s="15">
        <v>2601.5</v>
      </c>
      <c r="J40" s="6">
        <v>36</v>
      </c>
      <c r="K40" s="6"/>
      <c r="L40" s="1" t="s">
        <v>9</v>
      </c>
    </row>
    <row r="41" spans="1:12">
      <c r="A41" s="1">
        <v>39</v>
      </c>
      <c r="B41" s="18" t="s">
        <v>282</v>
      </c>
      <c r="C41" s="6" t="s">
        <v>389</v>
      </c>
      <c r="D41" s="7" t="s">
        <v>311</v>
      </c>
      <c r="E41" s="8" t="s">
        <v>21</v>
      </c>
      <c r="F41" s="16">
        <v>1</v>
      </c>
      <c r="G41" s="6" t="s">
        <v>301</v>
      </c>
      <c r="H41" s="9">
        <v>1</v>
      </c>
      <c r="I41" s="15">
        <v>2299</v>
      </c>
      <c r="J41" s="6">
        <v>36</v>
      </c>
      <c r="K41" s="6"/>
      <c r="L41" s="1" t="s">
        <v>9</v>
      </c>
    </row>
    <row r="42" spans="1:12">
      <c r="A42" s="1">
        <v>40</v>
      </c>
      <c r="B42" s="18"/>
      <c r="C42" s="6" t="s">
        <v>389</v>
      </c>
      <c r="D42" s="7" t="s">
        <v>482</v>
      </c>
      <c r="E42" s="8" t="s">
        <v>31</v>
      </c>
      <c r="F42" s="16">
        <v>1</v>
      </c>
      <c r="G42" s="6" t="s">
        <v>316</v>
      </c>
      <c r="H42" s="9">
        <v>2</v>
      </c>
      <c r="I42" s="15">
        <v>2299</v>
      </c>
      <c r="J42" s="6"/>
      <c r="K42" s="6" t="s">
        <v>32</v>
      </c>
      <c r="L42" s="1" t="s">
        <v>9</v>
      </c>
    </row>
    <row r="43" spans="1:12">
      <c r="A43" s="1">
        <v>41</v>
      </c>
      <c r="B43" s="18" t="s">
        <v>282</v>
      </c>
      <c r="C43" s="6" t="s">
        <v>389</v>
      </c>
      <c r="D43" s="7" t="s">
        <v>310</v>
      </c>
      <c r="E43" s="8" t="s">
        <v>21</v>
      </c>
      <c r="F43" s="16">
        <v>1</v>
      </c>
      <c r="G43" s="6" t="s">
        <v>301</v>
      </c>
      <c r="H43" s="9">
        <v>1</v>
      </c>
      <c r="I43" s="15">
        <v>2299</v>
      </c>
      <c r="J43" s="6">
        <v>36</v>
      </c>
      <c r="K43" s="6"/>
      <c r="L43" s="1" t="s">
        <v>9</v>
      </c>
    </row>
    <row r="44" spans="1:12">
      <c r="A44" s="1">
        <v>42</v>
      </c>
      <c r="B44" s="18"/>
      <c r="C44" s="6" t="s">
        <v>389</v>
      </c>
      <c r="D44" s="7" t="s">
        <v>483</v>
      </c>
      <c r="E44" s="8" t="s">
        <v>31</v>
      </c>
      <c r="F44" s="16">
        <v>1</v>
      </c>
      <c r="G44" s="6" t="s">
        <v>316</v>
      </c>
      <c r="H44" s="9">
        <v>3</v>
      </c>
      <c r="I44" s="15">
        <v>2299</v>
      </c>
      <c r="J44" s="6"/>
      <c r="K44" s="6" t="s">
        <v>32</v>
      </c>
      <c r="L44" s="1" t="s">
        <v>9</v>
      </c>
    </row>
    <row r="45" spans="1:12">
      <c r="A45" s="1">
        <v>43</v>
      </c>
      <c r="B45" s="18" t="s">
        <v>285</v>
      </c>
      <c r="C45" s="6" t="s">
        <v>389</v>
      </c>
      <c r="D45" s="7" t="s">
        <v>274</v>
      </c>
      <c r="E45" s="8" t="s">
        <v>21</v>
      </c>
      <c r="F45" s="16">
        <v>1</v>
      </c>
      <c r="G45" s="6" t="s">
        <v>551</v>
      </c>
      <c r="H45" s="9">
        <v>2</v>
      </c>
      <c r="I45" s="15">
        <v>2601.5</v>
      </c>
      <c r="J45" s="6">
        <v>36</v>
      </c>
      <c r="K45" s="6"/>
      <c r="L45" s="1" t="s">
        <v>9</v>
      </c>
    </row>
    <row r="46" spans="1:12">
      <c r="A46" s="1">
        <v>44</v>
      </c>
      <c r="B46" s="18"/>
      <c r="C46" s="6" t="s">
        <v>389</v>
      </c>
      <c r="D46" s="7" t="s">
        <v>494</v>
      </c>
      <c r="E46" s="8" t="s">
        <v>373</v>
      </c>
      <c r="F46" s="16">
        <v>1</v>
      </c>
      <c r="G46" s="6" t="s">
        <v>441</v>
      </c>
      <c r="H46" s="9">
        <v>1</v>
      </c>
      <c r="I46" s="15">
        <v>2299</v>
      </c>
      <c r="J46" s="1">
        <v>60</v>
      </c>
      <c r="K46" s="6"/>
      <c r="L46" s="1" t="s">
        <v>9</v>
      </c>
    </row>
    <row r="47" spans="1:12">
      <c r="A47" s="1">
        <v>45</v>
      </c>
      <c r="B47" s="18" t="s">
        <v>294</v>
      </c>
      <c r="C47" s="6" t="s">
        <v>389</v>
      </c>
      <c r="D47" s="7" t="s">
        <v>398</v>
      </c>
      <c r="E47" s="8" t="s">
        <v>21</v>
      </c>
      <c r="F47" s="16">
        <v>1</v>
      </c>
      <c r="G47" s="6" t="s">
        <v>440</v>
      </c>
      <c r="H47" s="9">
        <v>3</v>
      </c>
      <c r="I47" s="15">
        <v>2299</v>
      </c>
      <c r="J47" s="6">
        <v>36</v>
      </c>
      <c r="K47" s="6"/>
      <c r="L47" s="1" t="s">
        <v>9</v>
      </c>
    </row>
    <row r="48" spans="1:12">
      <c r="A48" s="1">
        <v>46</v>
      </c>
      <c r="B48" s="18" t="s">
        <v>294</v>
      </c>
      <c r="C48" s="6" t="s">
        <v>389</v>
      </c>
      <c r="D48" s="7" t="s">
        <v>399</v>
      </c>
      <c r="E48" s="8" t="s">
        <v>21</v>
      </c>
      <c r="F48" s="16">
        <v>1</v>
      </c>
      <c r="G48" s="6" t="s">
        <v>251</v>
      </c>
      <c r="H48" s="9">
        <v>9</v>
      </c>
      <c r="I48" s="15">
        <v>2299</v>
      </c>
      <c r="J48" s="6">
        <v>36</v>
      </c>
      <c r="K48" s="6"/>
      <c r="L48" s="1" t="s">
        <v>9</v>
      </c>
    </row>
    <row r="49" spans="1:12">
      <c r="A49" s="1">
        <v>47</v>
      </c>
      <c r="B49" s="18" t="s">
        <v>294</v>
      </c>
      <c r="C49" s="6" t="s">
        <v>389</v>
      </c>
      <c r="D49" s="7" t="s">
        <v>400</v>
      </c>
      <c r="E49" s="8" t="s">
        <v>21</v>
      </c>
      <c r="F49" s="16">
        <v>1</v>
      </c>
      <c r="G49" s="6" t="s">
        <v>251</v>
      </c>
      <c r="H49" s="9">
        <v>2</v>
      </c>
      <c r="I49" s="15">
        <v>2299</v>
      </c>
      <c r="J49" s="1">
        <v>36</v>
      </c>
      <c r="K49" s="6"/>
      <c r="L49" s="1" t="s">
        <v>9</v>
      </c>
    </row>
    <row r="50" spans="1:12">
      <c r="A50" s="1">
        <v>48</v>
      </c>
      <c r="B50" s="18" t="s">
        <v>294</v>
      </c>
      <c r="C50" s="6" t="s">
        <v>389</v>
      </c>
      <c r="D50" s="7" t="s">
        <v>489</v>
      </c>
      <c r="E50" s="8" t="s">
        <v>21</v>
      </c>
      <c r="F50" s="16">
        <v>1</v>
      </c>
      <c r="G50" s="6" t="s">
        <v>251</v>
      </c>
      <c r="H50" s="9">
        <v>1</v>
      </c>
      <c r="I50" s="15">
        <v>2299</v>
      </c>
      <c r="J50" s="1">
        <v>36</v>
      </c>
      <c r="K50" s="6"/>
      <c r="L50" s="1" t="s">
        <v>9</v>
      </c>
    </row>
    <row r="51" spans="1:12">
      <c r="A51" s="1">
        <v>49</v>
      </c>
      <c r="B51" s="18" t="s">
        <v>295</v>
      </c>
      <c r="C51" s="6" t="s">
        <v>389</v>
      </c>
      <c r="D51" s="7" t="s">
        <v>401</v>
      </c>
      <c r="E51" s="8" t="s">
        <v>21</v>
      </c>
      <c r="F51" s="16">
        <v>2</v>
      </c>
      <c r="G51" s="6" t="s">
        <v>308</v>
      </c>
      <c r="H51" s="9">
        <v>34</v>
      </c>
      <c r="I51" s="15">
        <v>3267</v>
      </c>
      <c r="J51" s="1">
        <v>72</v>
      </c>
      <c r="K51" s="6"/>
      <c r="L51" s="1" t="s">
        <v>9</v>
      </c>
    </row>
    <row r="52" spans="1:12">
      <c r="A52" s="1">
        <v>51</v>
      </c>
      <c r="B52" s="18" t="s">
        <v>290</v>
      </c>
      <c r="C52" s="6" t="s">
        <v>389</v>
      </c>
      <c r="D52" s="7" t="s">
        <v>401</v>
      </c>
      <c r="E52" s="8" t="s">
        <v>21</v>
      </c>
      <c r="F52" s="16">
        <v>1</v>
      </c>
      <c r="G52" s="6" t="s">
        <v>89</v>
      </c>
      <c r="H52" s="9">
        <v>5</v>
      </c>
      <c r="I52" s="15">
        <v>3267</v>
      </c>
      <c r="J52" s="1">
        <v>36</v>
      </c>
      <c r="K52" s="6"/>
      <c r="L52" s="1" t="s">
        <v>9</v>
      </c>
    </row>
    <row r="53" spans="1:12">
      <c r="A53" s="1">
        <v>52</v>
      </c>
      <c r="B53" s="18" t="s">
        <v>337</v>
      </c>
      <c r="C53" s="6" t="s">
        <v>389</v>
      </c>
      <c r="D53" s="7" t="s">
        <v>401</v>
      </c>
      <c r="E53" s="8" t="s">
        <v>19</v>
      </c>
      <c r="F53" s="16">
        <v>1</v>
      </c>
      <c r="G53" s="6" t="s">
        <v>336</v>
      </c>
      <c r="H53" s="9">
        <v>1</v>
      </c>
      <c r="I53" s="15">
        <v>3267</v>
      </c>
      <c r="J53" s="1">
        <v>26</v>
      </c>
      <c r="K53" s="6"/>
      <c r="L53" s="1" t="s">
        <v>9</v>
      </c>
    </row>
    <row r="54" spans="1:12">
      <c r="A54" s="10">
        <v>53</v>
      </c>
      <c r="B54" s="21"/>
      <c r="C54" s="26" t="s">
        <v>343</v>
      </c>
      <c r="D54" s="11" t="s">
        <v>481</v>
      </c>
      <c r="E54" s="12" t="s">
        <v>75</v>
      </c>
      <c r="F54" s="27">
        <v>1</v>
      </c>
      <c r="G54" s="26" t="s">
        <v>472</v>
      </c>
      <c r="H54" s="13">
        <v>3</v>
      </c>
      <c r="I54" s="23">
        <v>4745</v>
      </c>
      <c r="J54" s="10"/>
      <c r="K54" s="26"/>
      <c r="L54" s="10" t="s">
        <v>386</v>
      </c>
    </row>
    <row r="55" spans="1:12">
      <c r="A55" s="1">
        <v>54</v>
      </c>
      <c r="B55" s="18" t="s">
        <v>295</v>
      </c>
      <c r="C55" s="6" t="s">
        <v>389</v>
      </c>
      <c r="D55" s="7" t="s">
        <v>402</v>
      </c>
      <c r="E55" s="8" t="s">
        <v>21</v>
      </c>
      <c r="F55" s="16">
        <v>2</v>
      </c>
      <c r="G55" s="6" t="s">
        <v>308</v>
      </c>
      <c r="H55" s="9">
        <v>1</v>
      </c>
      <c r="I55" s="15">
        <v>2299</v>
      </c>
      <c r="J55" s="1">
        <v>72</v>
      </c>
      <c r="K55" s="6"/>
      <c r="L55" s="1" t="s">
        <v>9</v>
      </c>
    </row>
    <row r="56" spans="1:12">
      <c r="A56" s="1">
        <v>55</v>
      </c>
      <c r="B56" s="18" t="s">
        <v>433</v>
      </c>
      <c r="C56" s="6" t="s">
        <v>389</v>
      </c>
      <c r="D56" s="7" t="s">
        <v>319</v>
      </c>
      <c r="E56" s="8" t="s">
        <v>19</v>
      </c>
      <c r="F56" s="16">
        <v>2</v>
      </c>
      <c r="G56" s="6" t="s">
        <v>254</v>
      </c>
      <c r="H56" s="9">
        <v>1</v>
      </c>
      <c r="I56" s="15">
        <v>2299</v>
      </c>
      <c r="J56" s="1">
        <v>50</v>
      </c>
      <c r="K56" s="6"/>
      <c r="L56" s="1" t="s">
        <v>9</v>
      </c>
    </row>
    <row r="57" spans="1:12">
      <c r="A57" s="1">
        <v>56</v>
      </c>
      <c r="B57" s="18" t="s">
        <v>337</v>
      </c>
      <c r="C57" s="6" t="s">
        <v>389</v>
      </c>
      <c r="D57" s="7" t="s">
        <v>403</v>
      </c>
      <c r="E57" s="8" t="s">
        <v>19</v>
      </c>
      <c r="F57" s="16">
        <v>1</v>
      </c>
      <c r="G57" s="6" t="s">
        <v>336</v>
      </c>
      <c r="H57" s="9">
        <v>1</v>
      </c>
      <c r="I57" s="15">
        <v>2299</v>
      </c>
      <c r="J57" s="1">
        <v>26</v>
      </c>
      <c r="K57" s="6"/>
      <c r="L57" s="1" t="s">
        <v>9</v>
      </c>
    </row>
    <row r="58" spans="1:12">
      <c r="A58" s="1">
        <v>57</v>
      </c>
      <c r="B58" s="18" t="s">
        <v>487</v>
      </c>
      <c r="C58" s="6" t="s">
        <v>343</v>
      </c>
      <c r="D58" s="7" t="s">
        <v>486</v>
      </c>
      <c r="E58" s="8" t="s">
        <v>19</v>
      </c>
      <c r="F58" s="16">
        <v>1</v>
      </c>
      <c r="G58" s="6" t="s">
        <v>336</v>
      </c>
      <c r="H58" s="9">
        <v>1</v>
      </c>
      <c r="I58" s="15">
        <v>2299</v>
      </c>
      <c r="J58" s="1">
        <v>26</v>
      </c>
      <c r="K58" s="6"/>
      <c r="L58" s="1" t="s">
        <v>9</v>
      </c>
    </row>
    <row r="59" spans="1:12">
      <c r="A59" s="1">
        <v>58</v>
      </c>
      <c r="B59" s="18" t="s">
        <v>337</v>
      </c>
      <c r="C59" s="6" t="s">
        <v>389</v>
      </c>
      <c r="D59" s="7" t="s">
        <v>319</v>
      </c>
      <c r="E59" s="8" t="s">
        <v>19</v>
      </c>
      <c r="F59" s="16">
        <v>1</v>
      </c>
      <c r="G59" s="6" t="s">
        <v>336</v>
      </c>
      <c r="H59" s="9">
        <v>1</v>
      </c>
      <c r="I59" s="15">
        <v>2299</v>
      </c>
      <c r="J59" s="1">
        <v>26</v>
      </c>
      <c r="K59" s="6"/>
      <c r="L59" s="1" t="s">
        <v>9</v>
      </c>
    </row>
    <row r="60" spans="1:12">
      <c r="A60" s="30">
        <v>59</v>
      </c>
      <c r="B60" s="31" t="s">
        <v>587</v>
      </c>
      <c r="C60" s="32" t="s">
        <v>343</v>
      </c>
      <c r="D60" s="33" t="s">
        <v>484</v>
      </c>
      <c r="E60" s="34" t="s">
        <v>21</v>
      </c>
      <c r="F60" s="35">
        <v>2</v>
      </c>
      <c r="G60" s="32" t="s">
        <v>591</v>
      </c>
      <c r="H60" s="36">
        <v>11</v>
      </c>
      <c r="I60" s="37"/>
      <c r="J60" s="30">
        <v>72</v>
      </c>
      <c r="K60" s="32"/>
      <c r="L60" s="30" t="s">
        <v>9</v>
      </c>
    </row>
    <row r="61" spans="1:12">
      <c r="A61" s="30">
        <v>60</v>
      </c>
      <c r="B61" s="31" t="s">
        <v>588</v>
      </c>
      <c r="C61" s="32" t="s">
        <v>343</v>
      </c>
      <c r="D61" s="33" t="s">
        <v>484</v>
      </c>
      <c r="E61" s="34" t="s">
        <v>21</v>
      </c>
      <c r="F61" s="35">
        <v>1</v>
      </c>
      <c r="G61" s="32" t="s">
        <v>591</v>
      </c>
      <c r="H61" s="36">
        <v>5</v>
      </c>
      <c r="I61" s="37"/>
      <c r="J61" s="30">
        <v>36</v>
      </c>
      <c r="K61" s="32"/>
      <c r="L61" s="30" t="s">
        <v>9</v>
      </c>
    </row>
    <row r="62" spans="1:12">
      <c r="A62" s="30">
        <v>61</v>
      </c>
      <c r="B62" s="31" t="s">
        <v>589</v>
      </c>
      <c r="C62" s="32" t="s">
        <v>389</v>
      </c>
      <c r="D62" s="33" t="s">
        <v>484</v>
      </c>
      <c r="E62" s="34" t="s">
        <v>21</v>
      </c>
      <c r="F62" s="35">
        <v>1</v>
      </c>
      <c r="G62" s="32" t="s">
        <v>592</v>
      </c>
      <c r="H62" s="36">
        <v>2</v>
      </c>
      <c r="I62" s="37"/>
      <c r="J62" s="30">
        <v>36</v>
      </c>
      <c r="K62" s="32"/>
      <c r="L62" s="30" t="s">
        <v>9</v>
      </c>
    </row>
    <row r="63" spans="1:12">
      <c r="A63" s="30">
        <v>62</v>
      </c>
      <c r="B63" s="31" t="s">
        <v>590</v>
      </c>
      <c r="C63" s="32" t="s">
        <v>389</v>
      </c>
      <c r="D63" s="33" t="s">
        <v>484</v>
      </c>
      <c r="E63" s="34" t="s">
        <v>21</v>
      </c>
      <c r="F63" s="35">
        <v>1</v>
      </c>
      <c r="G63" s="32" t="s">
        <v>593</v>
      </c>
      <c r="H63" s="36">
        <v>11</v>
      </c>
      <c r="I63" s="37"/>
      <c r="J63" s="30">
        <v>36</v>
      </c>
      <c r="K63" s="32"/>
      <c r="L63" s="30" t="s">
        <v>9</v>
      </c>
    </row>
    <row r="64" spans="1:12">
      <c r="A64" s="30">
        <v>63</v>
      </c>
      <c r="B64" s="31" t="s">
        <v>87</v>
      </c>
      <c r="C64" s="32" t="s">
        <v>389</v>
      </c>
      <c r="D64" s="33" t="s">
        <v>485</v>
      </c>
      <c r="E64" s="34" t="s">
        <v>21</v>
      </c>
      <c r="F64" s="35">
        <v>2</v>
      </c>
      <c r="G64" s="32" t="s">
        <v>556</v>
      </c>
      <c r="H64" s="36">
        <v>2</v>
      </c>
      <c r="I64" s="37"/>
      <c r="J64" s="30">
        <v>72</v>
      </c>
      <c r="K64" s="32"/>
      <c r="L64" s="30" t="s">
        <v>9</v>
      </c>
    </row>
    <row r="65" spans="1:12">
      <c r="A65" s="30">
        <v>65</v>
      </c>
      <c r="B65" s="31"/>
      <c r="C65" s="32" t="s">
        <v>389</v>
      </c>
      <c r="D65" s="33" t="s">
        <v>404</v>
      </c>
      <c r="E65" s="34" t="s">
        <v>373</v>
      </c>
      <c r="F65" s="35">
        <v>1</v>
      </c>
      <c r="G65" s="32" t="s">
        <v>73</v>
      </c>
      <c r="H65" s="36">
        <v>76</v>
      </c>
      <c r="I65" s="37">
        <v>1936</v>
      </c>
      <c r="J65" s="30">
        <v>60</v>
      </c>
      <c r="K65" s="32"/>
      <c r="L65" s="30" t="s">
        <v>9</v>
      </c>
    </row>
    <row r="66" spans="1:12">
      <c r="A66" s="30">
        <v>66</v>
      </c>
      <c r="B66" s="31"/>
      <c r="C66" s="32" t="s">
        <v>389</v>
      </c>
      <c r="D66" s="33" t="s">
        <v>404</v>
      </c>
      <c r="E66" s="34" t="s">
        <v>445</v>
      </c>
      <c r="F66" s="35">
        <v>1</v>
      </c>
      <c r="G66" s="32" t="s">
        <v>446</v>
      </c>
      <c r="H66" s="36">
        <v>5</v>
      </c>
      <c r="I66" s="37">
        <v>1936</v>
      </c>
      <c r="J66" s="30">
        <v>85</v>
      </c>
      <c r="K66" s="32"/>
      <c r="L66" s="30" t="s">
        <v>9</v>
      </c>
    </row>
    <row r="67" spans="1:12">
      <c r="A67" s="30">
        <v>71</v>
      </c>
      <c r="B67" s="31" t="s">
        <v>434</v>
      </c>
      <c r="C67" s="32" t="s">
        <v>389</v>
      </c>
      <c r="D67" s="33" t="s">
        <v>405</v>
      </c>
      <c r="E67" s="34" t="s">
        <v>21</v>
      </c>
      <c r="F67" s="35">
        <v>3</v>
      </c>
      <c r="G67" s="32" t="s">
        <v>450</v>
      </c>
      <c r="H67" s="36">
        <v>32</v>
      </c>
      <c r="I67" s="37">
        <v>1936</v>
      </c>
      <c r="J67" s="30">
        <v>108</v>
      </c>
      <c r="K67" s="32"/>
      <c r="L67" s="30" t="s">
        <v>9</v>
      </c>
    </row>
    <row r="68" spans="1:12">
      <c r="A68" s="1">
        <v>72</v>
      </c>
      <c r="B68" s="18" t="s">
        <v>435</v>
      </c>
      <c r="C68" s="6" t="s">
        <v>389</v>
      </c>
      <c r="D68" s="7" t="s">
        <v>406</v>
      </c>
      <c r="E68" s="8" t="s">
        <v>21</v>
      </c>
      <c r="F68" s="16">
        <v>2</v>
      </c>
      <c r="G68" s="6" t="s">
        <v>447</v>
      </c>
      <c r="H68" s="9">
        <v>1</v>
      </c>
      <c r="I68" s="15">
        <v>2299</v>
      </c>
      <c r="J68" s="1">
        <v>72</v>
      </c>
      <c r="K68" s="6"/>
      <c r="L68" s="1" t="s">
        <v>9</v>
      </c>
    </row>
    <row r="69" spans="1:12">
      <c r="A69" s="1">
        <v>73</v>
      </c>
      <c r="B69" s="18" t="s">
        <v>282</v>
      </c>
      <c r="C69" s="6" t="s">
        <v>389</v>
      </c>
      <c r="D69" s="7" t="s">
        <v>488</v>
      </c>
      <c r="E69" s="8" t="s">
        <v>21</v>
      </c>
      <c r="F69" s="16">
        <v>1</v>
      </c>
      <c r="G69" s="6" t="s">
        <v>301</v>
      </c>
      <c r="H69" s="9">
        <v>1</v>
      </c>
      <c r="I69" s="15">
        <v>2299</v>
      </c>
      <c r="J69" s="1">
        <v>36</v>
      </c>
      <c r="K69" s="6"/>
      <c r="L69" s="1" t="s">
        <v>9</v>
      </c>
    </row>
    <row r="70" spans="1:12">
      <c r="A70" s="1">
        <v>74</v>
      </c>
      <c r="B70" s="18"/>
      <c r="C70" s="6" t="s">
        <v>389</v>
      </c>
      <c r="D70" s="7" t="s">
        <v>488</v>
      </c>
      <c r="E70" s="8" t="s">
        <v>448</v>
      </c>
      <c r="F70" s="16">
        <v>1</v>
      </c>
      <c r="G70" s="6" t="s">
        <v>375</v>
      </c>
      <c r="H70" s="9">
        <v>1</v>
      </c>
      <c r="I70" s="15">
        <v>2299</v>
      </c>
      <c r="J70" s="1">
        <v>22</v>
      </c>
      <c r="K70" s="6"/>
      <c r="L70" s="1" t="s">
        <v>9</v>
      </c>
    </row>
    <row r="71" spans="1:12">
      <c r="A71" s="1">
        <v>75</v>
      </c>
      <c r="B71" s="18"/>
      <c r="C71" s="6" t="s">
        <v>389</v>
      </c>
      <c r="D71" s="7" t="s">
        <v>490</v>
      </c>
      <c r="E71" s="8" t="s">
        <v>448</v>
      </c>
      <c r="F71" s="16">
        <v>1</v>
      </c>
      <c r="G71" s="6"/>
      <c r="H71" s="9">
        <v>1</v>
      </c>
      <c r="I71" s="15"/>
      <c r="J71" s="1">
        <v>22</v>
      </c>
      <c r="K71" s="6"/>
      <c r="L71" s="1" t="s">
        <v>9</v>
      </c>
    </row>
    <row r="72" spans="1:12">
      <c r="A72" s="1">
        <v>76</v>
      </c>
      <c r="B72" s="18"/>
      <c r="C72" s="6" t="s">
        <v>389</v>
      </c>
      <c r="D72" s="7" t="s">
        <v>491</v>
      </c>
      <c r="E72" s="8" t="s">
        <v>448</v>
      </c>
      <c r="F72" s="16">
        <v>1</v>
      </c>
      <c r="G72" s="6"/>
      <c r="H72" s="9">
        <v>1</v>
      </c>
      <c r="I72" s="15"/>
      <c r="J72" s="1">
        <v>22</v>
      </c>
      <c r="K72" s="6"/>
      <c r="L72" s="1" t="s">
        <v>9</v>
      </c>
    </row>
    <row r="73" spans="1:12">
      <c r="A73" s="1">
        <v>77</v>
      </c>
      <c r="B73" s="18" t="s">
        <v>283</v>
      </c>
      <c r="C73" s="6" t="s">
        <v>389</v>
      </c>
      <c r="D73" s="7" t="s">
        <v>65</v>
      </c>
      <c r="E73" s="8" t="s">
        <v>21</v>
      </c>
      <c r="F73" s="16">
        <v>1</v>
      </c>
      <c r="G73" s="6" t="s">
        <v>302</v>
      </c>
      <c r="H73" s="9">
        <v>2</v>
      </c>
      <c r="I73" s="15">
        <v>2299</v>
      </c>
      <c r="J73" s="1">
        <v>36</v>
      </c>
      <c r="K73" s="6"/>
      <c r="L73" s="1" t="s">
        <v>9</v>
      </c>
    </row>
    <row r="74" spans="1:12">
      <c r="A74" s="1">
        <v>78</v>
      </c>
      <c r="B74" s="18"/>
      <c r="C74" s="6" t="s">
        <v>389</v>
      </c>
      <c r="D74" s="7" t="s">
        <v>65</v>
      </c>
      <c r="E74" s="8" t="s">
        <v>373</v>
      </c>
      <c r="F74" s="16">
        <v>1</v>
      </c>
      <c r="G74" s="6" t="s">
        <v>73</v>
      </c>
      <c r="H74" s="9">
        <v>1</v>
      </c>
      <c r="I74" s="15">
        <v>2299</v>
      </c>
      <c r="J74" s="1">
        <v>60</v>
      </c>
      <c r="K74" s="6"/>
      <c r="L74" s="1" t="s">
        <v>9</v>
      </c>
    </row>
    <row r="75" spans="1:12">
      <c r="A75" s="1">
        <v>79</v>
      </c>
      <c r="B75" s="18" t="s">
        <v>292</v>
      </c>
      <c r="C75" s="6" t="s">
        <v>389</v>
      </c>
      <c r="D75" s="7" t="s">
        <v>407</v>
      </c>
      <c r="E75" s="8" t="s">
        <v>19</v>
      </c>
      <c r="F75" s="16">
        <v>1</v>
      </c>
      <c r="G75" s="6" t="s">
        <v>335</v>
      </c>
      <c r="H75" s="9">
        <v>2</v>
      </c>
      <c r="I75" s="15">
        <v>2601.5</v>
      </c>
      <c r="J75" s="1">
        <v>26</v>
      </c>
      <c r="K75" s="6"/>
      <c r="L75" s="1" t="s">
        <v>9</v>
      </c>
    </row>
    <row r="76" spans="1:12">
      <c r="A76" s="1">
        <v>80</v>
      </c>
      <c r="B76" s="18" t="s">
        <v>295</v>
      </c>
      <c r="C76" s="6" t="s">
        <v>389</v>
      </c>
      <c r="D76" s="7" t="s">
        <v>408</v>
      </c>
      <c r="E76" s="8" t="s">
        <v>21</v>
      </c>
      <c r="F76" s="16">
        <v>2</v>
      </c>
      <c r="G76" s="6" t="s">
        <v>308</v>
      </c>
      <c r="H76" s="9">
        <v>6</v>
      </c>
      <c r="I76" s="15">
        <v>8760</v>
      </c>
      <c r="J76" s="1">
        <v>72</v>
      </c>
      <c r="K76" s="6"/>
      <c r="L76" s="1" t="s">
        <v>9</v>
      </c>
    </row>
    <row r="77" spans="1:12">
      <c r="A77" s="1">
        <v>81</v>
      </c>
      <c r="B77" s="18" t="s">
        <v>295</v>
      </c>
      <c r="C77" s="6" t="s">
        <v>389</v>
      </c>
      <c r="D77" s="7" t="s">
        <v>409</v>
      </c>
      <c r="E77" s="8" t="s">
        <v>21</v>
      </c>
      <c r="F77" s="16">
        <v>2</v>
      </c>
      <c r="G77" s="6" t="s">
        <v>308</v>
      </c>
      <c r="H77" s="9">
        <v>3</v>
      </c>
      <c r="I77" s="15">
        <v>6824</v>
      </c>
      <c r="J77" s="1">
        <v>72</v>
      </c>
      <c r="K77" s="6"/>
      <c r="L77" s="1" t="s">
        <v>9</v>
      </c>
    </row>
    <row r="78" spans="1:12">
      <c r="A78" s="1">
        <v>82</v>
      </c>
      <c r="B78" s="18" t="s">
        <v>436</v>
      </c>
      <c r="C78" s="6" t="s">
        <v>389</v>
      </c>
      <c r="D78" s="7" t="s">
        <v>356</v>
      </c>
      <c r="E78" s="8" t="s">
        <v>21</v>
      </c>
      <c r="F78" s="16">
        <v>2</v>
      </c>
      <c r="G78" s="6" t="s">
        <v>308</v>
      </c>
      <c r="H78" s="9">
        <v>2</v>
      </c>
      <c r="I78" s="15">
        <v>2601.5</v>
      </c>
      <c r="J78" s="1">
        <v>72</v>
      </c>
      <c r="K78" s="6"/>
      <c r="L78" s="1" t="s">
        <v>9</v>
      </c>
    </row>
    <row r="79" spans="1:12">
      <c r="A79" s="1">
        <v>83</v>
      </c>
      <c r="B79" s="18" t="s">
        <v>437</v>
      </c>
      <c r="C79" s="6" t="s">
        <v>389</v>
      </c>
      <c r="D79" s="7" t="s">
        <v>356</v>
      </c>
      <c r="E79" s="8" t="s">
        <v>21</v>
      </c>
      <c r="F79" s="16">
        <v>1</v>
      </c>
      <c r="G79" s="6" t="s">
        <v>12</v>
      </c>
      <c r="H79" s="9">
        <v>1</v>
      </c>
      <c r="I79" s="15">
        <v>2601.5</v>
      </c>
      <c r="J79" s="1">
        <v>36</v>
      </c>
      <c r="K79" s="6"/>
      <c r="L79" s="1" t="s">
        <v>9</v>
      </c>
    </row>
    <row r="80" spans="1:12">
      <c r="A80" s="1">
        <v>84</v>
      </c>
      <c r="B80" s="18" t="s">
        <v>294</v>
      </c>
      <c r="C80" s="6" t="s">
        <v>389</v>
      </c>
      <c r="D80" s="7" t="s">
        <v>410</v>
      </c>
      <c r="E80" s="8" t="s">
        <v>21</v>
      </c>
      <c r="F80" s="16">
        <v>1</v>
      </c>
      <c r="G80" s="6" t="s">
        <v>251</v>
      </c>
      <c r="H80" s="9">
        <v>1</v>
      </c>
      <c r="I80" s="15">
        <v>2299</v>
      </c>
      <c r="J80" s="1">
        <v>36</v>
      </c>
      <c r="K80" s="6"/>
      <c r="L80" s="1" t="s">
        <v>9</v>
      </c>
    </row>
    <row r="81" spans="1:12">
      <c r="A81" s="1">
        <v>85</v>
      </c>
      <c r="B81" s="18" t="s">
        <v>294</v>
      </c>
      <c r="C81" s="6" t="s">
        <v>389</v>
      </c>
      <c r="D81" s="7" t="s">
        <v>411</v>
      </c>
      <c r="E81" s="8" t="s">
        <v>21</v>
      </c>
      <c r="F81" s="16">
        <v>1</v>
      </c>
      <c r="G81" s="6" t="s">
        <v>440</v>
      </c>
      <c r="H81" s="9">
        <v>3</v>
      </c>
      <c r="I81" s="15">
        <v>2299</v>
      </c>
      <c r="J81" s="1">
        <v>36</v>
      </c>
      <c r="K81" s="6"/>
      <c r="L81" s="1" t="s">
        <v>9</v>
      </c>
    </row>
    <row r="82" spans="1:12">
      <c r="A82" s="1">
        <v>86</v>
      </c>
      <c r="B82" s="18" t="s">
        <v>432</v>
      </c>
      <c r="C82" s="6" t="s">
        <v>389</v>
      </c>
      <c r="D82" s="7" t="s">
        <v>411</v>
      </c>
      <c r="E82" s="8" t="s">
        <v>21</v>
      </c>
      <c r="F82" s="16">
        <v>2</v>
      </c>
      <c r="G82" s="6" t="s">
        <v>440</v>
      </c>
      <c r="H82" s="9">
        <v>1</v>
      </c>
      <c r="I82" s="15">
        <v>2299</v>
      </c>
      <c r="J82" s="1">
        <v>72</v>
      </c>
      <c r="K82" s="6"/>
      <c r="L82" s="1" t="s">
        <v>9</v>
      </c>
    </row>
    <row r="83" spans="1:12">
      <c r="A83" s="1">
        <v>87</v>
      </c>
      <c r="B83" s="18" t="s">
        <v>431</v>
      </c>
      <c r="C83" s="6" t="s">
        <v>389</v>
      </c>
      <c r="D83" s="7" t="s">
        <v>412</v>
      </c>
      <c r="E83" s="8" t="s">
        <v>21</v>
      </c>
      <c r="F83" s="16">
        <v>1</v>
      </c>
      <c r="G83" s="6" t="s">
        <v>302</v>
      </c>
      <c r="H83" s="9">
        <v>1</v>
      </c>
      <c r="I83" s="15">
        <v>2299</v>
      </c>
      <c r="J83" s="1">
        <v>36</v>
      </c>
      <c r="K83" s="6"/>
      <c r="L83" s="1" t="s">
        <v>9</v>
      </c>
    </row>
    <row r="84" spans="1:12">
      <c r="A84" s="1">
        <v>88</v>
      </c>
      <c r="B84" s="18" t="s">
        <v>294</v>
      </c>
      <c r="C84" s="6" t="s">
        <v>389</v>
      </c>
      <c r="D84" s="7" t="s">
        <v>413</v>
      </c>
      <c r="E84" s="8" t="s">
        <v>21</v>
      </c>
      <c r="F84" s="16">
        <v>1</v>
      </c>
      <c r="G84" s="6" t="s">
        <v>251</v>
      </c>
      <c r="H84" s="9">
        <v>2</v>
      </c>
      <c r="I84" s="15">
        <v>2299</v>
      </c>
      <c r="J84" s="1">
        <v>36</v>
      </c>
      <c r="K84" s="6"/>
      <c r="L84" s="1" t="s">
        <v>9</v>
      </c>
    </row>
    <row r="85" spans="1:12">
      <c r="A85" s="1">
        <v>89</v>
      </c>
      <c r="B85" s="18" t="s">
        <v>432</v>
      </c>
      <c r="C85" s="6" t="s">
        <v>389</v>
      </c>
      <c r="D85" s="7" t="s">
        <v>413</v>
      </c>
      <c r="E85" s="8" t="s">
        <v>21</v>
      </c>
      <c r="F85" s="16">
        <v>2</v>
      </c>
      <c r="G85" s="6" t="s">
        <v>251</v>
      </c>
      <c r="H85" s="9">
        <v>2</v>
      </c>
      <c r="I85" s="15">
        <v>2299</v>
      </c>
      <c r="J85" s="1">
        <v>72</v>
      </c>
      <c r="K85" s="6"/>
      <c r="L85" s="1" t="s">
        <v>9</v>
      </c>
    </row>
    <row r="86" spans="1:12">
      <c r="A86" s="1">
        <v>90</v>
      </c>
      <c r="B86" s="18" t="s">
        <v>294</v>
      </c>
      <c r="C86" s="6" t="s">
        <v>389</v>
      </c>
      <c r="D86" s="7" t="s">
        <v>414</v>
      </c>
      <c r="E86" s="8" t="s">
        <v>21</v>
      </c>
      <c r="F86" s="16">
        <v>1</v>
      </c>
      <c r="G86" s="6" t="s">
        <v>251</v>
      </c>
      <c r="H86" s="9">
        <v>3</v>
      </c>
      <c r="I86" s="15">
        <v>2299</v>
      </c>
      <c r="J86" s="1">
        <v>36</v>
      </c>
      <c r="K86" s="6"/>
      <c r="L86" s="1" t="s">
        <v>9</v>
      </c>
    </row>
    <row r="87" spans="1:12">
      <c r="A87" s="1">
        <v>91</v>
      </c>
      <c r="B87" s="18" t="s">
        <v>294</v>
      </c>
      <c r="C87" s="6" t="s">
        <v>389</v>
      </c>
      <c r="D87" s="7" t="s">
        <v>415</v>
      </c>
      <c r="E87" s="8" t="s">
        <v>21</v>
      </c>
      <c r="F87" s="16">
        <v>1</v>
      </c>
      <c r="G87" s="6" t="s">
        <v>251</v>
      </c>
      <c r="H87" s="9">
        <v>8</v>
      </c>
      <c r="I87" s="15">
        <v>2299</v>
      </c>
      <c r="J87" s="1">
        <v>36</v>
      </c>
      <c r="K87" s="6"/>
      <c r="L87" s="1" t="s">
        <v>9</v>
      </c>
    </row>
    <row r="88" spans="1:12">
      <c r="A88" s="1">
        <v>92</v>
      </c>
      <c r="B88" s="18" t="s">
        <v>435</v>
      </c>
      <c r="C88" s="6" t="s">
        <v>389</v>
      </c>
      <c r="D88" s="7" t="s">
        <v>406</v>
      </c>
      <c r="E88" s="8" t="s">
        <v>21</v>
      </c>
      <c r="F88" s="16">
        <v>2</v>
      </c>
      <c r="G88" s="6" t="s">
        <v>447</v>
      </c>
      <c r="H88" s="9">
        <v>1</v>
      </c>
      <c r="I88" s="15">
        <v>2299</v>
      </c>
      <c r="J88" s="1">
        <v>72</v>
      </c>
      <c r="K88" s="6"/>
      <c r="L88" s="1" t="s">
        <v>9</v>
      </c>
    </row>
    <row r="89" spans="1:12">
      <c r="A89" s="1">
        <v>93</v>
      </c>
      <c r="B89" s="18" t="s">
        <v>285</v>
      </c>
      <c r="C89" s="6" t="s">
        <v>389</v>
      </c>
      <c r="D89" s="7" t="s">
        <v>279</v>
      </c>
      <c r="E89" s="8" t="s">
        <v>21</v>
      </c>
      <c r="F89" s="16">
        <v>1</v>
      </c>
      <c r="G89" s="6" t="s">
        <v>551</v>
      </c>
      <c r="H89" s="9">
        <v>2</v>
      </c>
      <c r="I89" s="15">
        <v>2601.5</v>
      </c>
      <c r="J89" s="1">
        <v>36</v>
      </c>
      <c r="K89" s="6"/>
      <c r="L89" s="1" t="s">
        <v>9</v>
      </c>
    </row>
    <row r="90" spans="1:12">
      <c r="A90" s="1">
        <v>94</v>
      </c>
      <c r="B90" s="18"/>
      <c r="C90" s="6" t="s">
        <v>343</v>
      </c>
      <c r="D90" s="7" t="s">
        <v>493</v>
      </c>
      <c r="E90" s="8" t="s">
        <v>373</v>
      </c>
      <c r="F90" s="16">
        <v>1</v>
      </c>
      <c r="G90" s="6" t="s">
        <v>441</v>
      </c>
      <c r="H90" s="9">
        <v>1</v>
      </c>
      <c r="I90" s="15">
        <v>2299</v>
      </c>
      <c r="J90" s="1">
        <v>60</v>
      </c>
      <c r="K90" s="6"/>
      <c r="L90" s="1" t="s">
        <v>9</v>
      </c>
    </row>
    <row r="91" spans="1:12">
      <c r="A91" s="1">
        <v>95</v>
      </c>
      <c r="B91" s="18" t="s">
        <v>294</v>
      </c>
      <c r="C91" s="6" t="s">
        <v>389</v>
      </c>
      <c r="D91" s="7" t="s">
        <v>416</v>
      </c>
      <c r="E91" s="8" t="s">
        <v>21</v>
      </c>
      <c r="F91" s="16">
        <v>1</v>
      </c>
      <c r="G91" s="6" t="s">
        <v>251</v>
      </c>
      <c r="H91" s="9">
        <v>2</v>
      </c>
      <c r="I91" s="15">
        <v>2299</v>
      </c>
      <c r="J91" s="1">
        <v>36</v>
      </c>
      <c r="K91" s="6"/>
      <c r="L91" s="1" t="s">
        <v>9</v>
      </c>
    </row>
    <row r="92" spans="1:12">
      <c r="A92" s="1">
        <v>96</v>
      </c>
      <c r="B92" s="18" t="s">
        <v>431</v>
      </c>
      <c r="C92" s="6" t="s">
        <v>389</v>
      </c>
      <c r="D92" s="7" t="s">
        <v>418</v>
      </c>
      <c r="E92" s="8" t="s">
        <v>21</v>
      </c>
      <c r="F92" s="16">
        <v>1</v>
      </c>
      <c r="G92" s="6" t="s">
        <v>302</v>
      </c>
      <c r="H92" s="9">
        <v>2</v>
      </c>
      <c r="I92" s="15">
        <v>2299</v>
      </c>
      <c r="J92" s="1">
        <v>36</v>
      </c>
      <c r="K92" s="6"/>
      <c r="L92" s="1" t="s">
        <v>9</v>
      </c>
    </row>
    <row r="93" spans="1:12">
      <c r="A93" s="1">
        <v>97</v>
      </c>
      <c r="B93" s="18"/>
      <c r="C93" s="6" t="s">
        <v>343</v>
      </c>
      <c r="D93" s="7" t="s">
        <v>496</v>
      </c>
      <c r="E93" s="8" t="s">
        <v>164</v>
      </c>
      <c r="F93" s="16">
        <v>1</v>
      </c>
      <c r="G93" s="6" t="s">
        <v>543</v>
      </c>
      <c r="H93" s="9">
        <v>1</v>
      </c>
      <c r="I93" s="15"/>
      <c r="J93" s="1">
        <v>22</v>
      </c>
      <c r="K93" s="6" t="s">
        <v>498</v>
      </c>
      <c r="L93" s="1" t="s">
        <v>9</v>
      </c>
    </row>
    <row r="94" spans="1:12">
      <c r="A94" s="10">
        <v>98</v>
      </c>
      <c r="B94" s="21"/>
      <c r="C94" s="26" t="s">
        <v>343</v>
      </c>
      <c r="D94" s="11" t="s">
        <v>497</v>
      </c>
      <c r="E94" s="12" t="s">
        <v>75</v>
      </c>
      <c r="F94" s="27">
        <v>1</v>
      </c>
      <c r="G94" s="26" t="s">
        <v>472</v>
      </c>
      <c r="H94" s="13">
        <v>3</v>
      </c>
      <c r="I94" s="23"/>
      <c r="J94" s="10"/>
      <c r="K94" s="26"/>
      <c r="L94" s="10" t="s">
        <v>386</v>
      </c>
    </row>
    <row r="95" spans="1:12">
      <c r="A95" s="1">
        <v>99</v>
      </c>
      <c r="B95" s="18" t="s">
        <v>295</v>
      </c>
      <c r="C95" s="6" t="s">
        <v>389</v>
      </c>
      <c r="D95" s="7" t="s">
        <v>419</v>
      </c>
      <c r="E95" s="8" t="s">
        <v>21</v>
      </c>
      <c r="F95" s="16">
        <v>2</v>
      </c>
      <c r="G95" s="6" t="s">
        <v>308</v>
      </c>
      <c r="H95" s="9">
        <v>2</v>
      </c>
      <c r="I95" s="15">
        <v>6824</v>
      </c>
      <c r="J95" s="1">
        <v>72</v>
      </c>
      <c r="K95" s="6"/>
      <c r="L95" s="1" t="s">
        <v>9</v>
      </c>
    </row>
    <row r="96" spans="1:12">
      <c r="A96" s="1">
        <v>100</v>
      </c>
      <c r="B96" s="18" t="s">
        <v>438</v>
      </c>
      <c r="C96" s="6" t="s">
        <v>389</v>
      </c>
      <c r="D96" s="7" t="s">
        <v>419</v>
      </c>
      <c r="E96" s="8" t="s">
        <v>19</v>
      </c>
      <c r="F96" s="16">
        <v>2</v>
      </c>
      <c r="G96" s="6" t="s">
        <v>335</v>
      </c>
      <c r="H96" s="9">
        <v>1</v>
      </c>
      <c r="I96" s="15">
        <v>6824</v>
      </c>
      <c r="J96" s="1">
        <v>52</v>
      </c>
      <c r="K96" s="6"/>
      <c r="L96" s="1" t="s">
        <v>9</v>
      </c>
    </row>
    <row r="97" spans="1:12">
      <c r="A97" s="1">
        <v>101</v>
      </c>
      <c r="B97" s="18" t="s">
        <v>282</v>
      </c>
      <c r="C97" s="6" t="s">
        <v>389</v>
      </c>
      <c r="D97" s="7" t="s">
        <v>419</v>
      </c>
      <c r="E97" s="8" t="s">
        <v>21</v>
      </c>
      <c r="F97" s="16">
        <v>1</v>
      </c>
      <c r="G97" s="6" t="s">
        <v>301</v>
      </c>
      <c r="H97" s="9">
        <v>1</v>
      </c>
      <c r="I97" s="15">
        <v>6824</v>
      </c>
      <c r="J97" s="1">
        <v>36</v>
      </c>
      <c r="K97" s="6"/>
      <c r="L97" s="1" t="s">
        <v>9</v>
      </c>
    </row>
    <row r="98" spans="1:12">
      <c r="A98" s="1">
        <v>102</v>
      </c>
      <c r="B98" s="18" t="s">
        <v>282</v>
      </c>
      <c r="C98" s="6" t="s">
        <v>389</v>
      </c>
      <c r="D98" s="7" t="s">
        <v>420</v>
      </c>
      <c r="E98" s="8" t="s">
        <v>21</v>
      </c>
      <c r="F98" s="16">
        <v>1</v>
      </c>
      <c r="G98" s="6" t="s">
        <v>301</v>
      </c>
      <c r="H98" s="9">
        <v>2</v>
      </c>
      <c r="I98" s="15">
        <v>2299</v>
      </c>
      <c r="J98" s="1">
        <v>36</v>
      </c>
      <c r="K98" s="6"/>
      <c r="L98" s="1" t="s">
        <v>9</v>
      </c>
    </row>
    <row r="99" spans="1:12">
      <c r="A99" s="1">
        <v>103</v>
      </c>
      <c r="B99" s="18" t="s">
        <v>295</v>
      </c>
      <c r="C99" s="6" t="s">
        <v>389</v>
      </c>
      <c r="D99" s="7" t="s">
        <v>421</v>
      </c>
      <c r="E99" s="8" t="s">
        <v>21</v>
      </c>
      <c r="F99" s="16">
        <v>2</v>
      </c>
      <c r="G99" s="6" t="s">
        <v>308</v>
      </c>
      <c r="H99" s="9">
        <v>3</v>
      </c>
      <c r="I99" s="15">
        <v>2299</v>
      </c>
      <c r="J99" s="1">
        <v>72</v>
      </c>
      <c r="K99" s="6"/>
      <c r="L99" s="1" t="s">
        <v>9</v>
      </c>
    </row>
    <row r="100" spans="1:12">
      <c r="A100" s="1">
        <v>104</v>
      </c>
      <c r="B100" s="18" t="s">
        <v>295</v>
      </c>
      <c r="C100" s="6" t="s">
        <v>389</v>
      </c>
      <c r="D100" s="7" t="s">
        <v>422</v>
      </c>
      <c r="E100" s="8" t="s">
        <v>21</v>
      </c>
      <c r="F100" s="16">
        <v>2</v>
      </c>
      <c r="G100" s="6" t="s">
        <v>308</v>
      </c>
      <c r="H100" s="9">
        <v>4</v>
      </c>
      <c r="I100" s="15">
        <v>2299</v>
      </c>
      <c r="J100" s="1">
        <v>72</v>
      </c>
      <c r="K100" s="6"/>
      <c r="L100" s="1" t="s">
        <v>9</v>
      </c>
    </row>
    <row r="101" spans="1:12">
      <c r="A101" s="1">
        <v>105</v>
      </c>
      <c r="B101" s="18" t="s">
        <v>294</v>
      </c>
      <c r="C101" s="6" t="s">
        <v>389</v>
      </c>
      <c r="D101" s="7" t="s">
        <v>423</v>
      </c>
      <c r="E101" s="8" t="s">
        <v>21</v>
      </c>
      <c r="F101" s="16">
        <v>1</v>
      </c>
      <c r="G101" s="6" t="s">
        <v>251</v>
      </c>
      <c r="H101" s="9">
        <v>1</v>
      </c>
      <c r="I101" s="15">
        <v>2299</v>
      </c>
      <c r="J101" s="1">
        <v>36</v>
      </c>
      <c r="K101" s="6"/>
      <c r="L101" s="1" t="s">
        <v>9</v>
      </c>
    </row>
    <row r="102" spans="1:12">
      <c r="A102" s="1">
        <v>106</v>
      </c>
      <c r="B102" s="18" t="s">
        <v>294</v>
      </c>
      <c r="C102" s="6" t="s">
        <v>389</v>
      </c>
      <c r="D102" s="7" t="s">
        <v>424</v>
      </c>
      <c r="E102" s="8" t="s">
        <v>21</v>
      </c>
      <c r="F102" s="16">
        <v>1</v>
      </c>
      <c r="G102" s="6" t="s">
        <v>251</v>
      </c>
      <c r="H102" s="9">
        <v>2</v>
      </c>
      <c r="I102" s="15">
        <v>2299</v>
      </c>
      <c r="J102" s="1">
        <v>36</v>
      </c>
      <c r="K102" s="6"/>
      <c r="L102" s="1" t="s">
        <v>9</v>
      </c>
    </row>
    <row r="103" spans="1:12">
      <c r="A103" s="1">
        <v>107</v>
      </c>
      <c r="B103" s="18" t="s">
        <v>432</v>
      </c>
      <c r="C103" s="6" t="s">
        <v>389</v>
      </c>
      <c r="D103" s="7" t="s">
        <v>425</v>
      </c>
      <c r="E103" s="8" t="s">
        <v>21</v>
      </c>
      <c r="F103" s="16">
        <v>2</v>
      </c>
      <c r="G103" s="6" t="s">
        <v>251</v>
      </c>
      <c r="H103" s="9">
        <v>1</v>
      </c>
      <c r="I103" s="15">
        <v>2299</v>
      </c>
      <c r="J103" s="1">
        <v>72</v>
      </c>
      <c r="K103" s="6"/>
      <c r="L103" s="1" t="s">
        <v>9</v>
      </c>
    </row>
    <row r="104" spans="1:12">
      <c r="A104" s="1">
        <v>108</v>
      </c>
      <c r="B104" s="18" t="s">
        <v>294</v>
      </c>
      <c r="C104" s="6" t="s">
        <v>389</v>
      </c>
      <c r="D104" s="7" t="s">
        <v>426</v>
      </c>
      <c r="E104" s="8" t="s">
        <v>21</v>
      </c>
      <c r="F104" s="16">
        <v>1</v>
      </c>
      <c r="G104" s="6" t="s">
        <v>251</v>
      </c>
      <c r="H104" s="9">
        <v>1</v>
      </c>
      <c r="I104" s="15">
        <v>2299</v>
      </c>
      <c r="J104" s="1">
        <v>36</v>
      </c>
      <c r="K104" s="6"/>
      <c r="L104" s="1" t="s">
        <v>9</v>
      </c>
    </row>
    <row r="105" spans="1:12">
      <c r="A105" s="1">
        <v>109</v>
      </c>
      <c r="B105" s="18" t="s">
        <v>82</v>
      </c>
      <c r="C105" s="6" t="s">
        <v>343</v>
      </c>
      <c r="D105" s="7" t="s">
        <v>492</v>
      </c>
      <c r="E105" s="8" t="s">
        <v>21</v>
      </c>
      <c r="F105" s="16">
        <v>1</v>
      </c>
      <c r="G105" s="6" t="s">
        <v>88</v>
      </c>
      <c r="H105" s="9">
        <v>1</v>
      </c>
      <c r="I105" s="15">
        <v>2299</v>
      </c>
      <c r="J105" s="1">
        <v>36</v>
      </c>
      <c r="K105" s="6"/>
      <c r="L105" s="1" t="s">
        <v>9</v>
      </c>
    </row>
    <row r="106" spans="1:12">
      <c r="A106" s="1">
        <v>110</v>
      </c>
      <c r="B106" s="18" t="s">
        <v>432</v>
      </c>
      <c r="C106" s="6" t="s">
        <v>389</v>
      </c>
      <c r="D106" s="7" t="s">
        <v>427</v>
      </c>
      <c r="E106" s="8" t="s">
        <v>21</v>
      </c>
      <c r="F106" s="16">
        <v>2</v>
      </c>
      <c r="G106" s="6" t="s">
        <v>251</v>
      </c>
      <c r="H106" s="9">
        <v>5</v>
      </c>
      <c r="I106" s="15">
        <v>2299</v>
      </c>
      <c r="J106" s="1">
        <v>72</v>
      </c>
      <c r="K106" s="6"/>
      <c r="L106" s="1" t="s">
        <v>9</v>
      </c>
    </row>
    <row r="107" spans="1:12">
      <c r="A107" s="1">
        <v>111</v>
      </c>
      <c r="B107" s="18" t="s">
        <v>294</v>
      </c>
      <c r="C107" s="6" t="s">
        <v>389</v>
      </c>
      <c r="D107" s="7" t="s">
        <v>427</v>
      </c>
      <c r="E107" s="8" t="s">
        <v>21</v>
      </c>
      <c r="F107" s="16">
        <v>1</v>
      </c>
      <c r="G107" s="6" t="s">
        <v>251</v>
      </c>
      <c r="H107" s="9">
        <v>1</v>
      </c>
      <c r="I107" s="15">
        <v>2299</v>
      </c>
      <c r="J107" s="1">
        <v>36</v>
      </c>
      <c r="K107" s="6"/>
      <c r="L107" s="1" t="s">
        <v>9</v>
      </c>
    </row>
    <row r="108" spans="1:12">
      <c r="A108" s="1">
        <v>112</v>
      </c>
      <c r="B108" s="18" t="s">
        <v>432</v>
      </c>
      <c r="C108" s="6" t="s">
        <v>389</v>
      </c>
      <c r="D108" s="7" t="s">
        <v>428</v>
      </c>
      <c r="E108" s="8" t="s">
        <v>21</v>
      </c>
      <c r="F108" s="16">
        <v>2</v>
      </c>
      <c r="G108" s="6" t="s">
        <v>251</v>
      </c>
      <c r="H108" s="9">
        <v>22</v>
      </c>
      <c r="I108" s="15">
        <v>2299</v>
      </c>
      <c r="J108" s="1">
        <v>72</v>
      </c>
      <c r="K108" s="6"/>
      <c r="L108" s="1" t="s">
        <v>9</v>
      </c>
    </row>
    <row r="109" spans="1:12">
      <c r="A109" s="10">
        <v>113</v>
      </c>
      <c r="B109" s="21"/>
      <c r="C109" s="26" t="s">
        <v>389</v>
      </c>
      <c r="D109" s="11" t="s">
        <v>428</v>
      </c>
      <c r="E109" s="12" t="s">
        <v>75</v>
      </c>
      <c r="F109" s="27">
        <v>1</v>
      </c>
      <c r="G109" s="26" t="s">
        <v>88</v>
      </c>
      <c r="H109" s="13">
        <v>1</v>
      </c>
      <c r="I109" s="23">
        <v>2299</v>
      </c>
      <c r="J109" s="10"/>
      <c r="K109" s="26"/>
      <c r="L109" s="10" t="s">
        <v>386</v>
      </c>
    </row>
    <row r="110" spans="1:12">
      <c r="A110" s="1">
        <v>114</v>
      </c>
      <c r="B110" s="18" t="s">
        <v>294</v>
      </c>
      <c r="C110" s="6" t="s">
        <v>389</v>
      </c>
      <c r="D110" s="7" t="s">
        <v>428</v>
      </c>
      <c r="E110" s="8" t="s">
        <v>21</v>
      </c>
      <c r="F110" s="16">
        <v>1</v>
      </c>
      <c r="G110" s="6" t="s">
        <v>251</v>
      </c>
      <c r="H110" s="9">
        <v>13</v>
      </c>
      <c r="I110" s="15">
        <v>2299</v>
      </c>
      <c r="J110" s="1">
        <v>36</v>
      </c>
      <c r="K110" s="6"/>
      <c r="L110" s="1" t="s">
        <v>9</v>
      </c>
    </row>
    <row r="111" spans="1:12">
      <c r="A111" s="1">
        <v>115</v>
      </c>
      <c r="B111" s="18"/>
      <c r="C111" s="6" t="s">
        <v>389</v>
      </c>
      <c r="D111" s="7" t="s">
        <v>429</v>
      </c>
      <c r="E111" s="8" t="s">
        <v>384</v>
      </c>
      <c r="F111" s="16">
        <v>1</v>
      </c>
      <c r="G111" s="6" t="s">
        <v>251</v>
      </c>
      <c r="H111" s="9">
        <v>8</v>
      </c>
      <c r="I111" s="15">
        <v>2299</v>
      </c>
      <c r="J111" s="1">
        <v>36</v>
      </c>
      <c r="K111" s="6"/>
      <c r="L111" s="1" t="s">
        <v>9</v>
      </c>
    </row>
    <row r="112" spans="1:12">
      <c r="A112" s="1">
        <v>116</v>
      </c>
      <c r="B112" s="18"/>
      <c r="C112" s="6" t="s">
        <v>389</v>
      </c>
      <c r="D112" s="7" t="s">
        <v>430</v>
      </c>
      <c r="E112" s="8" t="s">
        <v>373</v>
      </c>
      <c r="F112" s="16">
        <v>1</v>
      </c>
      <c r="G112" s="6" t="s">
        <v>73</v>
      </c>
      <c r="H112" s="9">
        <v>1</v>
      </c>
      <c r="I112" s="15">
        <v>2299</v>
      </c>
      <c r="J112" s="1">
        <v>60</v>
      </c>
      <c r="K112" s="6"/>
      <c r="L112" s="1" t="s">
        <v>9</v>
      </c>
    </row>
    <row r="113" spans="1:12">
      <c r="F113" s="17"/>
      <c r="H113" s="25">
        <f>SUM(H3:H112)</f>
        <v>505</v>
      </c>
      <c r="J113" s="5"/>
    </row>
    <row r="114" spans="1:12">
      <c r="F114" s="17"/>
      <c r="G114" s="5" t="s">
        <v>586</v>
      </c>
      <c r="H114" s="29">
        <v>9</v>
      </c>
      <c r="J114" s="5"/>
    </row>
    <row r="115" spans="1:12">
      <c r="F115" s="17"/>
      <c r="J115" s="5"/>
    </row>
    <row r="116" spans="1:12">
      <c r="A116" t="s">
        <v>77</v>
      </c>
    </row>
    <row r="117" spans="1:12">
      <c r="A117" s="1">
        <v>102</v>
      </c>
      <c r="B117" s="6" t="s">
        <v>67</v>
      </c>
      <c r="C117" s="6" t="s">
        <v>343</v>
      </c>
      <c r="D117" s="6" t="s">
        <v>57</v>
      </c>
      <c r="E117" s="6" t="s">
        <v>97</v>
      </c>
      <c r="F117" s="16">
        <v>1</v>
      </c>
      <c r="G117" s="6" t="s">
        <v>594</v>
      </c>
      <c r="H117" s="6">
        <v>1</v>
      </c>
      <c r="I117" s="6">
        <v>8760</v>
      </c>
      <c r="J117" s="1">
        <v>4</v>
      </c>
      <c r="K117" s="6"/>
      <c r="L117" s="1" t="s">
        <v>9</v>
      </c>
    </row>
    <row r="118" spans="1:12">
      <c r="A118" s="1">
        <v>103</v>
      </c>
      <c r="B118" s="6" t="s">
        <v>67</v>
      </c>
      <c r="C118" s="6" t="s">
        <v>389</v>
      </c>
      <c r="D118" s="7" t="s">
        <v>397</v>
      </c>
      <c r="E118" s="6" t="s">
        <v>97</v>
      </c>
      <c r="F118" s="16">
        <v>1</v>
      </c>
      <c r="G118" s="6" t="s">
        <v>594</v>
      </c>
      <c r="H118" s="6">
        <v>1</v>
      </c>
      <c r="I118" s="6">
        <v>8760</v>
      </c>
      <c r="J118" s="1">
        <v>4</v>
      </c>
      <c r="K118" s="6"/>
      <c r="L118" s="1" t="s">
        <v>9</v>
      </c>
    </row>
    <row r="119" spans="1:12">
      <c r="A119" s="1">
        <v>104</v>
      </c>
      <c r="B119" s="6" t="s">
        <v>68</v>
      </c>
      <c r="C119" s="6" t="s">
        <v>389</v>
      </c>
      <c r="D119" s="7" t="s">
        <v>397</v>
      </c>
      <c r="E119" s="6" t="s">
        <v>98</v>
      </c>
      <c r="F119" s="16">
        <v>1</v>
      </c>
      <c r="G119" s="6" t="s">
        <v>594</v>
      </c>
      <c r="H119" s="6">
        <v>1</v>
      </c>
      <c r="I119" s="6">
        <v>8760</v>
      </c>
      <c r="J119" s="1">
        <v>4</v>
      </c>
      <c r="K119" s="6"/>
      <c r="L119" s="1" t="s">
        <v>9</v>
      </c>
    </row>
    <row r="120" spans="1:12">
      <c r="A120" s="1">
        <v>105</v>
      </c>
      <c r="B120" s="6" t="s">
        <v>67</v>
      </c>
      <c r="C120" s="6" t="s">
        <v>343</v>
      </c>
      <c r="D120" s="6" t="s">
        <v>65</v>
      </c>
      <c r="E120" s="6" t="s">
        <v>97</v>
      </c>
      <c r="F120" s="16">
        <v>1</v>
      </c>
      <c r="G120" s="6" t="s">
        <v>594</v>
      </c>
      <c r="H120" s="6">
        <v>1</v>
      </c>
      <c r="I120" s="6">
        <v>8760</v>
      </c>
      <c r="J120" s="1">
        <v>4</v>
      </c>
      <c r="K120" s="6"/>
      <c r="L120" s="1" t="s">
        <v>9</v>
      </c>
    </row>
    <row r="121" spans="1:12">
      <c r="A121" s="1">
        <v>106</v>
      </c>
      <c r="B121" s="6" t="s">
        <v>67</v>
      </c>
      <c r="C121" s="6" t="s">
        <v>343</v>
      </c>
      <c r="D121" s="6" t="s">
        <v>453</v>
      </c>
      <c r="E121" s="6" t="s">
        <v>97</v>
      </c>
      <c r="F121" s="16">
        <v>1</v>
      </c>
      <c r="G121" s="6" t="s">
        <v>594</v>
      </c>
      <c r="H121" s="6">
        <v>1</v>
      </c>
      <c r="I121" s="6">
        <v>8760</v>
      </c>
      <c r="J121" s="1">
        <v>4</v>
      </c>
      <c r="K121" s="6"/>
      <c r="L121" s="1" t="s">
        <v>9</v>
      </c>
    </row>
    <row r="122" spans="1:12">
      <c r="A122" s="1">
        <v>107</v>
      </c>
      <c r="B122" s="6" t="s">
        <v>67</v>
      </c>
      <c r="C122" s="6" t="s">
        <v>389</v>
      </c>
      <c r="D122" s="7" t="s">
        <v>265</v>
      </c>
      <c r="E122" s="6" t="s">
        <v>97</v>
      </c>
      <c r="F122" s="16">
        <v>1</v>
      </c>
      <c r="G122" s="6" t="s">
        <v>594</v>
      </c>
      <c r="H122" s="6">
        <v>1</v>
      </c>
      <c r="I122" s="6">
        <v>8760</v>
      </c>
      <c r="J122" s="1">
        <v>4</v>
      </c>
      <c r="K122" s="6"/>
      <c r="L122" s="1" t="s">
        <v>9</v>
      </c>
    </row>
    <row r="123" spans="1:12">
      <c r="A123" s="1">
        <v>109</v>
      </c>
      <c r="B123" s="6" t="s">
        <v>162</v>
      </c>
      <c r="C123" s="6" t="s">
        <v>389</v>
      </c>
      <c r="D123" s="7" t="s">
        <v>391</v>
      </c>
      <c r="E123" s="6" t="s">
        <v>97</v>
      </c>
      <c r="F123" s="16">
        <v>1</v>
      </c>
      <c r="G123" s="6" t="s">
        <v>595</v>
      </c>
      <c r="H123" s="6">
        <v>1</v>
      </c>
      <c r="I123" s="6">
        <v>8760</v>
      </c>
      <c r="J123" s="1">
        <v>7</v>
      </c>
      <c r="K123" s="6"/>
      <c r="L123" s="1" t="s">
        <v>9</v>
      </c>
    </row>
    <row r="124" spans="1:12">
      <c r="A124" s="1">
        <v>110</v>
      </c>
      <c r="B124" s="6" t="s">
        <v>67</v>
      </c>
      <c r="C124" s="6" t="s">
        <v>389</v>
      </c>
      <c r="D124" s="7" t="s">
        <v>401</v>
      </c>
      <c r="E124" s="6" t="s">
        <v>97</v>
      </c>
      <c r="F124" s="16">
        <v>1</v>
      </c>
      <c r="G124" s="6" t="s">
        <v>594</v>
      </c>
      <c r="H124" s="6">
        <v>1</v>
      </c>
      <c r="I124" s="6">
        <v>8760</v>
      </c>
      <c r="J124" s="1">
        <v>4</v>
      </c>
      <c r="K124" s="6"/>
      <c r="L124" s="1" t="s">
        <v>9</v>
      </c>
    </row>
    <row r="125" spans="1:12">
      <c r="A125" s="1">
        <v>111</v>
      </c>
      <c r="B125" s="6" t="s">
        <v>67</v>
      </c>
      <c r="C125" s="6" t="s">
        <v>389</v>
      </c>
      <c r="D125" s="7" t="s">
        <v>451</v>
      </c>
      <c r="E125" s="6" t="s">
        <v>97</v>
      </c>
      <c r="F125" s="16">
        <v>1</v>
      </c>
      <c r="G125" s="6" t="s">
        <v>594</v>
      </c>
      <c r="H125" s="6">
        <v>2</v>
      </c>
      <c r="I125" s="6">
        <v>8760</v>
      </c>
      <c r="J125" s="1">
        <v>4</v>
      </c>
      <c r="K125" s="6"/>
      <c r="L125" s="1" t="s">
        <v>9</v>
      </c>
    </row>
    <row r="126" spans="1:12">
      <c r="A126" s="1">
        <v>112</v>
      </c>
      <c r="B126" s="6" t="s">
        <v>68</v>
      </c>
      <c r="C126" s="6" t="s">
        <v>389</v>
      </c>
      <c r="D126" s="7" t="s">
        <v>405</v>
      </c>
      <c r="E126" s="6" t="s">
        <v>98</v>
      </c>
      <c r="F126" s="16">
        <v>1</v>
      </c>
      <c r="G126" s="6" t="s">
        <v>594</v>
      </c>
      <c r="H126" s="6">
        <v>1</v>
      </c>
      <c r="I126" s="6">
        <v>8760</v>
      </c>
      <c r="J126" s="1">
        <v>4</v>
      </c>
      <c r="K126" s="6"/>
      <c r="L126" s="1" t="s">
        <v>9</v>
      </c>
    </row>
    <row r="127" spans="1:12">
      <c r="A127" s="1">
        <v>113</v>
      </c>
      <c r="B127" s="6" t="s">
        <v>67</v>
      </c>
      <c r="C127" s="6" t="s">
        <v>389</v>
      </c>
      <c r="D127" s="7" t="s">
        <v>405</v>
      </c>
      <c r="E127" s="6" t="s">
        <v>97</v>
      </c>
      <c r="F127" s="16">
        <v>1</v>
      </c>
      <c r="G127" s="6" t="s">
        <v>594</v>
      </c>
      <c r="H127" s="6">
        <v>1</v>
      </c>
      <c r="I127" s="6">
        <v>8760</v>
      </c>
      <c r="J127" s="1">
        <v>4</v>
      </c>
      <c r="K127" s="6"/>
      <c r="L127" s="1" t="s">
        <v>9</v>
      </c>
    </row>
    <row r="128" spans="1:12">
      <c r="A128" s="1">
        <v>114</v>
      </c>
      <c r="B128" s="6" t="s">
        <v>67</v>
      </c>
      <c r="C128" s="6" t="s">
        <v>389</v>
      </c>
      <c r="D128" s="7" t="s">
        <v>412</v>
      </c>
      <c r="E128" s="6" t="s">
        <v>97</v>
      </c>
      <c r="F128" s="16">
        <v>1</v>
      </c>
      <c r="G128" s="6" t="s">
        <v>594</v>
      </c>
      <c r="H128" s="6">
        <v>1</v>
      </c>
      <c r="I128" s="6">
        <v>8760</v>
      </c>
      <c r="J128" s="1">
        <v>4</v>
      </c>
      <c r="K128" s="6"/>
      <c r="L128" s="1" t="s">
        <v>9</v>
      </c>
    </row>
    <row r="129" spans="1:12">
      <c r="A129" s="1">
        <v>115</v>
      </c>
      <c r="B129" s="6" t="s">
        <v>67</v>
      </c>
      <c r="C129" s="6" t="s">
        <v>389</v>
      </c>
      <c r="D129" s="7" t="s">
        <v>418</v>
      </c>
      <c r="E129" s="6" t="s">
        <v>97</v>
      </c>
      <c r="F129" s="16">
        <v>1</v>
      </c>
      <c r="G129" s="6" t="s">
        <v>594</v>
      </c>
      <c r="H129" s="6">
        <v>1</v>
      </c>
      <c r="I129" s="6">
        <v>8760</v>
      </c>
      <c r="J129" s="1">
        <v>4</v>
      </c>
      <c r="K129" s="6"/>
      <c r="L129" s="1" t="s">
        <v>9</v>
      </c>
    </row>
    <row r="130" spans="1:12">
      <c r="A130" s="1">
        <v>116</v>
      </c>
      <c r="B130" s="6" t="s">
        <v>221</v>
      </c>
      <c r="C130" s="6" t="s">
        <v>389</v>
      </c>
      <c r="D130" s="7" t="s">
        <v>393</v>
      </c>
      <c r="E130" s="6" t="s">
        <v>224</v>
      </c>
      <c r="F130" s="16">
        <v>1</v>
      </c>
      <c r="G130" s="6" t="s">
        <v>596</v>
      </c>
      <c r="H130" s="6">
        <v>2</v>
      </c>
      <c r="I130" s="6">
        <v>8760</v>
      </c>
      <c r="J130" s="1">
        <v>6</v>
      </c>
      <c r="K130" s="6"/>
      <c r="L130" s="1" t="s">
        <v>9</v>
      </c>
    </row>
    <row r="131" spans="1:12">
      <c r="A131" s="1">
        <v>117</v>
      </c>
      <c r="B131" s="6" t="s">
        <v>221</v>
      </c>
      <c r="C131" s="6" t="s">
        <v>389</v>
      </c>
      <c r="D131" s="7" t="s">
        <v>428</v>
      </c>
      <c r="E131" s="6" t="s">
        <v>224</v>
      </c>
      <c r="F131" s="16">
        <v>1</v>
      </c>
      <c r="G131" s="6" t="s">
        <v>596</v>
      </c>
      <c r="H131" s="6">
        <v>1</v>
      </c>
      <c r="I131" s="6">
        <v>8760</v>
      </c>
      <c r="J131" s="1">
        <v>6</v>
      </c>
      <c r="K131" s="6"/>
      <c r="L131" s="1" t="s">
        <v>9</v>
      </c>
    </row>
    <row r="132" spans="1:12">
      <c r="A132" s="1">
        <v>118</v>
      </c>
      <c r="B132" s="6" t="s">
        <v>134</v>
      </c>
      <c r="C132" s="6" t="s">
        <v>389</v>
      </c>
      <c r="D132" s="7" t="s">
        <v>452</v>
      </c>
      <c r="E132" s="6" t="s">
        <v>97</v>
      </c>
      <c r="F132" s="16">
        <v>1</v>
      </c>
      <c r="G132" s="6" t="s">
        <v>594</v>
      </c>
      <c r="H132" s="6">
        <v>1</v>
      </c>
      <c r="I132" s="6">
        <v>8760</v>
      </c>
      <c r="J132" s="1">
        <v>4</v>
      </c>
      <c r="K132" s="6"/>
      <c r="L132" s="1" t="s">
        <v>9</v>
      </c>
    </row>
    <row r="133" spans="1:12">
      <c r="A133" s="1">
        <v>119</v>
      </c>
      <c r="B133" s="6" t="s">
        <v>68</v>
      </c>
      <c r="C133" s="6" t="s">
        <v>343</v>
      </c>
      <c r="D133" s="6" t="s">
        <v>11</v>
      </c>
      <c r="E133" s="6" t="s">
        <v>98</v>
      </c>
      <c r="F133" s="16">
        <v>1</v>
      </c>
      <c r="G133" s="6" t="s">
        <v>594</v>
      </c>
      <c r="H133" s="6">
        <v>1</v>
      </c>
      <c r="I133" s="6">
        <v>8760</v>
      </c>
      <c r="J133" s="1">
        <v>4</v>
      </c>
      <c r="K133" s="6"/>
      <c r="L133" s="1" t="s">
        <v>9</v>
      </c>
    </row>
    <row r="134" spans="1:12">
      <c r="A134" s="1">
        <v>120</v>
      </c>
      <c r="B134" s="6" t="s">
        <v>162</v>
      </c>
      <c r="C134" s="6" t="s">
        <v>343</v>
      </c>
      <c r="D134" s="6" t="s">
        <v>11</v>
      </c>
      <c r="E134" s="6" t="s">
        <v>97</v>
      </c>
      <c r="F134" s="16">
        <v>1</v>
      </c>
      <c r="G134" s="6" t="s">
        <v>595</v>
      </c>
      <c r="H134" s="6">
        <v>1</v>
      </c>
      <c r="I134" s="6">
        <v>8760</v>
      </c>
      <c r="J134" s="1">
        <v>7</v>
      </c>
      <c r="K134" s="6"/>
      <c r="L134" s="1" t="s">
        <v>9</v>
      </c>
    </row>
    <row r="135" spans="1:12">
      <c r="A135" s="1">
        <v>121</v>
      </c>
      <c r="B135" s="6" t="s">
        <v>134</v>
      </c>
      <c r="C135" s="6" t="s">
        <v>343</v>
      </c>
      <c r="D135" s="6" t="s">
        <v>11</v>
      </c>
      <c r="E135" s="6" t="s">
        <v>97</v>
      </c>
      <c r="F135" s="16">
        <v>1</v>
      </c>
      <c r="G135" s="6" t="s">
        <v>594</v>
      </c>
      <c r="H135" s="6">
        <v>1</v>
      </c>
      <c r="I135" s="6">
        <v>8760</v>
      </c>
      <c r="J135" s="1">
        <v>4</v>
      </c>
      <c r="K135" s="6"/>
      <c r="L135" s="1" t="s">
        <v>9</v>
      </c>
    </row>
    <row r="136" spans="1:12">
      <c r="F136" s="17"/>
      <c r="H136" s="5">
        <f>SUM(H117:H135)</f>
        <v>21</v>
      </c>
      <c r="J136" s="5"/>
    </row>
    <row r="138" spans="1:12" ht="17.25" customHeight="1">
      <c r="A138" t="s">
        <v>70</v>
      </c>
    </row>
    <row r="139" spans="1:12">
      <c r="A139" s="1">
        <v>122</v>
      </c>
      <c r="B139" s="6"/>
      <c r="C139" s="6" t="s">
        <v>389</v>
      </c>
      <c r="D139" s="6" t="s">
        <v>71</v>
      </c>
      <c r="E139" s="6" t="s">
        <v>72</v>
      </c>
      <c r="F139" s="16">
        <v>1</v>
      </c>
      <c r="G139" s="6" t="s">
        <v>585</v>
      </c>
      <c r="H139" s="6">
        <v>37</v>
      </c>
      <c r="I139" s="6">
        <v>0</v>
      </c>
      <c r="J139" s="1">
        <v>60</v>
      </c>
      <c r="K139" s="6"/>
      <c r="L139" s="1" t="s">
        <v>9</v>
      </c>
    </row>
    <row r="140" spans="1:12">
      <c r="A140" s="1">
        <v>123</v>
      </c>
      <c r="B140" s="6" t="s">
        <v>581</v>
      </c>
      <c r="C140" s="6" t="s">
        <v>389</v>
      </c>
      <c r="D140" s="6" t="s">
        <v>71</v>
      </c>
      <c r="E140" s="6" t="s">
        <v>218</v>
      </c>
      <c r="F140" s="16">
        <v>1</v>
      </c>
      <c r="G140" s="6" t="s">
        <v>585</v>
      </c>
      <c r="H140" s="6">
        <v>20</v>
      </c>
      <c r="I140" s="6">
        <v>0</v>
      </c>
      <c r="J140" s="1">
        <v>40</v>
      </c>
      <c r="K140" s="6"/>
      <c r="L140" s="1" t="s">
        <v>9</v>
      </c>
    </row>
    <row r="141" spans="1:12">
      <c r="A141" s="1">
        <v>124</v>
      </c>
      <c r="B141" s="6" t="s">
        <v>582</v>
      </c>
      <c r="C141" s="6" t="s">
        <v>389</v>
      </c>
      <c r="D141" s="6" t="s">
        <v>71</v>
      </c>
      <c r="E141" s="6" t="s">
        <v>218</v>
      </c>
      <c r="F141" s="16">
        <v>1</v>
      </c>
      <c r="G141" s="6" t="s">
        <v>585</v>
      </c>
      <c r="H141" s="6">
        <v>20</v>
      </c>
      <c r="I141" s="6">
        <v>0</v>
      </c>
      <c r="J141" s="1">
        <v>40</v>
      </c>
      <c r="K141" s="6"/>
      <c r="L141" s="1" t="s">
        <v>9</v>
      </c>
    </row>
    <row r="142" spans="1:12">
      <c r="A142" s="1">
        <v>125</v>
      </c>
      <c r="B142" s="6" t="s">
        <v>583</v>
      </c>
      <c r="C142" s="6" t="s">
        <v>389</v>
      </c>
      <c r="D142" s="6" t="s">
        <v>71</v>
      </c>
      <c r="E142" s="6" t="s">
        <v>218</v>
      </c>
      <c r="F142" s="16">
        <v>1</v>
      </c>
      <c r="G142" s="6" t="s">
        <v>584</v>
      </c>
      <c r="H142" s="6">
        <v>5</v>
      </c>
      <c r="I142" s="6">
        <v>0</v>
      </c>
      <c r="J142" s="1">
        <v>40</v>
      </c>
      <c r="K142" s="6"/>
      <c r="L142" s="1" t="s">
        <v>9</v>
      </c>
    </row>
    <row r="143" spans="1:12">
      <c r="H143" s="5">
        <f>SUM(H139:H142)</f>
        <v>82</v>
      </c>
    </row>
  </sheetData>
  <phoneticPr fontId="2"/>
  <dataValidations count="1">
    <dataValidation allowBlank="1" showInputMessage="1" showErrorMessage="1" sqref="E53:E54 E34:E51 D34:D35 D3:E33 D49:D54 D118:D135 D58:E112" xr:uid="{7F618C50-57AF-4909-972D-F280FEBE4E5D}"/>
  </dataValidations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4</vt:i4>
      </vt:variant>
    </vt:vector>
  </HeadingPairs>
  <TitlesOfParts>
    <vt:vector size="23" baseType="lpstr">
      <vt:lpstr>設定ベースライン</vt:lpstr>
      <vt:lpstr>直近36か月使用電力量</vt:lpstr>
      <vt:lpstr>照明器具台数</vt:lpstr>
      <vt:lpstr>既設照明器具リスト</vt:lpstr>
      <vt:lpstr>照明設備稼働時間</vt:lpstr>
      <vt:lpstr>使用電力量</vt:lpstr>
      <vt:lpstr>集計表</vt:lpstr>
      <vt:lpstr>本庁舎屋外</vt:lpstr>
      <vt:lpstr>本庁舎B１</vt:lpstr>
      <vt:lpstr>本庁舎１Ｆ</vt:lpstr>
      <vt:lpstr>本庁舎２Ｆ</vt:lpstr>
      <vt:lpstr>本庁舎3Ｆ</vt:lpstr>
      <vt:lpstr>本庁舎4Ｆ</vt:lpstr>
      <vt:lpstr>本庁舎５F</vt:lpstr>
      <vt:lpstr>本庁舎６F</vt:lpstr>
      <vt:lpstr>本庁舎７Ｆ</vt:lpstr>
      <vt:lpstr>本庁舎８Ｆ</vt:lpstr>
      <vt:lpstr>本庁舎RＦ</vt:lpstr>
      <vt:lpstr>(例)本庁舎※Ｆ</vt:lpstr>
      <vt:lpstr>既設照明器具リスト!Print_Area</vt:lpstr>
      <vt:lpstr>使用電力量!Print_Area</vt:lpstr>
      <vt:lpstr>直近36か月使用電力量!Print_Area</vt:lpstr>
      <vt:lpstr>既設照明器具リスト!Print_Titles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　正敏</dc:creator>
  <cp:lastModifiedBy>宮崎　晃一</cp:lastModifiedBy>
  <cp:lastPrinted>2025-11-24T03:18:59Z</cp:lastPrinted>
  <dcterms:created xsi:type="dcterms:W3CDTF">2015-06-05T18:19:34Z</dcterms:created>
  <dcterms:modified xsi:type="dcterms:W3CDTF">2025-11-24T03:47:41Z</dcterms:modified>
</cp:coreProperties>
</file>