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82.24\share\trashbox\公共施設マネジメント室\104公共施設照明LED化\03_プロポーザル\配布資料\01_既設照明器具リスト\06_千代台公園庭球場\"/>
    </mc:Choice>
  </mc:AlternateContent>
  <xr:revisionPtr revIDLastSave="0" documentId="13_ncr:1_{5C9DC06C-B687-49D3-86A5-F47B05580566}" xr6:coauthVersionLast="47" xr6:coauthVersionMax="47" xr10:uidLastSave="{00000000-0000-0000-0000-000000000000}"/>
  <bookViews>
    <workbookView xWindow="40920" yWindow="-120" windowWidth="29040" windowHeight="15840" tabRatio="862" xr2:uid="{00000000-000D-0000-FFFF-FFFF00000000}"/>
  </bookViews>
  <sheets>
    <sheet name="直近36ヶ月使用電力量" sheetId="20" r:id="rId1"/>
    <sheet name="市民プール" sheetId="1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B5" i="20" l="1"/>
  <c r="B6" i="20"/>
  <c r="B7" i="20"/>
  <c r="B8" i="20"/>
  <c r="B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O20" i="20" s="1"/>
  <c r="D20" i="20"/>
  <c r="E20" i="20"/>
  <c r="F20" i="20"/>
  <c r="G20" i="20"/>
  <c r="H20" i="20"/>
  <c r="I20" i="20"/>
  <c r="J20" i="20"/>
  <c r="K20" i="20"/>
  <c r="L20" i="20"/>
  <c r="M20" i="20"/>
  <c r="B21" i="20"/>
  <c r="C21" i="20"/>
  <c r="D21" i="20"/>
  <c r="E21" i="20"/>
  <c r="F21" i="20"/>
  <c r="G21" i="20"/>
  <c r="H21" i="20"/>
  <c r="I21" i="20"/>
  <c r="O21" i="20" s="1"/>
  <c r="J21" i="20"/>
  <c r="K21" i="20"/>
  <c r="L21" i="20"/>
  <c r="M21" i="20"/>
  <c r="B22" i="20"/>
  <c r="C22" i="20"/>
  <c r="D22" i="20"/>
  <c r="E22" i="20"/>
  <c r="O22" i="20" s="1"/>
  <c r="F22" i="20"/>
  <c r="G22" i="20"/>
  <c r="H22" i="20"/>
  <c r="I22" i="20"/>
  <c r="J22" i="20"/>
  <c r="K22" i="20"/>
  <c r="L22" i="20"/>
  <c r="M22" i="20"/>
  <c r="B12" i="20"/>
  <c r="C12" i="20"/>
  <c r="D12" i="20"/>
  <c r="E12" i="20"/>
  <c r="F12" i="20"/>
  <c r="G12" i="20"/>
  <c r="H12" i="20"/>
  <c r="O12" i="20" s="1"/>
  <c r="I12" i="20"/>
  <c r="J12" i="20"/>
  <c r="K12" i="20"/>
  <c r="L12" i="20"/>
  <c r="M12" i="20"/>
  <c r="B13" i="20"/>
  <c r="C13" i="20"/>
  <c r="O13" i="20" s="1"/>
  <c r="D13" i="20"/>
  <c r="E13" i="20"/>
  <c r="F13" i="20"/>
  <c r="G13" i="20"/>
  <c r="H13" i="20"/>
  <c r="I13" i="20"/>
  <c r="J13" i="20"/>
  <c r="K13" i="20"/>
  <c r="L13" i="20"/>
  <c r="M13" i="20"/>
  <c r="B14" i="20"/>
  <c r="C14" i="20"/>
  <c r="D14" i="20"/>
  <c r="E14" i="20"/>
  <c r="F14" i="20"/>
  <c r="G14" i="20"/>
  <c r="O14" i="20" s="1"/>
  <c r="H14" i="20"/>
  <c r="I14" i="20"/>
  <c r="J14" i="20"/>
  <c r="K14" i="20"/>
  <c r="L14" i="20"/>
  <c r="M14" i="20"/>
  <c r="B15" i="20"/>
  <c r="C15" i="20"/>
  <c r="O15" i="20" s="1"/>
  <c r="D15" i="20"/>
  <c r="E15" i="20"/>
  <c r="F15" i="20"/>
  <c r="G15" i="20"/>
  <c r="H15" i="20"/>
  <c r="I15" i="20"/>
  <c r="J15" i="20"/>
  <c r="K15" i="20"/>
  <c r="L15" i="20"/>
  <c r="M15" i="20"/>
  <c r="C5" i="20"/>
  <c r="O5" i="20" s="1"/>
  <c r="D5" i="20"/>
  <c r="E5" i="20"/>
  <c r="F5" i="20"/>
  <c r="G5" i="20"/>
  <c r="H5" i="20"/>
  <c r="I5" i="20"/>
  <c r="J5" i="20"/>
  <c r="K5" i="20"/>
  <c r="L5" i="20"/>
  <c r="C6" i="20"/>
  <c r="D6" i="20"/>
  <c r="E6" i="20"/>
  <c r="F6" i="20"/>
  <c r="G6" i="20"/>
  <c r="H6" i="20"/>
  <c r="I6" i="20"/>
  <c r="J6" i="20"/>
  <c r="K6" i="20"/>
  <c r="L6" i="20"/>
  <c r="C7" i="20"/>
  <c r="O7" i="20" s="1"/>
  <c r="D7" i="20"/>
  <c r="E7" i="20"/>
  <c r="F7" i="20"/>
  <c r="G7" i="20"/>
  <c r="H7" i="20"/>
  <c r="I7" i="20"/>
  <c r="J7" i="20"/>
  <c r="K7" i="20"/>
  <c r="L7" i="20"/>
  <c r="C8" i="20"/>
  <c r="D8" i="20"/>
  <c r="E8" i="20"/>
  <c r="F8" i="20"/>
  <c r="G8" i="20"/>
  <c r="H8" i="20"/>
  <c r="I8" i="20"/>
  <c r="J8" i="20"/>
  <c r="K8" i="20"/>
  <c r="L8" i="20"/>
  <c r="M5" i="20"/>
  <c r="M6" i="20"/>
  <c r="M7" i="20"/>
  <c r="M8" i="20"/>
  <c r="N4" i="20"/>
  <c r="O19" i="20"/>
  <c r="O18" i="20"/>
  <c r="O11" i="20"/>
  <c r="O8" i="20"/>
  <c r="O6" i="20"/>
  <c r="N18" i="20" l="1"/>
  <c r="O4" i="20"/>
  <c r="N11" i="20"/>
  <c r="M35" i="18" l="1"/>
  <c r="L35" i="18"/>
  <c r="K35" i="18"/>
  <c r="J35" i="18"/>
  <c r="I35" i="18"/>
  <c r="H35" i="18"/>
  <c r="G35" i="18"/>
  <c r="F35" i="18"/>
  <c r="E35" i="18"/>
  <c r="D35" i="18"/>
  <c r="C35" i="18"/>
  <c r="B35" i="18"/>
  <c r="N35" i="18" s="1"/>
  <c r="N34" i="18"/>
  <c r="N33" i="18"/>
  <c r="N32" i="18"/>
  <c r="N31" i="18"/>
  <c r="M28" i="18"/>
  <c r="L28" i="18"/>
  <c r="K28" i="18"/>
  <c r="J28" i="18"/>
  <c r="I28" i="18"/>
  <c r="H28" i="18"/>
  <c r="G28" i="18"/>
  <c r="F28" i="18"/>
  <c r="N28" i="18" s="1"/>
  <c r="E28" i="18"/>
  <c r="D28" i="18"/>
  <c r="C28" i="18"/>
  <c r="B28" i="18"/>
  <c r="N27" i="18"/>
  <c r="N26" i="18"/>
  <c r="N25" i="18"/>
  <c r="N24" i="18"/>
  <c r="M21" i="18"/>
  <c r="L21" i="18"/>
  <c r="K21" i="18"/>
  <c r="J21" i="18"/>
  <c r="I21" i="18"/>
  <c r="N21" i="18" s="1"/>
  <c r="H21" i="18"/>
  <c r="G21" i="18"/>
  <c r="F21" i="18"/>
  <c r="E21" i="18"/>
  <c r="D21" i="18"/>
  <c r="C21" i="18"/>
  <c r="B21" i="18"/>
  <c r="N20" i="18"/>
  <c r="N19" i="18"/>
  <c r="N18" i="18"/>
  <c r="N17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4" i="18" s="1"/>
  <c r="N13" i="18"/>
  <c r="N12" i="18"/>
  <c r="N11" i="18"/>
  <c r="N10" i="18"/>
  <c r="M7" i="18"/>
  <c r="L7" i="18"/>
  <c r="K7" i="18"/>
  <c r="J7" i="18"/>
  <c r="I7" i="18"/>
  <c r="H7" i="18"/>
  <c r="G7" i="18"/>
  <c r="F7" i="18"/>
  <c r="E7" i="18"/>
  <c r="D7" i="18"/>
  <c r="C7" i="18"/>
  <c r="B7" i="18"/>
  <c r="N7" i="18" s="1"/>
  <c r="N6" i="18"/>
  <c r="N5" i="18"/>
  <c r="N4" i="18"/>
  <c r="N3" i="18"/>
</calcChain>
</file>

<file path=xl/sharedStrings.xml><?xml version="1.0" encoding="utf-8"?>
<sst xmlns="http://schemas.openxmlformats.org/spreadsheetml/2006/main" count="94" uniqueCount="54">
  <si>
    <t>市民プール</t>
    <rPh sb="0" eb="2">
      <t>シミン</t>
    </rPh>
    <phoneticPr fontId="4"/>
  </si>
  <si>
    <t>R6年度</t>
    <rPh sb="2" eb="4">
      <t>ネンド</t>
    </rPh>
    <phoneticPr fontId="4"/>
  </si>
  <si>
    <t>平均</t>
    <rPh sb="0" eb="2">
      <t>ヘイキン</t>
    </rPh>
    <phoneticPr fontId="4"/>
  </si>
  <si>
    <t>使用電力量(kWh)</t>
    <rPh sb="0" eb="5">
      <t>シヨウデンリョクリョウ</t>
    </rPh>
    <phoneticPr fontId="4"/>
  </si>
  <si>
    <t>電力量料金</t>
    <rPh sb="0" eb="3">
      <t>デンリョクリョウ</t>
    </rPh>
    <rPh sb="3" eb="5">
      <t>リョウキン</t>
    </rPh>
    <phoneticPr fontId="4"/>
  </si>
  <si>
    <t>燃料費調整額</t>
    <rPh sb="0" eb="3">
      <t>ネンリョウヒ</t>
    </rPh>
    <rPh sb="3" eb="6">
      <t>チョウセイガク</t>
    </rPh>
    <phoneticPr fontId="4"/>
  </si>
  <si>
    <t>再エネ発電賦課金</t>
    <rPh sb="0" eb="1">
      <t>サイ</t>
    </rPh>
    <rPh sb="3" eb="5">
      <t>ハツデン</t>
    </rPh>
    <rPh sb="5" eb="8">
      <t>フカキン</t>
    </rPh>
    <phoneticPr fontId="4"/>
  </si>
  <si>
    <t>電力量単価</t>
    <rPh sb="0" eb="5">
      <t>デンリョクリョウタンカ</t>
    </rPh>
    <phoneticPr fontId="4"/>
  </si>
  <si>
    <t>R5年度</t>
    <rPh sb="2" eb="4">
      <t>ネンド</t>
    </rPh>
    <phoneticPr fontId="4"/>
  </si>
  <si>
    <t>R4年度</t>
    <rPh sb="2" eb="4">
      <t>ネンド</t>
    </rPh>
    <phoneticPr fontId="4"/>
  </si>
  <si>
    <t>R3年度</t>
    <rPh sb="2" eb="4">
      <t>ネンド</t>
    </rPh>
    <phoneticPr fontId="4"/>
  </si>
  <si>
    <t>R2年度</t>
    <rPh sb="2" eb="4">
      <t>ネンド</t>
    </rPh>
    <phoneticPr fontId="4"/>
  </si>
  <si>
    <t>R6.2</t>
  </si>
  <si>
    <t>R6.3</t>
  </si>
  <si>
    <t>R6.4</t>
  </si>
  <si>
    <t>R6.5</t>
  </si>
  <si>
    <t>R6.6</t>
  </si>
  <si>
    <t>R6.7</t>
  </si>
  <si>
    <t>R6.8</t>
  </si>
  <si>
    <t>R6.9</t>
  </si>
  <si>
    <t>R6.10</t>
  </si>
  <si>
    <t>R6.11</t>
    <phoneticPr fontId="4"/>
  </si>
  <si>
    <t>R6.12</t>
    <phoneticPr fontId="4"/>
  </si>
  <si>
    <t>R7.1</t>
    <phoneticPr fontId="4"/>
  </si>
  <si>
    <t>合計</t>
    <rPh sb="0" eb="2">
      <t>ゴウケイ</t>
    </rPh>
    <phoneticPr fontId="4"/>
  </si>
  <si>
    <t>月平均</t>
    <rPh sb="0" eb="3">
      <t>ツキヘイキン</t>
    </rPh>
    <phoneticPr fontId="4"/>
  </si>
  <si>
    <t>燃料費調整額</t>
    <rPh sb="0" eb="3">
      <t>ネンリョウヒ</t>
    </rPh>
    <rPh sb="3" eb="5">
      <t>チョウセイ</t>
    </rPh>
    <rPh sb="5" eb="6">
      <t>ガク</t>
    </rPh>
    <phoneticPr fontId="4"/>
  </si>
  <si>
    <t>電力単価</t>
    <rPh sb="0" eb="2">
      <t>デンリョク</t>
    </rPh>
    <rPh sb="2" eb="4">
      <t>タンカ</t>
    </rPh>
    <phoneticPr fontId="4"/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</si>
  <si>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</si>
  <si>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</si>
  <si>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</si>
  <si>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</si>
  <si>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</si>
  <si>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</si>
  <si>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</si>
  <si>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</si>
  <si>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</si>
  <si>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  <phoneticPr fontId="4"/>
  </si>
  <si>
    <t>R5.12</t>
    <phoneticPr fontId="4"/>
  </si>
  <si>
    <t>R6.1</t>
    <phoneticPr fontId="4"/>
  </si>
  <si>
    <t>R4.2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</si>
  <si>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</si>
  <si>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</si>
  <si>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</si>
  <si>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</si>
  <si>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</si>
  <si>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</si>
  <si>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</si>
  <si>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</si>
  <si>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  <phoneticPr fontId="4"/>
  </si>
  <si>
    <t>R4.12</t>
    <phoneticPr fontId="4"/>
  </si>
  <si>
    <t>R5.1</t>
    <phoneticPr fontId="4"/>
  </si>
  <si>
    <t>使用電力量（kWh）</t>
    <rPh sb="0" eb="5">
      <t>シヨウデンリョクリョウ</t>
    </rPh>
    <phoneticPr fontId="4"/>
  </si>
  <si>
    <t>千代台公園・千代台公園庭球場・千代台公園野球場・千代台公園陸上競技場契約分３６ヶ月使用電力量</t>
    <rPh sb="0" eb="5">
      <t>チヨガダイコウエン</t>
    </rPh>
    <rPh sb="6" eb="11">
      <t>チヨガダイコウエン</t>
    </rPh>
    <rPh sb="11" eb="14">
      <t>テイキュウジョウ</t>
    </rPh>
    <rPh sb="15" eb="20">
      <t>チヨガダイコウエン</t>
    </rPh>
    <rPh sb="20" eb="23">
      <t>ヤキュウジョウ</t>
    </rPh>
    <rPh sb="24" eb="29">
      <t>チヨガダイコウエン</t>
    </rPh>
    <rPh sb="29" eb="34">
      <t>リクジョウキョウギジョウ</t>
    </rPh>
    <rPh sb="34" eb="37">
      <t>ケイヤクブン</t>
    </rPh>
    <rPh sb="40" eb="41">
      <t>ゲツ</t>
    </rPh>
    <rPh sb="41" eb="46">
      <t>シヨウデンリョクリョウ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</si>
</sst>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0" fillId="0" borderId="1" xfId="0" applyBorder="1"/>
    <xf numFmtId="0" fontId="6" fillId="0" borderId="0" xfId="0" applyFont="1"/>
    <xf numFmtId="176" fontId="0" fillId="0" borderId="1" xfId="0" applyNumberFormat="1" applyBorder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8" fontId="7" fillId="0" borderId="1" xfId="0" applyNumberFormat="1" applyFont="1" applyBorder="1" applyAlignment="1">
      <alignment horizontal="right"/>
    </xf>
    <xf numFmtId="38" fontId="7" fillId="0" borderId="2" xfId="0" applyNumberFormat="1" applyFont="1" applyBorder="1" applyAlignment="1">
      <alignment horizontal="right"/>
    </xf>
    <xf numFmtId="38" fontId="7" fillId="0" borderId="3" xfId="1" applyFont="1" applyBorder="1" applyAlignment="1">
      <alignment horizontal="right"/>
    </xf>
    <xf numFmtId="38" fontId="7" fillId="0" borderId="1" xfId="1" applyFont="1" applyBorder="1" applyAlignment="1">
      <alignment horizontal="right"/>
    </xf>
    <xf numFmtId="40" fontId="7" fillId="0" borderId="1" xfId="0" applyNumberFormat="1" applyFont="1" applyBorder="1" applyAlignment="1">
      <alignment horizontal="right"/>
    </xf>
    <xf numFmtId="40" fontId="7" fillId="0" borderId="2" xfId="0" applyNumberFormat="1" applyFont="1" applyBorder="1" applyAlignment="1">
      <alignment horizontal="right"/>
    </xf>
    <xf numFmtId="40" fontId="7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8">
    <cellStyle name="桁区切り" xfId="1" builtinId="6"/>
    <cellStyle name="標準" xfId="0" builtinId="0"/>
    <cellStyle name="標準 3 2" xfId="3" xr:uid="{6999CB73-62F9-4A48-A16E-BDF8FB0A78BD}"/>
    <cellStyle name="標準 3 2 2" xfId="5" xr:uid="{14A3CBDE-56BB-4FF3-B2E1-55F1094F02AF}"/>
    <cellStyle name="標準 3 2 3" xfId="6" xr:uid="{370361B0-5CEE-4664-98C6-0FECC53BB92A}"/>
    <cellStyle name="標準 3 3 2" xfId="2" xr:uid="{AD06BC95-EA18-4296-9C29-B8831C95AC1E}"/>
    <cellStyle name="標準 3 3 2 2" xfId="4" xr:uid="{7A262E64-EF77-4429-BFB0-3A6929DD44E4}"/>
    <cellStyle name="標準 3 3 2 3" xfId="7" xr:uid="{BC13F71A-930D-4591-A9F7-102F82B6A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5118-1716-43E1-8244-7272073E323E}">
  <sheetPr>
    <tabColor rgb="FF00B050"/>
  </sheetPr>
  <dimension ref="A1:O22"/>
  <sheetViews>
    <sheetView tabSelected="1" workbookViewId="0">
      <selection activeCell="A2" sqref="A2"/>
    </sheetView>
  </sheetViews>
  <sheetFormatPr defaultRowHeight="17.649999999999999"/>
  <cols>
    <col min="1" max="1" width="25.5625" customWidth="1"/>
    <col min="2" max="15" width="10.5625" customWidth="1"/>
  </cols>
  <sheetData>
    <row r="1" spans="1:15" ht="21.4">
      <c r="A1" s="7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05" customHeight="1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8" t="s">
        <v>23</v>
      </c>
      <c r="N3" s="9" t="s">
        <v>24</v>
      </c>
      <c r="O3" s="5" t="s">
        <v>25</v>
      </c>
    </row>
    <row r="4" spans="1:15" ht="25.05" customHeight="1">
      <c r="A4" s="6" t="s">
        <v>52</v>
      </c>
      <c r="B4" s="10">
        <v>16307</v>
      </c>
      <c r="C4" s="10">
        <v>20903</v>
      </c>
      <c r="D4" s="10">
        <v>29871</v>
      </c>
      <c r="E4" s="10">
        <v>30972</v>
      </c>
      <c r="F4" s="10">
        <v>30926</v>
      </c>
      <c r="G4" s="10">
        <v>32842</v>
      </c>
      <c r="H4" s="10">
        <v>35722</v>
      </c>
      <c r="I4" s="10">
        <v>34187</v>
      </c>
      <c r="J4" s="10">
        <v>34918</v>
      </c>
      <c r="K4" s="10">
        <v>20651</v>
      </c>
      <c r="L4" s="10">
        <v>15424</v>
      </c>
      <c r="M4" s="11">
        <v>15504</v>
      </c>
      <c r="N4" s="12">
        <f>SUM(B4:M4)</f>
        <v>318227</v>
      </c>
      <c r="O4" s="13">
        <f>ROUND(AVERAGE(B4:M4),0)</f>
        <v>26519</v>
      </c>
    </row>
    <row r="5" spans="1:15" ht="25.05" customHeight="1">
      <c r="A5" s="6" t="s">
        <v>4</v>
      </c>
      <c r="B5" s="14">
        <f>市民プール!L11</f>
        <v>30.78</v>
      </c>
      <c r="C5" s="14">
        <f>市民プール!M11</f>
        <v>30.78</v>
      </c>
      <c r="D5" s="14">
        <f>市民プール!B4</f>
        <v>20.83</v>
      </c>
      <c r="E5" s="14">
        <f>市民プール!C4</f>
        <v>20.83</v>
      </c>
      <c r="F5" s="14">
        <f>市民プール!D4</f>
        <v>20.83</v>
      </c>
      <c r="G5" s="14">
        <f>市民プール!E4</f>
        <v>20.83</v>
      </c>
      <c r="H5" s="14">
        <f>市民プール!F4</f>
        <v>20.83</v>
      </c>
      <c r="I5" s="14">
        <f>市民プール!G4</f>
        <v>20.83</v>
      </c>
      <c r="J5" s="14">
        <f>市民プール!H4</f>
        <v>20.83</v>
      </c>
      <c r="K5" s="14">
        <f>市民プール!I4</f>
        <v>20.83</v>
      </c>
      <c r="L5" s="14">
        <f>市民プール!J4</f>
        <v>20.83</v>
      </c>
      <c r="M5" s="15">
        <f>市民プール!K4</f>
        <v>20.83</v>
      </c>
      <c r="N5" s="12"/>
      <c r="O5" s="16">
        <f>ROUND(AVERAGE(B5:M5),2)</f>
        <v>22.49</v>
      </c>
    </row>
    <row r="6" spans="1:15" ht="25.05" customHeight="1">
      <c r="A6" s="6" t="s">
        <v>26</v>
      </c>
      <c r="B6" s="14">
        <f>市民プール!L12</f>
        <v>-11.63</v>
      </c>
      <c r="C6" s="14">
        <f>市民プール!M12</f>
        <v>-11.77</v>
      </c>
      <c r="D6" s="14">
        <f>市民プール!B5</f>
        <v>-2.37</v>
      </c>
      <c r="E6" s="14">
        <f>市民プール!C5</f>
        <v>-2.71</v>
      </c>
      <c r="F6" s="14">
        <f>市民プール!D5</f>
        <v>-2.0699999999999998</v>
      </c>
      <c r="G6" s="14">
        <f>市民プール!E5</f>
        <v>-1.28</v>
      </c>
      <c r="H6" s="14">
        <f>市民プール!F5</f>
        <v>-1.24</v>
      </c>
      <c r="I6" s="14">
        <f>市民プール!G5</f>
        <v>-3.16</v>
      </c>
      <c r="J6" s="14">
        <f>市民プール!H5</f>
        <v>-2.76</v>
      </c>
      <c r="K6" s="14">
        <f>市民プール!I5</f>
        <v>-1.91</v>
      </c>
      <c r="L6" s="14">
        <f>市民プール!J5</f>
        <v>-0.77</v>
      </c>
      <c r="M6" s="15">
        <f>市民プール!K5</f>
        <v>-1.06</v>
      </c>
      <c r="N6" s="12"/>
      <c r="O6" s="16">
        <f>ROUND(AVERAGE(B6:M6),2)</f>
        <v>-3.56</v>
      </c>
    </row>
    <row r="7" spans="1:15" ht="25.05" customHeight="1">
      <c r="A7" s="6" t="s">
        <v>6</v>
      </c>
      <c r="B7" s="14">
        <f>市民プール!L13</f>
        <v>1.4</v>
      </c>
      <c r="C7" s="14">
        <f>市民プール!M13</f>
        <v>1.4</v>
      </c>
      <c r="D7" s="14">
        <f>市民プール!B6</f>
        <v>1.4</v>
      </c>
      <c r="E7" s="14">
        <f>市民プール!C6</f>
        <v>3.49</v>
      </c>
      <c r="F7" s="14">
        <f>市民プール!D6</f>
        <v>3.49</v>
      </c>
      <c r="G7" s="14">
        <f>市民プール!E6</f>
        <v>3.49</v>
      </c>
      <c r="H7" s="14">
        <f>市民プール!F6</f>
        <v>3.49</v>
      </c>
      <c r="I7" s="14">
        <f>市民プール!G6</f>
        <v>3.49</v>
      </c>
      <c r="J7" s="14">
        <f>市民プール!H6</f>
        <v>3.49</v>
      </c>
      <c r="K7" s="14">
        <f>市民プール!I6</f>
        <v>3.49</v>
      </c>
      <c r="L7" s="14">
        <f>市民プール!J6</f>
        <v>3.49</v>
      </c>
      <c r="M7" s="15">
        <f>市民プール!K6</f>
        <v>3.49</v>
      </c>
      <c r="N7" s="12"/>
      <c r="O7" s="16">
        <f>ROUND(AVERAGE(B7:M7),)</f>
        <v>3</v>
      </c>
    </row>
    <row r="8" spans="1:15" ht="25.05" customHeight="1">
      <c r="A8" s="6" t="s">
        <v>27</v>
      </c>
      <c r="B8" s="14">
        <f>市民プール!L14</f>
        <v>20.549999999999997</v>
      </c>
      <c r="C8" s="14">
        <f>市民プール!M14</f>
        <v>20.41</v>
      </c>
      <c r="D8" s="14">
        <f>市民プール!B7</f>
        <v>19.859999999999996</v>
      </c>
      <c r="E8" s="14">
        <f>市民プール!C7</f>
        <v>21.61</v>
      </c>
      <c r="F8" s="14">
        <f>市民プール!D7</f>
        <v>22.25</v>
      </c>
      <c r="G8" s="14">
        <f>市民プール!E7</f>
        <v>23.04</v>
      </c>
      <c r="H8" s="14">
        <f>市民プール!F7</f>
        <v>23.08</v>
      </c>
      <c r="I8" s="14">
        <f>市民プール!G7</f>
        <v>21.159999999999997</v>
      </c>
      <c r="J8" s="14">
        <f>市民プール!H7</f>
        <v>21.560000000000002</v>
      </c>
      <c r="K8" s="14">
        <f>市民プール!I7</f>
        <v>22.409999999999997</v>
      </c>
      <c r="L8" s="14">
        <f>市民プール!J7</f>
        <v>23.549999999999997</v>
      </c>
      <c r="M8" s="15">
        <f>市民プール!K7</f>
        <v>23.259999999999998</v>
      </c>
      <c r="N8" s="12"/>
      <c r="O8" s="16">
        <f>ROUND(AVERAGE(B8:M8),2)</f>
        <v>21.9</v>
      </c>
    </row>
    <row r="9" spans="1:15" ht="25.05" customHeight="1">
      <c r="A9" s="4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5.05" customHeight="1">
      <c r="A10" s="5"/>
      <c r="B10" s="5" t="s">
        <v>28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" t="s">
        <v>34</v>
      </c>
      <c r="I10" s="5" t="s">
        <v>35</v>
      </c>
      <c r="J10" s="5" t="s">
        <v>36</v>
      </c>
      <c r="K10" s="5" t="s">
        <v>37</v>
      </c>
      <c r="L10" s="5" t="s">
        <v>38</v>
      </c>
      <c r="M10" s="8" t="s">
        <v>39</v>
      </c>
      <c r="N10" s="9" t="s">
        <v>24</v>
      </c>
      <c r="O10" s="5" t="s">
        <v>25</v>
      </c>
    </row>
    <row r="11" spans="1:15" ht="25.05" customHeight="1">
      <c r="A11" s="6" t="s">
        <v>52</v>
      </c>
      <c r="B11" s="10">
        <v>15804</v>
      </c>
      <c r="C11" s="10">
        <v>18729</v>
      </c>
      <c r="D11" s="10">
        <v>24682</v>
      </c>
      <c r="E11" s="10">
        <v>26513</v>
      </c>
      <c r="F11" s="10">
        <v>27110</v>
      </c>
      <c r="G11" s="10">
        <v>28008</v>
      </c>
      <c r="H11" s="10">
        <v>33074</v>
      </c>
      <c r="I11" s="10">
        <v>29065</v>
      </c>
      <c r="J11" s="10">
        <v>29743</v>
      </c>
      <c r="K11" s="10">
        <v>19568</v>
      </c>
      <c r="L11" s="10">
        <v>16088</v>
      </c>
      <c r="M11" s="11">
        <v>16339</v>
      </c>
      <c r="N11" s="12">
        <f>SUM(B11:M11)</f>
        <v>284723</v>
      </c>
      <c r="O11" s="13">
        <f>ROUND(AVERAGE(B11:M11),0)</f>
        <v>23727</v>
      </c>
    </row>
    <row r="12" spans="1:15" ht="25.05" customHeight="1">
      <c r="A12" s="6" t="s">
        <v>4</v>
      </c>
      <c r="B12" s="14">
        <f>市民プール!L18</f>
        <v>15.99</v>
      </c>
      <c r="C12" s="14">
        <f>市民プール!M18</f>
        <v>15.99</v>
      </c>
      <c r="D12" s="14">
        <f>市民プール!B11</f>
        <v>30.78</v>
      </c>
      <c r="E12" s="14">
        <f>市民プール!C11</f>
        <v>30.78</v>
      </c>
      <c r="F12" s="14">
        <f>市民プール!D11</f>
        <v>30.78</v>
      </c>
      <c r="G12" s="14">
        <f>市民プール!E11</f>
        <v>30.78</v>
      </c>
      <c r="H12" s="14">
        <f>市民プール!F11</f>
        <v>30.78</v>
      </c>
      <c r="I12" s="14">
        <f>市民プール!G11</f>
        <v>30.78</v>
      </c>
      <c r="J12" s="14">
        <f>市民プール!H11</f>
        <v>30.78</v>
      </c>
      <c r="K12" s="14">
        <f>市民プール!I11</f>
        <v>30.78</v>
      </c>
      <c r="L12" s="14">
        <f>市民プール!J11</f>
        <v>30.78</v>
      </c>
      <c r="M12" s="15">
        <f>市民プール!K11</f>
        <v>30.78</v>
      </c>
      <c r="N12" s="12"/>
      <c r="O12" s="16">
        <f>ROUND(AVERAGE(B12:M12),2)</f>
        <v>28.32</v>
      </c>
    </row>
    <row r="13" spans="1:15" ht="25.05" customHeight="1">
      <c r="A13" s="6" t="s">
        <v>26</v>
      </c>
      <c r="B13" s="14">
        <f>市民プール!L19</f>
        <v>6.35</v>
      </c>
      <c r="C13" s="14">
        <f>市民プール!M19</f>
        <v>5.8</v>
      </c>
      <c r="D13" s="14">
        <f>市民プール!B12</f>
        <v>-5.38</v>
      </c>
      <c r="E13" s="14">
        <f>市民プール!C12</f>
        <v>-7.03</v>
      </c>
      <c r="F13" s="14">
        <f>市民プール!D12</f>
        <v>-9.14</v>
      </c>
      <c r="G13" s="14">
        <f>市民プール!E12</f>
        <v>-10.92</v>
      </c>
      <c r="H13" s="14">
        <f>市民プール!F12</f>
        <v>-12.31</v>
      </c>
      <c r="I13" s="14">
        <f>市民プール!G12</f>
        <v>-13.19</v>
      </c>
      <c r="J13" s="14">
        <f>市民プール!H12</f>
        <v>-11.95</v>
      </c>
      <c r="K13" s="14">
        <f>市民プール!I12</f>
        <v>-12.11</v>
      </c>
      <c r="L13" s="14">
        <f>市民プール!J12</f>
        <v>-12.01</v>
      </c>
      <c r="M13" s="15">
        <f>市民プール!K12</f>
        <v>-11.77</v>
      </c>
      <c r="N13" s="12"/>
      <c r="O13" s="16">
        <f>ROUND(AVERAGE(B13:M13),2)</f>
        <v>-7.81</v>
      </c>
    </row>
    <row r="14" spans="1:15" ht="25.05" customHeight="1">
      <c r="A14" s="6" t="s">
        <v>6</v>
      </c>
      <c r="B14" s="14">
        <f>市民プール!L20</f>
        <v>3.45</v>
      </c>
      <c r="C14" s="14">
        <f>市民プール!M20</f>
        <v>3.45</v>
      </c>
      <c r="D14" s="14">
        <f>市民プール!B13</f>
        <v>3.45</v>
      </c>
      <c r="E14" s="14">
        <f>市民プール!C13</f>
        <v>1.4</v>
      </c>
      <c r="F14" s="14">
        <f>市民プール!D13</f>
        <v>1.4</v>
      </c>
      <c r="G14" s="14">
        <f>市民プール!E13</f>
        <v>1.4</v>
      </c>
      <c r="H14" s="14">
        <f>市民プール!F13</f>
        <v>1.4</v>
      </c>
      <c r="I14" s="14">
        <f>市民プール!G13</f>
        <v>1.4</v>
      </c>
      <c r="J14" s="14">
        <f>市民プール!H13</f>
        <v>1.4</v>
      </c>
      <c r="K14" s="14">
        <f>市民プール!I13</f>
        <v>1.4</v>
      </c>
      <c r="L14" s="14">
        <f>市民プール!J13</f>
        <v>1.4</v>
      </c>
      <c r="M14" s="15">
        <f>市民プール!K13</f>
        <v>1.4</v>
      </c>
      <c r="N14" s="12"/>
      <c r="O14" s="16">
        <f>ROUND(AVERAGE(B14:M14),2)</f>
        <v>1.91</v>
      </c>
    </row>
    <row r="15" spans="1:15" ht="25.05" customHeight="1">
      <c r="A15" s="6" t="s">
        <v>27</v>
      </c>
      <c r="B15" s="14">
        <f>市民プール!L21</f>
        <v>25.79</v>
      </c>
      <c r="C15" s="14">
        <f>市民プール!M21</f>
        <v>25.24</v>
      </c>
      <c r="D15" s="14">
        <f>市民プール!B14</f>
        <v>28.85</v>
      </c>
      <c r="E15" s="14">
        <f>市民プール!C14</f>
        <v>25.15</v>
      </c>
      <c r="F15" s="14">
        <f>市民プール!D14</f>
        <v>23.04</v>
      </c>
      <c r="G15" s="14">
        <f>市民プール!E14</f>
        <v>21.259999999999998</v>
      </c>
      <c r="H15" s="14">
        <f>市民プール!F14</f>
        <v>19.869999999999997</v>
      </c>
      <c r="I15" s="14">
        <f>市民プール!G14</f>
        <v>18.990000000000002</v>
      </c>
      <c r="J15" s="14">
        <f>市民プール!H14</f>
        <v>20.23</v>
      </c>
      <c r="K15" s="14">
        <f>市民プール!I14</f>
        <v>20.07</v>
      </c>
      <c r="L15" s="14">
        <f>市民プール!J14</f>
        <v>20.170000000000002</v>
      </c>
      <c r="M15" s="15">
        <f>市民プール!K14</f>
        <v>20.41</v>
      </c>
      <c r="N15" s="12"/>
      <c r="O15" s="16">
        <f t="shared" ref="O15" si="0">AVERAGE(B15:M15)</f>
        <v>22.422499999999999</v>
      </c>
    </row>
    <row r="16" spans="1:15" ht="25.0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25.05" customHeight="1">
      <c r="A17" s="5"/>
      <c r="B17" s="5" t="s">
        <v>40</v>
      </c>
      <c r="C17" s="5" t="s">
        <v>41</v>
      </c>
      <c r="D17" s="5" t="s">
        <v>42</v>
      </c>
      <c r="E17" s="5" t="s">
        <v>43</v>
      </c>
      <c r="F17" s="5" t="s">
        <v>44</v>
      </c>
      <c r="G17" s="5" t="s">
        <v>45</v>
      </c>
      <c r="H17" s="5" t="s">
        <v>46</v>
      </c>
      <c r="I17" s="5" t="s">
        <v>47</v>
      </c>
      <c r="J17" s="5" t="s">
        <v>48</v>
      </c>
      <c r="K17" s="5" t="s">
        <v>49</v>
      </c>
      <c r="L17" s="5" t="s">
        <v>50</v>
      </c>
      <c r="M17" s="8" t="s">
        <v>51</v>
      </c>
      <c r="N17" s="9" t="s">
        <v>24</v>
      </c>
      <c r="O17" s="5" t="s">
        <v>25</v>
      </c>
    </row>
    <row r="18" spans="1:15" ht="25.05" customHeight="1">
      <c r="A18" s="6" t="s">
        <v>52</v>
      </c>
      <c r="B18" s="10">
        <v>15739</v>
      </c>
      <c r="C18" s="10">
        <v>20210</v>
      </c>
      <c r="D18" s="10">
        <v>31409</v>
      </c>
      <c r="E18" s="10">
        <v>35004</v>
      </c>
      <c r="F18" s="10">
        <v>32009</v>
      </c>
      <c r="G18" s="10">
        <v>34889</v>
      </c>
      <c r="H18" s="10">
        <v>34262</v>
      </c>
      <c r="I18" s="10">
        <v>34594</v>
      </c>
      <c r="J18" s="10">
        <v>35529</v>
      </c>
      <c r="K18" s="10">
        <v>22651</v>
      </c>
      <c r="L18" s="10">
        <v>16808</v>
      </c>
      <c r="M18" s="11">
        <v>17768</v>
      </c>
      <c r="N18" s="12">
        <f>SUM(B18:M18)</f>
        <v>330872</v>
      </c>
      <c r="O18" s="13">
        <f>ROUND(AVERAGE(B18:M18),0)</f>
        <v>27573</v>
      </c>
    </row>
    <row r="19" spans="1:15" ht="25.05" customHeight="1">
      <c r="A19" s="6" t="s">
        <v>4</v>
      </c>
      <c r="B19" s="14">
        <f>市民プール!L25</f>
        <v>15.99</v>
      </c>
      <c r="C19" s="14">
        <f>市民プール!M25</f>
        <v>15.99</v>
      </c>
      <c r="D19" s="14">
        <f>市民プール!B18</f>
        <v>15.99</v>
      </c>
      <c r="E19" s="14">
        <f>市民プール!C18</f>
        <v>15.99</v>
      </c>
      <c r="F19" s="14">
        <f>市民プール!D18</f>
        <v>15.99</v>
      </c>
      <c r="G19" s="14">
        <f>市民プール!E18</f>
        <v>15.99</v>
      </c>
      <c r="H19" s="14">
        <f>市民プール!F18</f>
        <v>15.99</v>
      </c>
      <c r="I19" s="14">
        <f>市民プール!G18</f>
        <v>15.99</v>
      </c>
      <c r="J19" s="14">
        <f>市民プール!H18</f>
        <v>15.99</v>
      </c>
      <c r="K19" s="14">
        <f>市民プール!I18</f>
        <v>15.99</v>
      </c>
      <c r="L19" s="14">
        <f>市民プール!J18</f>
        <v>15.99</v>
      </c>
      <c r="M19" s="15">
        <f>市民プール!K18</f>
        <v>15.99</v>
      </c>
      <c r="N19" s="12"/>
      <c r="O19" s="16">
        <f t="shared" ref="O19" si="1">AVERAGE(B19:M19)</f>
        <v>15.990000000000002</v>
      </c>
    </row>
    <row r="20" spans="1:15" ht="25.05" customHeight="1">
      <c r="A20" s="6" t="s">
        <v>26</v>
      </c>
      <c r="B20" s="14">
        <f>市民プール!L26</f>
        <v>0.6</v>
      </c>
      <c r="C20" s="14">
        <f>市民プール!M26</f>
        <v>1.1200000000000001</v>
      </c>
      <c r="D20" s="14">
        <f>市民プール!B19</f>
        <v>1.34</v>
      </c>
      <c r="E20" s="14">
        <f>市民プール!C19</f>
        <v>1.49</v>
      </c>
      <c r="F20" s="14">
        <f>市民プール!D19</f>
        <v>1.85</v>
      </c>
      <c r="G20" s="14">
        <f>市民プール!E19</f>
        <v>3.1</v>
      </c>
      <c r="H20" s="14">
        <f>市民プール!F19</f>
        <v>4.55</v>
      </c>
      <c r="I20" s="14">
        <f>市民プール!G19</f>
        <v>6.54</v>
      </c>
      <c r="J20" s="14">
        <f>市民プール!H19</f>
        <v>8.0500000000000007</v>
      </c>
      <c r="K20" s="14">
        <f>市民プール!I19</f>
        <v>8.94</v>
      </c>
      <c r="L20" s="14">
        <f>市民プール!J19</f>
        <v>9.36</v>
      </c>
      <c r="M20" s="15">
        <f>市民プール!K19</f>
        <v>9.51</v>
      </c>
      <c r="N20" s="12"/>
      <c r="O20" s="16">
        <f>ROUND(AVERAGE(B20:M20),2)</f>
        <v>4.7</v>
      </c>
    </row>
    <row r="21" spans="1:15" ht="25.05" customHeight="1">
      <c r="A21" s="6" t="s">
        <v>6</v>
      </c>
      <c r="B21" s="14">
        <f>市民プール!L27</f>
        <v>3.36</v>
      </c>
      <c r="C21" s="14">
        <f>市民プール!M27</f>
        <v>3.36</v>
      </c>
      <c r="D21" s="14">
        <f>市民プール!B20</f>
        <v>3.36</v>
      </c>
      <c r="E21" s="14">
        <f>市民プール!C20</f>
        <v>3.45</v>
      </c>
      <c r="F21" s="14">
        <f>市民プール!D20</f>
        <v>3.45</v>
      </c>
      <c r="G21" s="14">
        <f>市民プール!E20</f>
        <v>3.45</v>
      </c>
      <c r="H21" s="14">
        <f>市民プール!F20</f>
        <v>3.45</v>
      </c>
      <c r="I21" s="14">
        <f>市民プール!G20</f>
        <v>3.45</v>
      </c>
      <c r="J21" s="14">
        <f>市民プール!H20</f>
        <v>3.45</v>
      </c>
      <c r="K21" s="14">
        <f>市民プール!I20</f>
        <v>3.45</v>
      </c>
      <c r="L21" s="14">
        <f>市民プール!J20</f>
        <v>3.45</v>
      </c>
      <c r="M21" s="15">
        <f>市民プール!K20</f>
        <v>3.45</v>
      </c>
      <c r="N21" s="12"/>
      <c r="O21" s="16">
        <f>ROUND(AVERAGE(B21:M21),2)</f>
        <v>3.43</v>
      </c>
    </row>
    <row r="22" spans="1:15" ht="25.05" customHeight="1">
      <c r="A22" s="6" t="s">
        <v>27</v>
      </c>
      <c r="B22" s="14">
        <f>市民プール!L28</f>
        <v>19.95</v>
      </c>
      <c r="C22" s="14">
        <f>市民プール!M28</f>
        <v>20.47</v>
      </c>
      <c r="D22" s="14">
        <f>市民プール!B21</f>
        <v>20.69</v>
      </c>
      <c r="E22" s="14">
        <f>市民プール!C21</f>
        <v>20.93</v>
      </c>
      <c r="F22" s="14">
        <f>市民プール!D21</f>
        <v>21.29</v>
      </c>
      <c r="G22" s="14">
        <f>市民プール!E21</f>
        <v>22.54</v>
      </c>
      <c r="H22" s="14">
        <f>市民プール!F21</f>
        <v>23.99</v>
      </c>
      <c r="I22" s="14">
        <f>市民プール!G21</f>
        <v>25.98</v>
      </c>
      <c r="J22" s="14">
        <f>市民プール!H21</f>
        <v>27.49</v>
      </c>
      <c r="K22" s="14">
        <f>市民プール!I21</f>
        <v>28.38</v>
      </c>
      <c r="L22" s="14">
        <f>市民プール!J21</f>
        <v>28.8</v>
      </c>
      <c r="M22" s="15">
        <f>市民プール!K21</f>
        <v>28.95</v>
      </c>
      <c r="N22" s="12"/>
      <c r="O22" s="16">
        <f>ROUND(AVERAGE(B22:M22),2)</f>
        <v>24.12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D9CC-1170-4E61-940B-94F2B9D6BCC5}">
  <sheetPr>
    <pageSetUpPr fitToPage="1"/>
  </sheetPr>
  <dimension ref="A1:N35"/>
  <sheetViews>
    <sheetView zoomScale="115" zoomScaleNormal="115" workbookViewId="0">
      <selection activeCell="B3" sqref="B3"/>
    </sheetView>
  </sheetViews>
  <sheetFormatPr defaultRowHeight="17.649999999999999"/>
  <cols>
    <col min="1" max="1" width="17.125" customWidth="1"/>
  </cols>
  <sheetData>
    <row r="1" spans="1:14">
      <c r="A1" s="2" t="s">
        <v>0</v>
      </c>
    </row>
    <row r="2" spans="1:14">
      <c r="A2" s="1" t="s">
        <v>1</v>
      </c>
      <c r="B2" s="1">
        <v>4</v>
      </c>
      <c r="C2" s="1">
        <v>5</v>
      </c>
      <c r="D2" s="1">
        <v>6</v>
      </c>
      <c r="E2" s="1">
        <v>7</v>
      </c>
      <c r="F2" s="1">
        <v>8</v>
      </c>
      <c r="G2" s="1">
        <v>9</v>
      </c>
      <c r="H2" s="1">
        <v>10</v>
      </c>
      <c r="I2" s="1">
        <v>11</v>
      </c>
      <c r="J2" s="1">
        <v>12</v>
      </c>
      <c r="K2" s="1">
        <v>1</v>
      </c>
      <c r="L2" s="1">
        <v>2</v>
      </c>
      <c r="M2" s="1">
        <v>3</v>
      </c>
      <c r="N2" s="1" t="s">
        <v>2</v>
      </c>
    </row>
    <row r="3" spans="1:14">
      <c r="A3" s="1" t="s">
        <v>3</v>
      </c>
      <c r="B3" s="1">
        <v>59150</v>
      </c>
      <c r="C3" s="1">
        <v>78370</v>
      </c>
      <c r="D3" s="1">
        <v>75720</v>
      </c>
      <c r="E3" s="1">
        <v>79940</v>
      </c>
      <c r="F3" s="1">
        <v>80070</v>
      </c>
      <c r="G3" s="1">
        <v>76040</v>
      </c>
      <c r="H3" s="1">
        <v>79330</v>
      </c>
      <c r="I3" s="1">
        <v>77200</v>
      </c>
      <c r="J3" s="1">
        <v>80060</v>
      </c>
      <c r="K3" s="1">
        <v>77930</v>
      </c>
      <c r="L3" s="1"/>
      <c r="M3" s="1"/>
      <c r="N3" s="1">
        <f>AVERAGE(B3:K3)</f>
        <v>76381</v>
      </c>
    </row>
    <row r="4" spans="1:14">
      <c r="A4" s="1" t="s">
        <v>4</v>
      </c>
      <c r="B4" s="1">
        <v>20.83</v>
      </c>
      <c r="C4" s="1">
        <v>20.83</v>
      </c>
      <c r="D4" s="1">
        <v>20.83</v>
      </c>
      <c r="E4" s="1">
        <v>20.83</v>
      </c>
      <c r="F4" s="1">
        <v>20.83</v>
      </c>
      <c r="G4" s="1">
        <v>20.83</v>
      </c>
      <c r="H4" s="1">
        <v>20.83</v>
      </c>
      <c r="I4" s="1">
        <v>20.83</v>
      </c>
      <c r="J4" s="1">
        <v>20.83</v>
      </c>
      <c r="K4" s="1">
        <v>20.83</v>
      </c>
      <c r="L4" s="1"/>
      <c r="M4" s="1"/>
      <c r="N4" s="1">
        <f t="shared" ref="N4" si="0">AVERAGE(B4:H4)</f>
        <v>20.830000000000002</v>
      </c>
    </row>
    <row r="5" spans="1:14">
      <c r="A5" s="1" t="s">
        <v>5</v>
      </c>
      <c r="B5" s="1">
        <v>-2.37</v>
      </c>
      <c r="C5" s="1">
        <v>-2.71</v>
      </c>
      <c r="D5" s="1">
        <v>-2.0699999999999998</v>
      </c>
      <c r="E5" s="1">
        <v>-1.28</v>
      </c>
      <c r="F5" s="1">
        <v>-1.24</v>
      </c>
      <c r="G5" s="1">
        <v>-3.16</v>
      </c>
      <c r="H5" s="1">
        <v>-2.76</v>
      </c>
      <c r="I5" s="1">
        <v>-1.91</v>
      </c>
      <c r="J5" s="1">
        <v>-0.77</v>
      </c>
      <c r="K5" s="1">
        <v>-1.06</v>
      </c>
      <c r="L5" s="1"/>
      <c r="M5" s="1"/>
      <c r="N5" s="1">
        <f>AVERAGE(B5:K5)</f>
        <v>-1.9329999999999998</v>
      </c>
    </row>
    <row r="6" spans="1:14">
      <c r="A6" s="1" t="s">
        <v>6</v>
      </c>
      <c r="B6" s="1">
        <v>1.4</v>
      </c>
      <c r="C6" s="1">
        <v>3.49</v>
      </c>
      <c r="D6" s="1">
        <v>3.49</v>
      </c>
      <c r="E6" s="1">
        <v>3.49</v>
      </c>
      <c r="F6" s="1">
        <v>3.49</v>
      </c>
      <c r="G6" s="1">
        <v>3.49</v>
      </c>
      <c r="H6" s="1">
        <v>3.49</v>
      </c>
      <c r="I6" s="1">
        <v>3.49</v>
      </c>
      <c r="J6" s="1">
        <v>3.49</v>
      </c>
      <c r="K6" s="1">
        <v>3.49</v>
      </c>
      <c r="L6" s="1"/>
      <c r="M6" s="1"/>
      <c r="N6" s="1">
        <f>AVERAGE(B6:K6)</f>
        <v>3.281000000000001</v>
      </c>
    </row>
    <row r="7" spans="1:14">
      <c r="A7" s="1" t="s">
        <v>7</v>
      </c>
      <c r="B7" s="1">
        <f>SUM(B4:B6)</f>
        <v>19.859999999999996</v>
      </c>
      <c r="C7" s="1">
        <f t="shared" ref="C7:M7" si="1">SUM(C4:C6)</f>
        <v>21.61</v>
      </c>
      <c r="D7" s="1">
        <f t="shared" si="1"/>
        <v>22.25</v>
      </c>
      <c r="E7" s="1">
        <f t="shared" si="1"/>
        <v>23.04</v>
      </c>
      <c r="F7" s="1">
        <f t="shared" si="1"/>
        <v>23.08</v>
      </c>
      <c r="G7" s="1">
        <f t="shared" si="1"/>
        <v>21.159999999999997</v>
      </c>
      <c r="H7" s="1">
        <f t="shared" si="1"/>
        <v>21.560000000000002</v>
      </c>
      <c r="I7" s="1">
        <f t="shared" si="1"/>
        <v>22.409999999999997</v>
      </c>
      <c r="J7" s="1">
        <f t="shared" si="1"/>
        <v>23.549999999999997</v>
      </c>
      <c r="K7" s="1">
        <f t="shared" si="1"/>
        <v>23.259999999999998</v>
      </c>
      <c r="L7" s="1">
        <f t="shared" si="1"/>
        <v>0</v>
      </c>
      <c r="M7" s="1">
        <f t="shared" si="1"/>
        <v>0</v>
      </c>
      <c r="N7" s="3">
        <f t="shared" ref="N7" si="2">AVERAGE(B7:H7)</f>
        <v>21.794285714285714</v>
      </c>
    </row>
    <row r="9" spans="1:14">
      <c r="A9" s="1" t="s">
        <v>8</v>
      </c>
      <c r="B9" s="1">
        <v>4</v>
      </c>
      <c r="C9" s="1">
        <v>5</v>
      </c>
      <c r="D9" s="1">
        <v>6</v>
      </c>
      <c r="E9" s="1">
        <v>7</v>
      </c>
      <c r="F9" s="1">
        <v>8</v>
      </c>
      <c r="G9" s="1">
        <v>9</v>
      </c>
      <c r="H9" s="1">
        <v>10</v>
      </c>
      <c r="I9" s="1">
        <v>11</v>
      </c>
      <c r="J9" s="1">
        <v>12</v>
      </c>
      <c r="K9" s="1">
        <v>1</v>
      </c>
      <c r="L9" s="1">
        <v>2</v>
      </c>
      <c r="M9" s="1">
        <v>3</v>
      </c>
      <c r="N9" s="1" t="s">
        <v>2</v>
      </c>
    </row>
    <row r="10" spans="1:14">
      <c r="A10" s="1" t="s">
        <v>3</v>
      </c>
      <c r="B10" s="1">
        <v>69510</v>
      </c>
      <c r="C10" s="1">
        <v>79730</v>
      </c>
      <c r="D10" s="1">
        <v>76240</v>
      </c>
      <c r="E10" s="1">
        <v>80290</v>
      </c>
      <c r="F10" s="1">
        <v>79880</v>
      </c>
      <c r="G10" s="1">
        <v>77140</v>
      </c>
      <c r="H10" s="1">
        <v>79540</v>
      </c>
      <c r="I10" s="1">
        <v>78030</v>
      </c>
      <c r="J10" s="1">
        <v>80910</v>
      </c>
      <c r="K10" s="1">
        <v>78370</v>
      </c>
      <c r="L10" s="1">
        <v>76200</v>
      </c>
      <c r="M10" s="1">
        <v>77190</v>
      </c>
      <c r="N10" s="1">
        <f>AVERAGE(B10:M10)</f>
        <v>77752.5</v>
      </c>
    </row>
    <row r="11" spans="1:14">
      <c r="A11" s="1" t="s">
        <v>4</v>
      </c>
      <c r="B11" s="1">
        <v>30.78</v>
      </c>
      <c r="C11" s="1">
        <v>30.78</v>
      </c>
      <c r="D11" s="1">
        <v>30.78</v>
      </c>
      <c r="E11" s="1">
        <v>30.78</v>
      </c>
      <c r="F11" s="1">
        <v>30.78</v>
      </c>
      <c r="G11" s="1">
        <v>30.78</v>
      </c>
      <c r="H11" s="1">
        <v>30.78</v>
      </c>
      <c r="I11" s="1">
        <v>30.78</v>
      </c>
      <c r="J11" s="1">
        <v>30.78</v>
      </c>
      <c r="K11" s="1">
        <v>30.78</v>
      </c>
      <c r="L11" s="1">
        <v>30.78</v>
      </c>
      <c r="M11" s="1">
        <v>30.78</v>
      </c>
      <c r="N11" s="1">
        <f t="shared" ref="N11:N14" si="3">AVERAGE(B11:H11)</f>
        <v>30.78</v>
      </c>
    </row>
    <row r="12" spans="1:14">
      <c r="A12" s="1" t="s">
        <v>5</v>
      </c>
      <c r="B12" s="1">
        <v>-5.38</v>
      </c>
      <c r="C12" s="1">
        <v>-7.03</v>
      </c>
      <c r="D12" s="1">
        <v>-9.14</v>
      </c>
      <c r="E12" s="1">
        <v>-10.92</v>
      </c>
      <c r="F12" s="1">
        <v>-12.31</v>
      </c>
      <c r="G12" s="1">
        <v>-13.19</v>
      </c>
      <c r="H12" s="1">
        <v>-11.95</v>
      </c>
      <c r="I12" s="1">
        <v>-12.11</v>
      </c>
      <c r="J12" s="1">
        <v>-12.01</v>
      </c>
      <c r="K12" s="1">
        <v>-11.77</v>
      </c>
      <c r="L12" s="1">
        <v>-11.63</v>
      </c>
      <c r="M12" s="1">
        <v>-11.77</v>
      </c>
      <c r="N12" s="1">
        <f t="shared" si="3"/>
        <v>-9.9885714285714293</v>
      </c>
    </row>
    <row r="13" spans="1:14">
      <c r="A13" s="1" t="s">
        <v>6</v>
      </c>
      <c r="B13" s="1">
        <v>3.45</v>
      </c>
      <c r="C13" s="1">
        <v>1.4</v>
      </c>
      <c r="D13" s="1">
        <v>1.4</v>
      </c>
      <c r="E13" s="1">
        <v>1.4</v>
      </c>
      <c r="F13" s="1">
        <v>1.4</v>
      </c>
      <c r="G13" s="1">
        <v>1.4</v>
      </c>
      <c r="H13" s="1">
        <v>1.4</v>
      </c>
      <c r="I13" s="1">
        <v>1.4</v>
      </c>
      <c r="J13" s="1">
        <v>1.4</v>
      </c>
      <c r="K13" s="1">
        <v>1.4</v>
      </c>
      <c r="L13" s="1">
        <v>1.4</v>
      </c>
      <c r="M13" s="1">
        <v>1.4</v>
      </c>
      <c r="N13" s="1">
        <f>AVERAGE(B13:M13)</f>
        <v>1.5708333333333331</v>
      </c>
    </row>
    <row r="14" spans="1:14">
      <c r="A14" s="1" t="s">
        <v>7</v>
      </c>
      <c r="B14" s="1">
        <f>SUM(B11:B13)</f>
        <v>28.85</v>
      </c>
      <c r="C14" s="1">
        <f t="shared" ref="C14:M14" si="4">SUM(C11:C13)</f>
        <v>25.15</v>
      </c>
      <c r="D14" s="1">
        <f t="shared" si="4"/>
        <v>23.04</v>
      </c>
      <c r="E14" s="1">
        <f t="shared" si="4"/>
        <v>21.259999999999998</v>
      </c>
      <c r="F14" s="1">
        <f t="shared" si="4"/>
        <v>19.869999999999997</v>
      </c>
      <c r="G14" s="1">
        <f t="shared" si="4"/>
        <v>18.990000000000002</v>
      </c>
      <c r="H14" s="1">
        <f t="shared" si="4"/>
        <v>20.23</v>
      </c>
      <c r="I14" s="1">
        <f t="shared" si="4"/>
        <v>20.07</v>
      </c>
      <c r="J14" s="1">
        <f t="shared" si="4"/>
        <v>20.170000000000002</v>
      </c>
      <c r="K14" s="1">
        <f t="shared" si="4"/>
        <v>20.41</v>
      </c>
      <c r="L14" s="1">
        <f t="shared" si="4"/>
        <v>20.549999999999997</v>
      </c>
      <c r="M14" s="1">
        <f t="shared" si="4"/>
        <v>20.41</v>
      </c>
      <c r="N14" s="3">
        <f t="shared" si="3"/>
        <v>22.484285714285711</v>
      </c>
    </row>
    <row r="16" spans="1:14">
      <c r="A16" s="1" t="s">
        <v>9</v>
      </c>
      <c r="B16" s="1">
        <v>4</v>
      </c>
      <c r="C16" s="1">
        <v>5</v>
      </c>
      <c r="D16" s="1">
        <v>6</v>
      </c>
      <c r="E16" s="1">
        <v>7</v>
      </c>
      <c r="F16" s="1">
        <v>8</v>
      </c>
      <c r="G16" s="1">
        <v>9</v>
      </c>
      <c r="H16" s="1">
        <v>10</v>
      </c>
      <c r="I16" s="1">
        <v>11</v>
      </c>
      <c r="J16" s="1">
        <v>12</v>
      </c>
      <c r="K16" s="1">
        <v>1</v>
      </c>
      <c r="L16" s="1">
        <v>2</v>
      </c>
      <c r="M16" s="1">
        <v>3</v>
      </c>
      <c r="N16" s="1" t="s">
        <v>2</v>
      </c>
    </row>
    <row r="17" spans="1:14">
      <c r="A17" s="1" t="s">
        <v>3</v>
      </c>
      <c r="B17" s="1">
        <v>66210</v>
      </c>
      <c r="C17" s="1">
        <v>78760</v>
      </c>
      <c r="D17" s="1">
        <v>76080</v>
      </c>
      <c r="E17" s="1">
        <v>77460</v>
      </c>
      <c r="F17" s="1">
        <v>78740</v>
      </c>
      <c r="G17" s="1">
        <v>75210</v>
      </c>
      <c r="H17" s="1">
        <v>79340</v>
      </c>
      <c r="I17" s="1">
        <v>77640</v>
      </c>
      <c r="J17" s="1">
        <v>81380</v>
      </c>
      <c r="K17" s="1">
        <v>78150</v>
      </c>
      <c r="L17" s="1">
        <v>73640</v>
      </c>
      <c r="M17" s="1">
        <v>77690</v>
      </c>
      <c r="N17" s="1">
        <f>AVERAGE(I17:M17)</f>
        <v>77700</v>
      </c>
    </row>
    <row r="18" spans="1:14">
      <c r="A18" s="1" t="s">
        <v>4</v>
      </c>
      <c r="B18" s="1">
        <v>15.99</v>
      </c>
      <c r="C18" s="1">
        <v>15.99</v>
      </c>
      <c r="D18" s="1">
        <v>15.99</v>
      </c>
      <c r="E18" s="1">
        <v>15.99</v>
      </c>
      <c r="F18" s="1">
        <v>15.99</v>
      </c>
      <c r="G18" s="1">
        <v>15.99</v>
      </c>
      <c r="H18" s="1">
        <v>15.99</v>
      </c>
      <c r="I18" s="1">
        <v>15.99</v>
      </c>
      <c r="J18" s="1">
        <v>15.99</v>
      </c>
      <c r="K18" s="1">
        <v>15.99</v>
      </c>
      <c r="L18" s="1">
        <v>15.99</v>
      </c>
      <c r="M18" s="1">
        <v>15.99</v>
      </c>
      <c r="N18" s="1">
        <f t="shared" ref="N18:N21" si="5">AVERAGE(I18:M18)</f>
        <v>15.99</v>
      </c>
    </row>
    <row r="19" spans="1:14">
      <c r="A19" s="1" t="s">
        <v>5</v>
      </c>
      <c r="B19" s="1">
        <v>1.34</v>
      </c>
      <c r="C19" s="1">
        <v>1.49</v>
      </c>
      <c r="D19" s="1">
        <v>1.85</v>
      </c>
      <c r="E19" s="1">
        <v>3.1</v>
      </c>
      <c r="F19" s="1">
        <v>4.55</v>
      </c>
      <c r="G19" s="1">
        <v>6.54</v>
      </c>
      <c r="H19" s="1">
        <v>8.0500000000000007</v>
      </c>
      <c r="I19" s="1">
        <v>8.94</v>
      </c>
      <c r="J19" s="1">
        <v>9.36</v>
      </c>
      <c r="K19" s="1">
        <v>9.51</v>
      </c>
      <c r="L19" s="1">
        <v>6.35</v>
      </c>
      <c r="M19" s="1">
        <v>5.8</v>
      </c>
      <c r="N19" s="1">
        <f t="shared" si="5"/>
        <v>7.9919999999999991</v>
      </c>
    </row>
    <row r="20" spans="1:14">
      <c r="A20" s="1" t="s">
        <v>6</v>
      </c>
      <c r="B20" s="1">
        <v>3.36</v>
      </c>
      <c r="C20" s="1">
        <v>3.45</v>
      </c>
      <c r="D20" s="1">
        <v>3.45</v>
      </c>
      <c r="E20" s="1">
        <v>3.45</v>
      </c>
      <c r="F20" s="1">
        <v>3.45</v>
      </c>
      <c r="G20" s="1">
        <v>3.45</v>
      </c>
      <c r="H20" s="1">
        <v>3.45</v>
      </c>
      <c r="I20" s="1">
        <v>3.45</v>
      </c>
      <c r="J20" s="1">
        <v>3.45</v>
      </c>
      <c r="K20" s="1">
        <v>3.45</v>
      </c>
      <c r="L20" s="1">
        <v>3.45</v>
      </c>
      <c r="M20" s="1">
        <v>3.45</v>
      </c>
      <c r="N20" s="1">
        <f t="shared" si="5"/>
        <v>3.45</v>
      </c>
    </row>
    <row r="21" spans="1:14">
      <c r="A21" s="1" t="s">
        <v>7</v>
      </c>
      <c r="B21" s="1">
        <f>SUM(B18:B20)</f>
        <v>20.69</v>
      </c>
      <c r="C21" s="1">
        <f t="shared" ref="C21:M21" si="6">SUM(C18:C20)</f>
        <v>20.93</v>
      </c>
      <c r="D21" s="1">
        <f t="shared" si="6"/>
        <v>21.29</v>
      </c>
      <c r="E21" s="1">
        <f t="shared" si="6"/>
        <v>22.54</v>
      </c>
      <c r="F21" s="1">
        <f t="shared" si="6"/>
        <v>23.99</v>
      </c>
      <c r="G21" s="1">
        <f t="shared" si="6"/>
        <v>25.98</v>
      </c>
      <c r="H21" s="1">
        <f t="shared" si="6"/>
        <v>27.49</v>
      </c>
      <c r="I21" s="1">
        <f t="shared" si="6"/>
        <v>28.38</v>
      </c>
      <c r="J21" s="1">
        <f t="shared" si="6"/>
        <v>28.8</v>
      </c>
      <c r="K21" s="1">
        <f t="shared" si="6"/>
        <v>28.95</v>
      </c>
      <c r="L21" s="1">
        <f t="shared" si="6"/>
        <v>25.79</v>
      </c>
      <c r="M21" s="1">
        <f t="shared" si="6"/>
        <v>25.24</v>
      </c>
      <c r="N21" s="3">
        <f t="shared" si="5"/>
        <v>27.431999999999999</v>
      </c>
    </row>
    <row r="23" spans="1:14">
      <c r="A23" s="1" t="s">
        <v>10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>
        <v>10</v>
      </c>
      <c r="I23" s="1">
        <v>11</v>
      </c>
      <c r="J23" s="1">
        <v>12</v>
      </c>
      <c r="K23" s="1">
        <v>1</v>
      </c>
      <c r="L23" s="1">
        <v>2</v>
      </c>
      <c r="M23" s="1">
        <v>3</v>
      </c>
      <c r="N23" s="1" t="s">
        <v>2</v>
      </c>
    </row>
    <row r="24" spans="1:14">
      <c r="A24" s="1" t="s">
        <v>3</v>
      </c>
      <c r="B24" s="1">
        <v>65100</v>
      </c>
      <c r="C24" s="1">
        <v>75700</v>
      </c>
      <c r="D24" s="1">
        <v>71490</v>
      </c>
      <c r="E24" s="1">
        <v>80410</v>
      </c>
      <c r="F24" s="1">
        <v>68640</v>
      </c>
      <c r="G24" s="1">
        <v>30430</v>
      </c>
      <c r="H24" s="1">
        <v>33280</v>
      </c>
      <c r="I24" s="1">
        <v>33230</v>
      </c>
      <c r="J24" s="1">
        <v>36780</v>
      </c>
      <c r="K24" s="1">
        <v>35890</v>
      </c>
      <c r="L24" s="1">
        <v>34140</v>
      </c>
      <c r="M24" s="1">
        <v>35220</v>
      </c>
      <c r="N24" s="1">
        <f>AVERAGE(B24:M24)</f>
        <v>50025.833333333336</v>
      </c>
    </row>
    <row r="25" spans="1:14">
      <c r="A25" s="1" t="s">
        <v>4</v>
      </c>
      <c r="B25" s="1">
        <v>15.99</v>
      </c>
      <c r="C25" s="1">
        <v>15.99</v>
      </c>
      <c r="D25" s="1">
        <v>15.99</v>
      </c>
      <c r="E25" s="1">
        <v>15.99</v>
      </c>
      <c r="F25" s="1">
        <v>15.99</v>
      </c>
      <c r="G25" s="1">
        <v>15.99</v>
      </c>
      <c r="H25" s="1">
        <v>15.99</v>
      </c>
      <c r="I25" s="1">
        <v>15.99</v>
      </c>
      <c r="J25" s="1">
        <v>15.99</v>
      </c>
      <c r="K25" s="1">
        <v>15.99</v>
      </c>
      <c r="L25" s="1">
        <v>15.99</v>
      </c>
      <c r="M25" s="1">
        <v>15.99</v>
      </c>
      <c r="N25" s="1">
        <f t="shared" ref="N25:N28" si="7">AVERAGE(B25:M25)</f>
        <v>15.990000000000002</v>
      </c>
    </row>
    <row r="26" spans="1:14">
      <c r="A26" s="1" t="s">
        <v>5</v>
      </c>
      <c r="B26" s="1">
        <v>-3.19</v>
      </c>
      <c r="C26" s="1">
        <v>-2.87</v>
      </c>
      <c r="D26" s="1">
        <v>-2.38</v>
      </c>
      <c r="E26" s="1">
        <v>-1.87</v>
      </c>
      <c r="F26" s="1">
        <v>-1.53</v>
      </c>
      <c r="G26" s="1">
        <v>-1.23</v>
      </c>
      <c r="H26" s="1">
        <v>-0.95</v>
      </c>
      <c r="I26" s="1">
        <v>-0.56999999999999995</v>
      </c>
      <c r="J26" s="1">
        <v>-0.26</v>
      </c>
      <c r="K26" s="1">
        <v>0.06</v>
      </c>
      <c r="L26" s="1">
        <v>0.6</v>
      </c>
      <c r="M26" s="1">
        <v>1.1200000000000001</v>
      </c>
      <c r="N26" s="1">
        <f t="shared" si="7"/>
        <v>-1.0891666666666666</v>
      </c>
    </row>
    <row r="27" spans="1:14">
      <c r="A27" s="1" t="s">
        <v>6</v>
      </c>
      <c r="B27" s="1">
        <v>2.98</v>
      </c>
      <c r="C27" s="1">
        <v>3.36</v>
      </c>
      <c r="D27" s="1">
        <v>3.36</v>
      </c>
      <c r="E27" s="1">
        <v>3.36</v>
      </c>
      <c r="F27" s="1">
        <v>3.36</v>
      </c>
      <c r="G27" s="1">
        <v>3.36</v>
      </c>
      <c r="H27" s="1">
        <v>3.36</v>
      </c>
      <c r="I27" s="1">
        <v>3.36</v>
      </c>
      <c r="J27" s="1">
        <v>3.36</v>
      </c>
      <c r="K27" s="1">
        <v>3.36</v>
      </c>
      <c r="L27" s="1">
        <v>3.36</v>
      </c>
      <c r="M27" s="1">
        <v>3.36</v>
      </c>
      <c r="N27" s="1">
        <f t="shared" si="7"/>
        <v>3.3283333333333331</v>
      </c>
    </row>
    <row r="28" spans="1:14">
      <c r="A28" s="1" t="s">
        <v>7</v>
      </c>
      <c r="B28" s="1">
        <f>SUM(B25:B27)</f>
        <v>15.780000000000001</v>
      </c>
      <c r="C28" s="1">
        <f t="shared" ref="C28:M28" si="8">SUM(C25:C27)</f>
        <v>16.48</v>
      </c>
      <c r="D28" s="1">
        <f t="shared" si="8"/>
        <v>16.97</v>
      </c>
      <c r="E28" s="1">
        <f t="shared" si="8"/>
        <v>17.48</v>
      </c>
      <c r="F28" s="1">
        <f t="shared" si="8"/>
        <v>17.82</v>
      </c>
      <c r="G28" s="1">
        <f t="shared" si="8"/>
        <v>18.12</v>
      </c>
      <c r="H28" s="1">
        <f t="shared" si="8"/>
        <v>18.400000000000002</v>
      </c>
      <c r="I28" s="1">
        <f t="shared" si="8"/>
        <v>18.78</v>
      </c>
      <c r="J28" s="1">
        <f t="shared" si="8"/>
        <v>19.09</v>
      </c>
      <c r="K28" s="1">
        <f t="shared" si="8"/>
        <v>19.41</v>
      </c>
      <c r="L28" s="1">
        <f t="shared" si="8"/>
        <v>19.95</v>
      </c>
      <c r="M28" s="1">
        <f t="shared" si="8"/>
        <v>20.47</v>
      </c>
      <c r="N28" s="3">
        <f t="shared" si="7"/>
        <v>18.229166666666668</v>
      </c>
    </row>
    <row r="30" spans="1:14">
      <c r="A30" s="1" t="s">
        <v>11</v>
      </c>
      <c r="B30" s="1">
        <v>4</v>
      </c>
      <c r="C30" s="1">
        <v>5</v>
      </c>
      <c r="D30" s="1">
        <v>6</v>
      </c>
      <c r="E30" s="1">
        <v>7</v>
      </c>
      <c r="F30" s="1">
        <v>8</v>
      </c>
      <c r="G30" s="1">
        <v>9</v>
      </c>
      <c r="H30" s="1">
        <v>10</v>
      </c>
      <c r="I30" s="1">
        <v>11</v>
      </c>
      <c r="J30" s="1">
        <v>12</v>
      </c>
      <c r="K30" s="1">
        <v>1</v>
      </c>
      <c r="L30" s="1">
        <v>2</v>
      </c>
      <c r="M30" s="1">
        <v>3</v>
      </c>
      <c r="N30" s="1" t="s">
        <v>2</v>
      </c>
    </row>
    <row r="31" spans="1:14">
      <c r="A31" s="1" t="s">
        <v>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 t="e">
        <f>AVERAGE(B31:M31)</f>
        <v>#DIV/0!</v>
      </c>
    </row>
    <row r="32" spans="1:14">
      <c r="A32" s="1" t="s">
        <v>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 t="e">
        <f t="shared" ref="N32:N35" si="9">AVERAGE(B32:M32)</f>
        <v>#DIV/0!</v>
      </c>
    </row>
    <row r="33" spans="1:14">
      <c r="A33" s="1" t="s">
        <v>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 t="e">
        <f t="shared" si="9"/>
        <v>#DIV/0!</v>
      </c>
    </row>
    <row r="34" spans="1:14">
      <c r="A34" s="1" t="s">
        <v>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 t="e">
        <f t="shared" si="9"/>
        <v>#DIV/0!</v>
      </c>
    </row>
    <row r="35" spans="1:14">
      <c r="A35" s="1" t="s">
        <v>7</v>
      </c>
      <c r="B35" s="1">
        <f>SUM(B32:B34)</f>
        <v>0</v>
      </c>
      <c r="C35" s="1">
        <f t="shared" ref="C35:M35" si="10">SUM(C32:C34)</f>
        <v>0</v>
      </c>
      <c r="D35" s="1">
        <f t="shared" si="10"/>
        <v>0</v>
      </c>
      <c r="E35" s="1">
        <f t="shared" si="10"/>
        <v>0</v>
      </c>
      <c r="F35" s="1">
        <f t="shared" si="10"/>
        <v>0</v>
      </c>
      <c r="G35" s="1">
        <f t="shared" si="10"/>
        <v>0</v>
      </c>
      <c r="H35" s="1">
        <f t="shared" si="10"/>
        <v>0</v>
      </c>
      <c r="I35" s="1">
        <f t="shared" si="10"/>
        <v>0</v>
      </c>
      <c r="J35" s="1">
        <f t="shared" si="10"/>
        <v>0</v>
      </c>
      <c r="K35" s="1">
        <f t="shared" si="10"/>
        <v>0</v>
      </c>
      <c r="L35" s="1">
        <f t="shared" si="10"/>
        <v>0</v>
      </c>
      <c r="M35" s="1">
        <f t="shared" si="10"/>
        <v>0</v>
      </c>
      <c r="N35" s="3">
        <f t="shared" si="9"/>
        <v>0</v>
      </c>
    </row>
  </sheetData>
  <phoneticPr fontId="4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直近36ヶ月使用電力量</vt:lpstr>
      <vt:lpstr>市民プール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正敏</dc:creator>
  <cp:lastModifiedBy>福山　正敏</cp:lastModifiedBy>
  <cp:lastPrinted>2025-03-23T05:29:21Z</cp:lastPrinted>
  <dcterms:created xsi:type="dcterms:W3CDTF">2015-06-05T18:19:34Z</dcterms:created>
  <dcterms:modified xsi:type="dcterms:W3CDTF">2025-04-02T07:28:11Z</dcterms:modified>
</cp:coreProperties>
</file>