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2.82.36\share3\55_財政事務\07 財政状況★\99 財政状況資料集※R4(R3決算)～公会計担当→土木班へ\R6決算\05_HP公開\"/>
    </mc:Choice>
  </mc:AlternateContent>
  <xr:revisionPtr revIDLastSave="0" documentId="13_ncr:1_{AB72721D-BD27-4E88-AC9F-54838A042F93}" xr6:coauthVersionLast="47" xr6:coauthVersionMax="47" xr10:uidLastSave="{00000000-0000-0000-0000-000000000000}"/>
  <bookViews>
    <workbookView xWindow="-120" yWindow="-120" windowWidth="245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K7" i="12" l="1"/>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C37" i="10"/>
  <c r="BW36" i="10"/>
  <c r="BE36" i="10"/>
  <c r="C36" i="10"/>
  <c r="BW35" i="10"/>
  <c r="C35" i="10"/>
  <c r="CO34" i="10"/>
  <c r="CO35" i="10" s="1"/>
  <c r="CO36" i="10" s="1"/>
  <c r="CO37" i="10" s="1"/>
  <c r="CO38" i="10" s="1"/>
  <c r="CO39" i="10" s="1"/>
  <c r="CO40" i="10" s="1"/>
  <c r="CO41" i="10" s="1"/>
  <c r="CO42" i="10" s="1"/>
  <c r="CO43" i="10" s="1"/>
  <c r="BW34" i="10"/>
  <c r="U34" i="10"/>
  <c r="U35" i="10" s="1"/>
  <c r="C34" i="10"/>
  <c r="U36" i="10" l="1"/>
  <c r="U37"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<sst xmlns="http://schemas.openxmlformats.org/spreadsheetml/2006/main" count="1084" uniqueCount="576">
  <si>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</si>
  <si>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</si>
  <si>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</si>
  <si>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</si>
  <si>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</si>
  <si>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</si>
  <si>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</si>
  <si>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</si>
  <si>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</si>
  <si>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</si>
  <si>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</si>
  <si>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</si>
  <si>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</si>
  <si>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</si>
  <si>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</si>
  <si>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</si>
  <si>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</si>
  <si>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</si>
  <si>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</si>
  <si>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</si>
  <si>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</si>
  <si>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</si>
  <si>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</si>
  <si>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</si>
  <si>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</si>
  <si>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</si>
  <si>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</si>
  <si>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</si>
  <si>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</si>
  <si>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</si>
  <si>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</si>
  <si>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</si>
  <si>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</si>
  <si>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</si>
  <si>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</si>
  <si>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</si>
  <si>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</si>
  <si>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</si>
  <si>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</si>
  <si>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</si>
  <si>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</si>
  <si>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</si>
  <si>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</si>
  <si>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</si>
  <si>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</si>
  <si>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</si>
  <si>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</si>
  <si>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</si>
  <si>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</si>
  <si>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</si>
  <si>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</si>
  <si>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</si>
  <si>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</si>
  <si>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</si>
  <si>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</si>
  <si>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</si>
  <si>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</si>
  <si>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</si>
  <si>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</si>
  <si>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</si>
  <si>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</si>
  <si>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</si>
  <si>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</si>
  <si>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</si>
  <si>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</si>
  <si>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</si>
  <si>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</si>
  <si>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</si>
  <si>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</si>
  <si>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</si>
  <si>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</si>
  <si>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</si>
  <si>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</si>
  <si>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</si>
  <si>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</si>
  <si>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</si>
  <si>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</si>
  <si>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</si>
  <si>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</si>
  <si>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</si>
  <si>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</si>
  <si>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</si>
  <si>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</si>
  <si>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</si>
  <si>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</si>
  <si>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</si>
  <si>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</si>
  <si>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</si>
  <si>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</si>
  <si>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</si>
  <si>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</si>
  <si>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</si>
  <si>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</si>
  <si>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</si>
  <si>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函館市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</si>
  <si>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</si>
  <si>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</si>
  <si>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</si>
  <si>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</si>
  <si>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</si>
  <si>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</si>
  <si>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</si>
  <si>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</si>
  <si>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</si>
  <si>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</si>
  <si>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</si>
  <si>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</si>
  <si>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</si>
  <si>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</si>
  <si>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</si>
  <si>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</si>
  <si>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</si>
  <si>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</si>
  <si>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</si>
  <si>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</si>
  <si>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</si>
  <si>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</si>
  <si>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</si>
  <si>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</si>
  <si>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</si>
  <si>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</si>
  <si>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</si>
  <si>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</si>
  <si>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</si>
  <si>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</si>
  <si>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</si>
  <si>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</si>
  <si>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</si>
  <si>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</si>
  <si>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</si>
  <si>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</si>
  <si>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</si>
  <si>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</si>
  <si>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</si>
  <si>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</si>
  <si>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</si>
  <si>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</si>
  <si>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</si>
  <si>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</si>
  <si>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</si>
  <si>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</si>
  <si>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</si>
  <si>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</si>
  <si>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</si>
  <si>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</si>
  <si>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</si>
  <si>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</si>
  <si>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</si>
  <si>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</si>
  <si>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</si>
  <si>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</si>
  <si>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</si>
  <si>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</si>
  <si>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</si>
  <si>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</si>
  <si>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</si>
  <si>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</si>
  <si>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</si>
  <si>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</si>
  <si>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</si>
  <si>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</si>
  <si>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</si>
  <si>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</si>
  <si>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</si>
  <si>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</si>
  <si>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</si>
  <si>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</si>
  <si>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</si>
  <si>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</si>
  <si>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</si>
  <si>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</si>
  <si>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</si>
  <si>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</si>
  <si>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</si>
  <si>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</si>
  <si>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</si>
  <si>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</si>
  <si>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</si>
  <si>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</si>
  <si>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</si>
  <si>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</si>
  <si>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</si>
  <si>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</si>
  <si>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</si>
  <si>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</si>
  <si>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</si>
  <si>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</si>
  <si>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</si>
  <si>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</si>
  <si>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</si>
  <si>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</si>
  <si>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</si>
  <si>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</si>
  <si>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</si>
  <si>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</si>
  <si>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</si>
  <si>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</si>
  <si>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</si>
  <si>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</si>
  <si>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</si>
  <si>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</si>
  <si>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</si>
  <si>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</si>
  <si>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</si>
  <si>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北海道函館市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</si>
  <si>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</si>
  <si>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</si>
  <si>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</si>
  <si>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</si>
  <si>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</si>
  <si>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</si>
  <si>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</si>
  <si>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</si>
  <si>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</si>
  <si>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</si>
  <si>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</si>
  <si>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</si>
  <si>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</si>
  <si>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</si>
  <si>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</si>
  <si>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</si>
  <si>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</si>
  <si>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</si>
  <si>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</si>
  <si>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</si>
  <si>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</si>
  <si>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</si>
  <si>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</si>
  <si>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</si>
  <si>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</si>
  <si>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</si>
  <si>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</si>
  <si>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</si>
  <si>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</si>
  <si>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</si>
  <si>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</si>
  <si>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</si>
  <si>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</si>
  <si>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</si>
  <si>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</si>
  <si>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</si>
  <si>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</si>
  <si>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</si>
  <si>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</si>
  <si>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</si>
  <si>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</si>
  <si>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</si>
  <si>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</si>
  <si>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</si>
  <si>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</si>
  <si>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</si>
  <si>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</si>
  <si>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</si>
  <si>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</si>
  <si>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</si>
  <si>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</si>
  <si>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</si>
  <si>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</si>
  <si>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</si>
  <si>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</si>
  <si>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</si>
  <si>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</si>
  <si>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</si>
  <si>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</si>
  <si>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</si>
  <si>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</si>
  <si>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</si>
  <si>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</si>
  <si>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</si>
  <si>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</si>
  <si>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</si>
  <si>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</si>
  <si>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</si>
  <si>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</si>
  <si>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</si>
  <si>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</si>
  <si>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</si>
  <si>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</si>
  <si>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</si>
  <si>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</si>
  <si>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</si>
  <si>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</si>
  <si>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</si>
  <si>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</si>
  <si>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</si>
  <si>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</si>
  <si>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</si>
  <si>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</si>
  <si>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</si>
  <si>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</si>
  <si>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</si>
  <si>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</si>
  <si>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</si>
  <si>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</si>
  <si>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</si>
  <si>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</si>
  <si>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</si>
  <si>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</si>
  <si>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</si>
  <si>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</si>
  <si>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</si>
  <si>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</si>
  <si>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</si>
  <si>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</si>
  <si>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</si>
  <si>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</si>
  <si>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</si>
  <si>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</si>
  <si>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</si>
  <si>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</si>
  <si>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</si>
  <si>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</si>
  <si>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</si>
  <si>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</si>
  <si>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</si>
  <si>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</si>
  <si>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</si>
  <si>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</si>
  <si>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</si>
  <si>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</si>
  <si>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</si>
  <si>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</si>
  <si>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</si>
  <si>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</si>
  <si>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</si>
  <si>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</si>
  <si>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</si>
  <si>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</si>
  <si>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</si>
  <si>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</si>
  <si>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</si>
  <si>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</si>
  <si>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</si>
  <si>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</si>
  <si>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</si>
  <si>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</si>
  <si>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</si>
  <si>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</si>
  <si>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</si>
  <si>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</si>
  <si>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</si>
  <si>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</si>
  <si>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</si>
  <si>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</si>
  <si>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</si>
  <si>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</si>
  <si>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</si>
  <si>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</si>
  <si>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</si>
  <si>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</si>
  <si>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</si>
  <si>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</si>
  <si>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</si>
  <si>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</si>
  <si>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</si>
  <si>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北海道函館市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</si>
  <si>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</si>
  <si>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</si>
  <si>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</si>
  <si>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</si>
  <si>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</si>
  <si>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</si>
  <si>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</si>
  <si>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</si>
  <si>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</si>
  <si>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</si>
  <si>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</si>
  <si>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</si>
  <si>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</si>
  <si>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</si>
  <si>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</si>
  <si>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</si>
  <si>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</si>
  <si>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</si>
  <si>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</si>
  <si>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</si>
  <si>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</si>
  <si>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奨学資金特別会計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</si>
  <si>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</si>
  <si>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</si>
  <si>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</si>
  <si>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</si>
  <si>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</si>
  <si>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</si>
  <si>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</si>
  <si>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</si>
  <si>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</si>
  <si>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</si>
  <si>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</si>
  <si>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</si>
  <si>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</si>
  <si>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</si>
  <si>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</si>
  <si>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自転車競走事業特別会計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</si>
  <si>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</si>
  <si>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</si>
  <si>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</si>
  <si>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</si>
  <si>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</si>
  <si>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交通事業会計</t>
    <phoneticPr fontId="5"/>
  </si>
  <si>
    <t>病院事業会計</t>
    <phoneticPr fontId="5"/>
  </si>
  <si>
    <t>地方卸売市場事業特別会計</t>
    <phoneticPr fontId="5"/>
  </si>
  <si>
    <t>法非適用企業</t>
    <phoneticPr fontId="5"/>
  </si>
  <si>
    <t>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</si>
  <si>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</si>
  <si>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</si>
  <si>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</si>
  <si>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</si>
  <si>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</si>
  <si>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</si>
  <si>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</si>
  <si>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</si>
  <si>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</si>
  <si>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</si>
  <si>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</si>
  <si>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</si>
  <si>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</si>
  <si>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</si>
  <si>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</si>
  <si>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</si>
  <si>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</si>
  <si>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</si>
  <si>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</si>
  <si>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</si>
  <si>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</si>
  <si>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</si>
  <si>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</si>
  <si>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</si>
  <si>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</si>
  <si>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</si>
  <si>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</si>
  <si>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</si>
  <si>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</si>
  <si>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</si>
  <si>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</si>
  <si>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</si>
  <si>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</si>
  <si>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</si>
  <si>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</si>
  <si>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</si>
  <si>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</si>
  <si>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</si>
  <si>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</si>
  <si>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</si>
  <si>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</si>
  <si>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</si>
  <si>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</si>
  <si>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</si>
  <si>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</si>
  <si>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</si>
  <si>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</si>
  <si>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</si>
  <si>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</si>
  <si>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</si>
  <si>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</si>
  <si>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</si>
  <si>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</si>
  <si>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</si>
  <si>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</si>
  <si>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</si>
  <si>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</si>
  <si>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</si>
  <si>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</si>
  <si>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</si>
  <si>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</si>
  <si>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</si>
  <si>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</si>
  <si>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</si>
  <si>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</si>
  <si>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</si>
  <si>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</si>
  <si>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</si>
  <si>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</si>
  <si>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</si>
  <si>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</si>
  <si>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</si>
  <si>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</si>
  <si>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</si>
  <si>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</si>
  <si>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</si>
  <si>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</si>
  <si>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</si>
  <si>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</si>
  <si>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</si>
  <si>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</si>
  <si>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</si>
  <si>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</si>
  <si>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</si>
  <si>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</si>
  <si>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</si>
  <si>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</si>
  <si>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</si>
  <si>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</si>
  <si>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</si>
  <si>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</si>
  <si>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</si>
  <si>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</si>
  <si>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</si>
  <si>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</si>
  <si>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</si>
  <si>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</si>
  <si>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</si>
  <si>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</si>
  <si>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</si>
  <si>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</si>
  <si>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</si>
  <si>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</si>
  <si>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</si>
  <si>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</si>
  <si>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</si>
  <si>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</si>
  <si>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</si>
  <si>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</si>
  <si>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</si>
  <si>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</si>
  <si>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</si>
  <si>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</si>
  <si>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</si>
  <si>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</si>
  <si>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</si>
  <si>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</si>
  <si>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</si>
  <si>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</si>
  <si>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</si>
  <si>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</si>
  <si>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</si>
  <si>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</si>
  <si>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</si>
  <si>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</si>
  <si>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</si>
  <si>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</si>
  <si>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</si>
  <si>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</si>
  <si>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</si>
  <si>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</si>
  <si>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</si>
  <si>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</si>
  <si>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</si>
  <si>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</si>
  <si>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0.49</t>
  </si>
  <si>
    <t>▲ 0.25</t>
  </si>
  <si>
    <t>病院事業会計</t>
  </si>
  <si>
    <t>▲ 1.86</t>
  </si>
  <si>
    <t>水道事業会計</t>
  </si>
  <si>
    <t>公共下水道事業会計</t>
  </si>
  <si>
    <t>一般会計</t>
  </si>
  <si>
    <t>介護保険事業特別会計</t>
  </si>
  <si>
    <t>国民健康保険事業特別会計</t>
  </si>
  <si>
    <t>後期高齢者医療事業特別会計</t>
  </si>
  <si>
    <t>自転車競走事業特別会計</t>
  </si>
  <si>
    <t>その他会計（赤字）</t>
  </si>
  <si>
    <t>その他会計（黒字）</t>
  </si>
  <si>
    <t>R02</t>
    <phoneticPr fontId="5"/>
  </si>
  <si>
    <t>R03</t>
    <phoneticPr fontId="5"/>
  </si>
  <si>
    <t>R04</t>
    <phoneticPr fontId="5"/>
  </si>
  <si>
    <t>R05</t>
    <phoneticPr fontId="5"/>
  </si>
  <si>
    <t>R06</t>
    <phoneticPr fontId="5"/>
  </si>
  <si>
    <t>公共施設整備等基金</t>
    <rPh sb="0" eb="2">
      <t>コウキョウ</t>
    </rPh>
    <rPh sb="2" eb="4">
      <t>シセツ</t>
    </rPh>
    <rPh sb="4" eb="6">
      <t>セイビ</t>
    </rPh>
    <rPh sb="6" eb="7">
      <t>トウ</t>
    </rPh>
    <rPh sb="7" eb="9">
      <t>キキン</t>
    </rPh>
    <phoneticPr fontId="2"/>
  </si>
  <si>
    <t>地域振興基金</t>
    <rPh sb="0" eb="2">
      <t>チイキ</t>
    </rPh>
    <rPh sb="2" eb="4">
      <t>シンコウ</t>
    </rPh>
    <rPh sb="4" eb="6">
      <t>キキン</t>
    </rPh>
    <phoneticPr fontId="5"/>
  </si>
  <si>
    <t>奨学基金</t>
    <rPh sb="0" eb="2">
      <t>ショウガク</t>
    </rPh>
    <rPh sb="2" eb="4">
      <t>キキン</t>
    </rPh>
    <phoneticPr fontId="5"/>
  </si>
  <si>
    <t>観光振興基金</t>
    <rPh sb="0" eb="2">
      <t>カンコウ</t>
    </rPh>
    <rPh sb="2" eb="4">
      <t>シンコウ</t>
    </rPh>
    <rPh sb="4" eb="6">
      <t>キキン</t>
    </rPh>
    <phoneticPr fontId="5"/>
  </si>
  <si>
    <t>障害者福祉基金</t>
    <rPh sb="0" eb="3">
      <t>ショウガイシャ</t>
    </rPh>
    <rPh sb="3" eb="5">
      <t>フクシ</t>
    </rPh>
    <rPh sb="5" eb="7">
      <t>キキン</t>
    </rPh>
    <phoneticPr fontId="5"/>
  </si>
  <si>
    <t>函館圏公立大学広域連合</t>
    <rPh sb="0" eb="2">
      <t>ハコダテ</t>
    </rPh>
    <rPh sb="2" eb="3">
      <t>ケン</t>
    </rPh>
    <rPh sb="3" eb="5">
      <t>コウリツ</t>
    </rPh>
    <rPh sb="5" eb="7">
      <t>ダイガク</t>
    </rPh>
    <rPh sb="7" eb="9">
      <t>コウイキ</t>
    </rPh>
    <rPh sb="9" eb="11">
      <t>レンゴウ</t>
    </rPh>
    <phoneticPr fontId="2"/>
  </si>
  <si>
    <t>函館湾流域下水道事務組合</t>
    <rPh sb="0" eb="3">
      <t>ハコダテワン</t>
    </rPh>
    <rPh sb="3" eb="5">
      <t>リュウイキ</t>
    </rPh>
    <rPh sb="5" eb="8">
      <t>ゲスイドウ</t>
    </rPh>
    <rPh sb="8" eb="10">
      <t>ジム</t>
    </rPh>
    <rPh sb="10" eb="12">
      <t>クミアイ</t>
    </rPh>
    <phoneticPr fontId="2"/>
  </si>
  <si>
    <t>函館バス</t>
    <rPh sb="0" eb="2">
      <t>ハコダテ</t>
    </rPh>
    <phoneticPr fontId="2"/>
  </si>
  <si>
    <t>南北海道学術振興財団</t>
  </si>
  <si>
    <t>函館市土地開発公社</t>
  </si>
  <si>
    <t>函館山ロープウェイ</t>
  </si>
  <si>
    <t>はこだてティーエムオー</t>
  </si>
  <si>
    <t>函館市住宅都市施設公社</t>
  </si>
  <si>
    <t>函館市文化・スポーツ振興財団</t>
  </si>
  <si>
    <t>函館市国際貿易センター</t>
  </si>
  <si>
    <t>函館国際水産・海洋都市推進機構</t>
  </si>
  <si>
    <t>函館市学校給食会</t>
    <rPh sb="0" eb="3">
      <t>ハコダテシ</t>
    </rPh>
    <rPh sb="3" eb="5">
      <t>ガッコウ</t>
    </rPh>
    <rPh sb="5" eb="8">
      <t>キュウショクカイ</t>
    </rPh>
    <phoneticPr fontId="2"/>
  </si>
  <si>
    <t>はこだて西部まちづくＲｅ－Ｄｅｓｉｇｎ</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</si>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</sst>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B283-414E-ADA8-3A6FC16CB9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48529</c:v>
                </c:pt>
                <c:pt idx="1">
                  <c:v>37521</c:v>
                </c:pt>
                <c:pt idx="2">
                  <c:v>41702</c:v>
                </c:pt>
                <c:pt idx="3">
                  <c:v>51731</c:v>
                </c:pt>
                <c:pt idx="4">
                  <c:v>49110</c:v>
                </c:pt>
              </c:numCache>
            </c:numRef>
          </c:val>
          <c:smooth val="0"/>
          <c:extLst>
            <c:ext xmlns:c16="http://schemas.microsoft.com/office/drawing/2014/chart" uri="{C3380CC4-5D6E-409C-BE32-E72D297353CC}">
              <c16:uniqueId val="{00000001-B283-414E-ADA8-3A6FC16CB9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2.92</c:v>
                </c:pt>
                <c:pt idx="1">
                  <c:v>4.3499999999999996</c:v>
                </c:pt>
                <c:pt idx="2">
                  <c:v>4.59</c:v>
                </c:pt>
                <c:pt idx="3">
                  <c:v>3.88</c:v>
                </c:pt>
                <c:pt idx="4">
                  <c:v>2.67</c:v>
                </c:pt>
              </c:numCache>
            </c:numRef>
          </c:val>
          <c:extLst>
            <c:ext xmlns:c16="http://schemas.microsoft.com/office/drawing/2014/chart" uri="{C3380CC4-5D6E-409C-BE32-E72D297353CC}">
              <c16:uniqueId val="{00000000-2C99-4A60-9C5F-B9C45D2B01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10.59</c:v>
                </c:pt>
                <c:pt idx="1">
                  <c:v>11.73</c:v>
                </c:pt>
                <c:pt idx="2">
                  <c:v>12.8</c:v>
                </c:pt>
                <c:pt idx="3">
                  <c:v>12.94</c:v>
                </c:pt>
                <c:pt idx="4">
                  <c:v>13.68</c:v>
                </c:pt>
              </c:numCache>
            </c:numRef>
          </c:val>
          <c:extLst>
            <c:ext xmlns:c16="http://schemas.microsoft.com/office/drawing/2014/chart" uri="{C3380CC4-5D6E-409C-BE32-E72D297353CC}">
              <c16:uniqueId val="{00000001-2C99-4A60-9C5F-B9C45D2B01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c:v>
                </c:pt>
                <c:pt idx="1">
                  <c:v>3</c:v>
                </c:pt>
                <c:pt idx="2">
                  <c:v>0.93</c:v>
                </c:pt>
                <c:pt idx="3">
                  <c:v>-0.49</c:v>
                </c:pt>
                <c:pt idx="4">
                  <c:v>-0.25</c:v>
                </c:pt>
              </c:numCache>
            </c:numRef>
          </c:val>
          <c:smooth val="0"/>
          <c:extLst>
            <c:ext xmlns:c16="http://schemas.microsoft.com/office/drawing/2014/chart" uri="{C3380CC4-5D6E-409C-BE32-E72D297353CC}">
              <c16:uniqueId val="{00000002-2C99-4A60-9C5F-B9C45D2B01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0.31</c:v>
                </c:pt>
                <c:pt idx="2">
                  <c:v>#N/A</c:v>
                </c:pt>
                <c:pt idx="3">
                  <c:v>0.09</c:v>
                </c:pt>
                <c:pt idx="4">
                  <c:v>#N/A</c:v>
                </c:pt>
                <c:pt idx="5">
                  <c:v>0.08</c:v>
                </c:pt>
                <c:pt idx="6">
                  <c:v>#N/A</c:v>
                </c:pt>
                <c:pt idx="7">
                  <c:v>7.0000000000000007E-2</c:v>
                </c:pt>
                <c:pt idx="8">
                  <c:v>#N/A</c:v>
                </c:pt>
                <c:pt idx="9">
                  <c:v>0.11</c:v>
                </c:pt>
              </c:numCache>
            </c:numRef>
          </c:val>
          <c:extLst>
            <c:ext xmlns:c16="http://schemas.microsoft.com/office/drawing/2014/chart" uri="{C3380CC4-5D6E-409C-BE32-E72D297353CC}">
              <c16:uniqueId val="{00000000-F513-45F5-A35A-73F47843EF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13-45F5-A35A-73F47843EFEB}"/>
            </c:ext>
          </c:extLst>
        </c:ser>
        <c:ser>
          <c:idx val="2"/>
          <c:order val="2"/>
          <c:tx>
            <c:strRef>
              <c:f>データシート!$A$29</c:f>
              <c:strCache>
                <c:ptCount val="1"/>
                <c:pt idx="0">
                  <c:v>自転車競走事業特別会計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0.03</c:v>
                </c:pt>
                <c:pt idx="4">
                  <c:v>#N/A</c:v>
                </c:pt>
                <c:pt idx="5">
                  <c:v>0.04</c:v>
                </c:pt>
                <c:pt idx="6">
                  <c:v>#N/A</c:v>
                </c:pt>
                <c:pt idx="7">
                  <c:v>0.05</c:v>
                </c:pt>
                <c:pt idx="8">
                  <c:v>#N/A</c:v>
                </c:pt>
                <c:pt idx="9">
                  <c:v>0.08</c:v>
                </c:pt>
              </c:numCache>
            </c:numRef>
          </c:val>
          <c:extLst>
            <c:ext xmlns:c16="http://schemas.microsoft.com/office/drawing/2014/chart" uri="{C3380CC4-5D6E-409C-BE32-E72D297353CC}">
              <c16:uniqueId val="{00000002-F513-45F5-A35A-73F47843EFEB}"/>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0.12</c:v>
                </c:pt>
                <c:pt idx="4">
                  <c:v>#N/A</c:v>
                </c:pt>
                <c:pt idx="5">
                  <c:v>0.14000000000000001</c:v>
                </c:pt>
                <c:pt idx="6">
                  <c:v>#N/A</c:v>
                </c:pt>
                <c:pt idx="7">
                  <c:v>0.15</c:v>
                </c:pt>
                <c:pt idx="8">
                  <c:v>#N/A</c:v>
                </c:pt>
                <c:pt idx="9">
                  <c:v>0.17</c:v>
                </c:pt>
              </c:numCache>
            </c:numRef>
          </c:val>
          <c:extLst>
            <c:ext xmlns:c16="http://schemas.microsoft.com/office/drawing/2014/chart" uri="{C3380CC4-5D6E-409C-BE32-E72D297353CC}">
              <c16:uniqueId val="{00000003-F513-45F5-A35A-73F47843EFEB}"/>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0.91</c:v>
                </c:pt>
                <c:pt idx="2">
                  <c:v>#N/A</c:v>
                </c:pt>
                <c:pt idx="3">
                  <c:v>0.65</c:v>
                </c:pt>
                <c:pt idx="4">
                  <c:v>#N/A</c:v>
                </c:pt>
                <c:pt idx="5">
                  <c:v>0.21</c:v>
                </c:pt>
                <c:pt idx="6">
                  <c:v>#N/A</c:v>
                </c:pt>
                <c:pt idx="7">
                  <c:v>0.14000000000000001</c:v>
                </c:pt>
                <c:pt idx="8">
                  <c:v>#N/A</c:v>
                </c:pt>
                <c:pt idx="9">
                  <c:v>0.18</c:v>
                </c:pt>
              </c:numCache>
            </c:numRef>
          </c:val>
          <c:extLst>
            <c:ext xmlns:c16="http://schemas.microsoft.com/office/drawing/2014/chart" uri="{C3380CC4-5D6E-409C-BE32-E72D297353CC}">
              <c16:uniqueId val="{00000004-F513-45F5-A35A-73F47843EFE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1.18</c:v>
                </c:pt>
                <c:pt idx="2">
                  <c:v>#N/A</c:v>
                </c:pt>
                <c:pt idx="3">
                  <c:v>0.91</c:v>
                </c:pt>
                <c:pt idx="4">
                  <c:v>#N/A</c:v>
                </c:pt>
                <c:pt idx="5">
                  <c:v>1.98</c:v>
                </c:pt>
                <c:pt idx="6">
                  <c:v>#N/A</c:v>
                </c:pt>
                <c:pt idx="7">
                  <c:v>1.52</c:v>
                </c:pt>
                <c:pt idx="8">
                  <c:v>#N/A</c:v>
                </c:pt>
                <c:pt idx="9">
                  <c:v>1.82</c:v>
                </c:pt>
              </c:numCache>
            </c:numRef>
          </c:val>
          <c:extLst>
            <c:ext xmlns:c16="http://schemas.microsoft.com/office/drawing/2014/chart" uri="{C3380CC4-5D6E-409C-BE32-E72D297353CC}">
              <c16:uniqueId val="{00000005-F513-45F5-A35A-73F47843EFE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2.87</c:v>
                </c:pt>
                <c:pt idx="2">
                  <c:v>#N/A</c:v>
                </c:pt>
                <c:pt idx="3">
                  <c:v>4.29</c:v>
                </c:pt>
                <c:pt idx="4">
                  <c:v>#N/A</c:v>
                </c:pt>
                <c:pt idx="5">
                  <c:v>4.55</c:v>
                </c:pt>
                <c:pt idx="6">
                  <c:v>#N/A</c:v>
                </c:pt>
                <c:pt idx="7">
                  <c:v>3.82</c:v>
                </c:pt>
                <c:pt idx="8">
                  <c:v>#N/A</c:v>
                </c:pt>
                <c:pt idx="9">
                  <c:v>2.59</c:v>
                </c:pt>
              </c:numCache>
            </c:numRef>
          </c:val>
          <c:extLst>
            <c:ext xmlns:c16="http://schemas.microsoft.com/office/drawing/2014/chart" uri="{C3380CC4-5D6E-409C-BE32-E72D297353CC}">
              <c16:uniqueId val="{00000006-F513-45F5-A35A-73F47843EFEB}"/>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3.04</c:v>
                </c:pt>
                <c:pt idx="2">
                  <c:v>#N/A</c:v>
                </c:pt>
                <c:pt idx="3">
                  <c:v>2.94</c:v>
                </c:pt>
                <c:pt idx="4">
                  <c:v>#N/A</c:v>
                </c:pt>
                <c:pt idx="5">
                  <c:v>2.98</c:v>
                </c:pt>
                <c:pt idx="6">
                  <c:v>#N/A</c:v>
                </c:pt>
                <c:pt idx="7">
                  <c:v>2.87</c:v>
                </c:pt>
                <c:pt idx="8">
                  <c:v>#N/A</c:v>
                </c:pt>
                <c:pt idx="9">
                  <c:v>2.76</c:v>
                </c:pt>
              </c:numCache>
            </c:numRef>
          </c:val>
          <c:extLst>
            <c:ext xmlns:c16="http://schemas.microsoft.com/office/drawing/2014/chart" uri="{C3380CC4-5D6E-409C-BE32-E72D297353CC}">
              <c16:uniqueId val="{00000007-F513-45F5-A35A-73F47843EFE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4.71</c:v>
                </c:pt>
                <c:pt idx="2">
                  <c:v>#N/A</c:v>
                </c:pt>
                <c:pt idx="3">
                  <c:v>4.42</c:v>
                </c:pt>
                <c:pt idx="4">
                  <c:v>#N/A</c:v>
                </c:pt>
                <c:pt idx="5">
                  <c:v>4.6900000000000004</c:v>
                </c:pt>
                <c:pt idx="6">
                  <c:v>#N/A</c:v>
                </c:pt>
                <c:pt idx="7">
                  <c:v>4.82</c:v>
                </c:pt>
                <c:pt idx="8">
                  <c:v>#N/A</c:v>
                </c:pt>
                <c:pt idx="9">
                  <c:v>4.75</c:v>
                </c:pt>
              </c:numCache>
            </c:numRef>
          </c:val>
          <c:extLst>
            <c:ext xmlns:c16="http://schemas.microsoft.com/office/drawing/2014/chart" uri="{C3380CC4-5D6E-409C-BE32-E72D297353CC}">
              <c16:uniqueId val="{00000008-F513-45F5-A35A-73F47843EFE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1.86</c:v>
                </c:pt>
                <c:pt idx="1">
                  <c:v>#N/A</c:v>
                </c:pt>
                <c:pt idx="2">
                  <c:v>#N/A</c:v>
                </c:pt>
                <c:pt idx="3">
                  <c:v>2.69</c:v>
                </c:pt>
                <c:pt idx="4">
                  <c:v>#N/A</c:v>
                </c:pt>
                <c:pt idx="5">
                  <c:v>6.01</c:v>
                </c:pt>
                <c:pt idx="6">
                  <c:v>#N/A</c:v>
                </c:pt>
                <c:pt idx="7">
                  <c:v>7.19</c:v>
                </c:pt>
                <c:pt idx="8">
                  <c:v>#N/A</c:v>
                </c:pt>
                <c:pt idx="9">
                  <c:v>6.05</c:v>
                </c:pt>
              </c:numCache>
            </c:numRef>
          </c:val>
          <c:extLst>
            <c:ext xmlns:c16="http://schemas.microsoft.com/office/drawing/2014/chart" uri="{C3380CC4-5D6E-409C-BE32-E72D297353CC}">
              <c16:uniqueId val="{00000009-F513-45F5-A35A-73F47843EF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12892</c:v>
                </c:pt>
                <c:pt idx="5">
                  <c:v>12556</c:v>
                </c:pt>
                <c:pt idx="8">
                  <c:v>12610</c:v>
                </c:pt>
                <c:pt idx="11">
                  <c:v>12609</c:v>
                </c:pt>
                <c:pt idx="14">
                  <c:v>12434</c:v>
                </c:pt>
              </c:numCache>
            </c:numRef>
          </c:val>
          <c:extLst>
            <c:ext xmlns:c16="http://schemas.microsoft.com/office/drawing/2014/chart" uri="{C3380CC4-5D6E-409C-BE32-E72D297353CC}">
              <c16:uniqueId val="{00000000-8385-4407-A61D-A0029EB9CA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85-4407-A61D-A0029EB9CA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246</c:v>
                </c:pt>
                <c:pt idx="3">
                  <c:v>196</c:v>
                </c:pt>
                <c:pt idx="6">
                  <c:v>211</c:v>
                </c:pt>
                <c:pt idx="9">
                  <c:v>152</c:v>
                </c:pt>
                <c:pt idx="12">
                  <c:v>197</c:v>
                </c:pt>
              </c:numCache>
            </c:numRef>
          </c:val>
          <c:extLst>
            <c:ext xmlns:c16="http://schemas.microsoft.com/office/drawing/2014/chart" uri="{C3380CC4-5D6E-409C-BE32-E72D297353CC}">
              <c16:uniqueId val="{00000002-8385-4407-A61D-A0029EB9CA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85-4407-A61D-A0029EB9CA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2851</c:v>
                </c:pt>
                <c:pt idx="3">
                  <c:v>2818</c:v>
                </c:pt>
                <c:pt idx="6">
                  <c:v>3085</c:v>
                </c:pt>
                <c:pt idx="9">
                  <c:v>3045</c:v>
                </c:pt>
                <c:pt idx="12">
                  <c:v>3289</c:v>
                </c:pt>
              </c:numCache>
            </c:numRef>
          </c:val>
          <c:extLst>
            <c:ext xmlns:c16="http://schemas.microsoft.com/office/drawing/2014/chart" uri="{C3380CC4-5D6E-409C-BE32-E72D297353CC}">
              <c16:uniqueId val="{00000004-8385-4407-A61D-A0029EB9CA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85-4407-A61D-A0029EB9CA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85-4407-A61D-A0029EB9CA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12929</c:v>
                </c:pt>
                <c:pt idx="3">
                  <c:v>12555</c:v>
                </c:pt>
                <c:pt idx="6">
                  <c:v>12544</c:v>
                </c:pt>
                <c:pt idx="9">
                  <c:v>12399</c:v>
                </c:pt>
                <c:pt idx="12">
                  <c:v>12033</c:v>
                </c:pt>
              </c:numCache>
            </c:numRef>
          </c:val>
          <c:extLst>
            <c:ext xmlns:c16="http://schemas.microsoft.com/office/drawing/2014/chart" uri="{C3380CC4-5D6E-409C-BE32-E72D297353CC}">
              <c16:uniqueId val="{00000007-8385-4407-A61D-A0029EB9CA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3134</c:v>
                </c:pt>
                <c:pt idx="2">
                  <c:v>#N/A</c:v>
                </c:pt>
                <c:pt idx="3">
                  <c:v>#N/A</c:v>
                </c:pt>
                <c:pt idx="4">
                  <c:v>3013</c:v>
                </c:pt>
                <c:pt idx="5">
                  <c:v>#N/A</c:v>
                </c:pt>
                <c:pt idx="6">
                  <c:v>#N/A</c:v>
                </c:pt>
                <c:pt idx="7">
                  <c:v>3230</c:v>
                </c:pt>
                <c:pt idx="8">
                  <c:v>#N/A</c:v>
                </c:pt>
                <c:pt idx="9">
                  <c:v>#N/A</c:v>
                </c:pt>
                <c:pt idx="10">
                  <c:v>2987</c:v>
                </c:pt>
                <c:pt idx="11">
                  <c:v>#N/A</c:v>
                </c:pt>
                <c:pt idx="12">
                  <c:v>#N/A</c:v>
                </c:pt>
                <c:pt idx="13">
                  <c:v>3085</c:v>
                </c:pt>
                <c:pt idx="14">
                  <c:v>#N/A</c:v>
                </c:pt>
              </c:numCache>
            </c:numRef>
          </c:val>
          <c:smooth val="0"/>
          <c:extLst>
            <c:ext xmlns:c16="http://schemas.microsoft.com/office/drawing/2014/chart" uri="{C3380CC4-5D6E-409C-BE32-E72D297353CC}">
              <c16:uniqueId val="{00000008-8385-4407-A61D-A0029EB9CA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115547</c:v>
                </c:pt>
                <c:pt idx="5">
                  <c:v>110663</c:v>
                </c:pt>
                <c:pt idx="8">
                  <c:v>106993</c:v>
                </c:pt>
                <c:pt idx="11">
                  <c:v>101663</c:v>
                </c:pt>
                <c:pt idx="14">
                  <c:v>94856</c:v>
                </c:pt>
              </c:numCache>
            </c:numRef>
          </c:val>
          <c:extLst>
            <c:ext xmlns:c16="http://schemas.microsoft.com/office/drawing/2014/chart" uri="{C3380CC4-5D6E-409C-BE32-E72D297353CC}">
              <c16:uniqueId val="{00000000-24E3-4D90-99DF-289201EDAC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24610</c:v>
                </c:pt>
                <c:pt idx="5">
                  <c:v>25280</c:v>
                </c:pt>
                <c:pt idx="8">
                  <c:v>26951</c:v>
                </c:pt>
                <c:pt idx="11">
                  <c:v>27521</c:v>
                </c:pt>
                <c:pt idx="14">
                  <c:v>28410</c:v>
                </c:pt>
              </c:numCache>
            </c:numRef>
          </c:val>
          <c:extLst>
            <c:ext xmlns:c16="http://schemas.microsoft.com/office/drawing/2014/chart" uri="{C3380CC4-5D6E-409C-BE32-E72D297353CC}">
              <c16:uniqueId val="{00000001-24E3-4D90-99DF-289201EDAC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14187</c:v>
                </c:pt>
                <c:pt idx="5">
                  <c:v>17050</c:v>
                </c:pt>
                <c:pt idx="8">
                  <c:v>18810</c:v>
                </c:pt>
                <c:pt idx="11">
                  <c:v>19319</c:v>
                </c:pt>
                <c:pt idx="14">
                  <c:v>19250</c:v>
                </c:pt>
              </c:numCache>
            </c:numRef>
          </c:val>
          <c:extLst>
            <c:ext xmlns:c16="http://schemas.microsoft.com/office/drawing/2014/chart" uri="{C3380CC4-5D6E-409C-BE32-E72D297353CC}">
              <c16:uniqueId val="{00000002-24E3-4D90-99DF-289201EDAC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E3-4D90-99DF-289201EDAC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E3-4D90-99DF-289201EDAC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1275</c:v>
                </c:pt>
                <c:pt idx="3">
                  <c:v>1169</c:v>
                </c:pt>
                <c:pt idx="6">
                  <c:v>1063</c:v>
                </c:pt>
                <c:pt idx="9">
                  <c:v>957</c:v>
                </c:pt>
                <c:pt idx="12">
                  <c:v>850</c:v>
                </c:pt>
              </c:numCache>
            </c:numRef>
          </c:val>
          <c:extLst>
            <c:ext xmlns:c16="http://schemas.microsoft.com/office/drawing/2014/chart" uri="{C3380CC4-5D6E-409C-BE32-E72D297353CC}">
              <c16:uniqueId val="{00000005-24E3-4D90-99DF-289201EDAC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15576</c:v>
                </c:pt>
                <c:pt idx="3">
                  <c:v>15627</c:v>
                </c:pt>
                <c:pt idx="6">
                  <c:v>15478</c:v>
                </c:pt>
                <c:pt idx="9">
                  <c:v>15750</c:v>
                </c:pt>
                <c:pt idx="12">
                  <c:v>15683</c:v>
                </c:pt>
              </c:numCache>
            </c:numRef>
          </c:val>
          <c:extLst>
            <c:ext xmlns:c16="http://schemas.microsoft.com/office/drawing/2014/chart" uri="{C3380CC4-5D6E-409C-BE32-E72D297353CC}">
              <c16:uniqueId val="{00000006-24E3-4D90-99DF-289201EDAC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1024</c:v>
                </c:pt>
                <c:pt idx="3">
                  <c:v>762</c:v>
                </c:pt>
                <c:pt idx="6">
                  <c:v>495</c:v>
                </c:pt>
                <c:pt idx="9">
                  <c:v>222</c:v>
                </c:pt>
                <c:pt idx="12">
                  <c:v>0</c:v>
                </c:pt>
              </c:numCache>
            </c:numRef>
          </c:val>
          <c:extLst>
            <c:ext xmlns:c16="http://schemas.microsoft.com/office/drawing/2014/chart" uri="{C3380CC4-5D6E-409C-BE32-E72D297353CC}">
              <c16:uniqueId val="{00000007-24E3-4D90-99DF-289201EDAC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24802</c:v>
                </c:pt>
                <c:pt idx="3">
                  <c:v>24704</c:v>
                </c:pt>
                <c:pt idx="6">
                  <c:v>26007</c:v>
                </c:pt>
                <c:pt idx="9">
                  <c:v>26244</c:v>
                </c:pt>
                <c:pt idx="12">
                  <c:v>26032</c:v>
                </c:pt>
              </c:numCache>
            </c:numRef>
          </c:val>
          <c:extLst>
            <c:ext xmlns:c16="http://schemas.microsoft.com/office/drawing/2014/chart" uri="{C3380CC4-5D6E-409C-BE32-E72D297353CC}">
              <c16:uniqueId val="{00000008-24E3-4D90-99DF-289201EDAC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1115</c:v>
                </c:pt>
                <c:pt idx="3">
                  <c:v>1021</c:v>
                </c:pt>
                <c:pt idx="6">
                  <c:v>927</c:v>
                </c:pt>
                <c:pt idx="9">
                  <c:v>838</c:v>
                </c:pt>
                <c:pt idx="12">
                  <c:v>754</c:v>
                </c:pt>
              </c:numCache>
            </c:numRef>
          </c:val>
          <c:extLst>
            <c:ext xmlns:c16="http://schemas.microsoft.com/office/drawing/2014/chart" uri="{C3380CC4-5D6E-409C-BE32-E72D297353CC}">
              <c16:uniqueId val="{00000009-24E3-4D90-99DF-289201EDAC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138304</c:v>
                </c:pt>
                <c:pt idx="3">
                  <c:v>134664</c:v>
                </c:pt>
                <c:pt idx="6">
                  <c:v>131528</c:v>
                </c:pt>
                <c:pt idx="9">
                  <c:v>128275</c:v>
                </c:pt>
                <c:pt idx="12">
                  <c:v>122908</c:v>
                </c:pt>
              </c:numCache>
            </c:numRef>
          </c:val>
          <c:extLst>
            <c:ext xmlns:c16="http://schemas.microsoft.com/office/drawing/2014/chart" uri="{C3380CC4-5D6E-409C-BE32-E72D297353CC}">
              <c16:uniqueId val="{0000000A-24E3-4D90-99DF-289201EDAC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27752</c:v>
                </c:pt>
                <c:pt idx="2">
                  <c:v>#N/A</c:v>
                </c:pt>
                <c:pt idx="3">
                  <c:v>#N/A</c:v>
                </c:pt>
                <c:pt idx="4">
                  <c:v>24955</c:v>
                </c:pt>
                <c:pt idx="5">
                  <c:v>#N/A</c:v>
                </c:pt>
                <c:pt idx="6">
                  <c:v>#N/A</c:v>
                </c:pt>
                <c:pt idx="7">
                  <c:v>22743</c:v>
                </c:pt>
                <c:pt idx="8">
                  <c:v>#N/A</c:v>
                </c:pt>
                <c:pt idx="9">
                  <c:v>#N/A</c:v>
                </c:pt>
                <c:pt idx="10">
                  <c:v>23782</c:v>
                </c:pt>
                <c:pt idx="11">
                  <c:v>#N/A</c:v>
                </c:pt>
                <c:pt idx="12">
                  <c:v>#N/A</c:v>
                </c:pt>
                <c:pt idx="13">
                  <c:v>23711</c:v>
                </c:pt>
                <c:pt idx="14">
                  <c:v>#N/A</c:v>
                </c:pt>
              </c:numCache>
            </c:numRef>
          </c:val>
          <c:smooth val="0"/>
          <c:extLst>
            <c:ext xmlns:c16="http://schemas.microsoft.com/office/drawing/2014/chart" uri="{C3380CC4-5D6E-409C-BE32-E72D297353CC}">
              <c16:uniqueId val="{0000000B-24E3-4D90-99DF-289201EDAC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9036</c:v>
                </c:pt>
                <c:pt idx="1">
                  <c:v>9179</c:v>
                </c:pt>
                <c:pt idx="2">
                  <c:v>9817</c:v>
                </c:pt>
              </c:numCache>
            </c:numRef>
          </c:val>
          <c:extLst>
            <c:ext xmlns:c16="http://schemas.microsoft.com/office/drawing/2014/chart" uri="{C3380CC4-5D6E-409C-BE32-E72D297353CC}">
              <c16:uniqueId val="{00000000-23A1-45CF-B03C-F06473720F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3A1-45CF-B03C-F06473720F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6768</c:v>
                </c:pt>
                <c:pt idx="1">
                  <c:v>6246</c:v>
                </c:pt>
                <c:pt idx="2">
                  <c:v>5215</c:v>
                </c:pt>
              </c:numCache>
            </c:numRef>
          </c:val>
          <c:extLst>
            <c:ext xmlns:c16="http://schemas.microsoft.com/office/drawing/2014/chart" uri="{C3380CC4-5D6E-409C-BE32-E72D297353CC}">
              <c16:uniqueId val="{00000002-23A1-45CF-B03C-F06473720F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市債残高は減少してきており，交付税措置のある起債</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の選択などにより改善に努めている。令和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年度の実質</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公債費比率（３か年平均）は，</a:t>
          </a:r>
          <a:r>
            <a:rPr kumimoji="1" lang="ja-JP" altLang="en-US" sz="1100" b="0" i="0" baseline="0">
              <a:solidFill>
                <a:schemeClr val="dk1"/>
              </a:solidFill>
              <a:effectLst/>
              <a:latin typeface="+mn-lt"/>
              <a:ea typeface="+mn-ea"/>
              <a:cs typeface="+mn-cs"/>
            </a:rPr>
            <a:t>前年度同の</a:t>
          </a:r>
          <a:r>
            <a:rPr kumimoji="1" lang="ja-JP" altLang="ja-JP" sz="1100" b="0" i="0" baseline="0">
              <a:solidFill>
                <a:schemeClr val="dk1"/>
              </a:solidFill>
              <a:effectLst/>
              <a:latin typeface="+mn-lt"/>
              <a:ea typeface="+mn-ea"/>
              <a:cs typeface="+mn-cs"/>
            </a:rPr>
            <a:t>５．０％とな</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今後も市債発行額を極力抑制していき，比率の改善に</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（単年度実質公債費比率参考）</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　</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令和５年度　４．９％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令和４年度　５．３％　　</a:t>
          </a:r>
          <a:endParaRPr lang="ja-JP" altLang="ja-JP" sz="1400">
            <a:effectLst/>
          </a:endParaRPr>
        </a:p>
        <a:p>
          <a:r>
            <a:rPr kumimoji="1" lang="ja-JP" altLang="ja-JP" sz="1100" b="0" i="0" baseline="0">
              <a:solidFill>
                <a:schemeClr val="dk1"/>
              </a:solidFill>
              <a:effectLst/>
              <a:latin typeface="+mn-lt"/>
              <a:ea typeface="+mn-ea"/>
              <a:cs typeface="+mn-cs"/>
            </a:rPr>
            <a:t>　　</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減債基金のうち、満期一括償還地方債の償還財源とし</a:t>
          </a:r>
          <a:endParaRPr lang="ja-JP" altLang="ja-JP" sz="1000">
            <a:effectLst/>
          </a:endParaRPr>
        </a:p>
        <a:p>
          <a:pPr eaLnBrk="1" fontAlgn="auto" latinLnBrk="0" hangingPunct="1"/>
          <a:r>
            <a:rPr kumimoji="1" lang="ja-JP" altLang="ja-JP" sz="1100" b="0" i="0" baseline="0">
              <a:solidFill>
                <a:schemeClr val="dk1"/>
              </a:solidFill>
              <a:effectLst/>
              <a:latin typeface="+mn-lt"/>
              <a:ea typeface="+mn-ea"/>
              <a:cs typeface="+mn-cs"/>
            </a:rPr>
            <a:t>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新規市債発行の抑制に伴う地方債現在高の減少等により，将来負担額は減少傾向にある。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今後も，新規市債発行の抑制などを行い，将来負担額の縮減を図っていく。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北海道函館市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剰余金１／２相当の１３．５億円および臨時財政対策債償還基金費分として４．２億円を財政調整基金に，土地売払収入２．４億円を公共施設整備等基金に積立てた一方で，物価高騰支援対策や臨時的財政需要分として財政調整基金を１３．５億円，地域の振興に資する事業のため地域振興基金を２．５億円，公共の用に供する施設の整備に資する事業のため７．９億円を取崩したこと等により，基金全体としては３．９億円の減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全体として基金残高は減少傾向にあり，今後も厳しい財政状況が続くと見込まれるため，行財政改革の推進等により，可能な限り基金に頼らない財政運営を行うよう努める。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・地域振興基金：市民の連帯の強化および地域振興に資する事業を行うため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・公共施設整備等基金：市の公共施設その他の施設の整備等のため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など</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はこだてグリーンプラザイルミネーション等関係経費や，病院事業の経営支援など地域振興に資する事業のため２．５億円取崩した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日乃出清掃工場の改修工事など公共の用に供する施設の整備に資する事業のため７．９億円取崩した。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など</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公共施設の老朽化による維持補修や解体事業などの増加が見込まれるため，残高は今後も減少していく見通しであることから，未利用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土地の積極的な売却などにより残高の確保に努める。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支援対策や臨時的財政需要分として財政調整基金を１３．５億円取崩した一方で，決算剰余金の１／２の１３．５億円や臨時財対策債償還基金費分４．２億円を積立てたことなどにより残高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引き続き厳しい財政状況が続くと見込まれることから，事務事業の見直しなどの行財政改革を推し進めながら，長期的な人口減少を見据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えた財政運営を行い，不測の事態以外での取崩しを可能な限り行わないよう努めるとともに，決算剰余金の１／２を着実に積立てていく。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令和２年度で財源対策債が償還終了となったことに伴い廃止。</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236,515
234,606
677.87
146,180,574
143,481,696
1,918,868
71,748,218
118,252,937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前年度から大きな変動がなく，依然として歳入に占める市税の割合が低く，</a:t>
          </a:r>
          <a:endParaRPr lang="ja-JP" altLang="ja-JP" sz="1400">
            <a:effectLst/>
          </a:endParaRPr>
        </a:p>
        <a:p>
          <a:r>
            <a:rPr kumimoji="1" lang="ja-JP" altLang="ja-JP" sz="1100">
              <a:solidFill>
                <a:schemeClr val="dk1"/>
              </a:solidFill>
              <a:effectLst/>
              <a:latin typeface="+mn-lt"/>
              <a:ea typeface="+mn-ea"/>
              <a:cs typeface="+mn-cs"/>
            </a:rPr>
            <a:t>類似団体との比較においても，最下位に位置している状況にある。</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喫緊の課題である人口減少対策として，企業誘致や人材の確保などの取り組みを推し進めるとともに，観光振興のための施策などにも取り組み，</a:t>
          </a:r>
        </a:p>
        <a:p>
          <a:r>
            <a:rPr kumimoji="1" lang="ja-JP" altLang="en-US" sz="1100">
              <a:solidFill>
                <a:schemeClr val="dk1"/>
              </a:solidFill>
              <a:effectLst/>
              <a:latin typeface="+mn-lt"/>
              <a:ea typeface="+mn-ea"/>
              <a:cs typeface="+mn-cs"/>
            </a:rPr>
            <a:t>地域経済の活性化を図</a:t>
          </a:r>
          <a:r>
            <a:rPr kumimoji="1" lang="ja-JP" altLang="ja-JP" sz="1100">
              <a:solidFill>
                <a:schemeClr val="dk1"/>
              </a:solidFill>
              <a:effectLst/>
              <a:latin typeface="+mn-lt"/>
              <a:ea typeface="+mn-ea"/>
              <a:cs typeface="+mn-cs"/>
            </a:rPr>
            <a:t>るほか，さらなる市税の収納率の向上など，増収策を図り，財政力の向上に努めていく。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市税は横ばいで推移している一方，地方交付税等は人口減少などにより，減少傾向である。さらに令和６年度は物価高騰などの影響により，０．６ポイント悪化した状況にある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行財政改革推進プランに基づき，各種事業や施設の見直しなどに取り組み，行財政改革を間断なく推し進めていく。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62442</xdr:rowOff>
    </xdr:from>
    <xdr:to>
      <xdr:col>23</xdr:col>
      <xdr:colOff>133350</xdr:colOff>
      <xdr:row>66</xdr:row>
      <xdr:rowOff>86571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378142"/>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62442</xdr:rowOff>
    </xdr:from>
    <xdr:to>
      <xdr:col>19</xdr:col>
      <xdr:colOff>133350</xdr:colOff>
      <xdr:row>66</xdr:row>
      <xdr:rowOff>82550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37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101177</xdr:rowOff>
    </xdr:from>
    <xdr:to>
      <xdr:col>15</xdr:col>
      <xdr:colOff>82550</xdr:colOff>
      <xdr:row>66</xdr:row>
      <xdr:rowOff>82550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24542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101177</xdr:rowOff>
    </xdr:from>
    <xdr:to>
      <xdr:col>11</xdr:col>
      <xdr:colOff>31750</xdr:colOff>
      <xdr:row>66</xdr:row>
      <xdr:rowOff>22225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45427"/>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35771</xdr:rowOff>
    </xdr:from>
    <xdr:to>
      <xdr:col>23</xdr:col>
      <xdr:colOff>184150</xdr:colOff>
      <xdr:row>66</xdr:row>
      <xdr:rowOff>137371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7848</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2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11642</xdr:rowOff>
    </xdr:from>
    <xdr:to>
      <xdr:col>19</xdr:col>
      <xdr:colOff>184150</xdr:colOff>
      <xdr:row>66</xdr:row>
      <xdr:rowOff>113242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98019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1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31750</xdr:rowOff>
    </xdr:from>
    <xdr:to>
      <xdr:col>15</xdr:col>
      <xdr:colOff>133350</xdr:colOff>
      <xdr:row>66</xdr:row>
      <xdr:rowOff>133350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118127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50377</xdr:rowOff>
    </xdr:from>
    <xdr:to>
      <xdr:col>11</xdr:col>
      <xdr:colOff>82550</xdr:colOff>
      <xdr:row>65</xdr:row>
      <xdr:rowOff>151977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136754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142875</xdr:rowOff>
    </xdr:from>
    <xdr:to>
      <xdr:col>7</xdr:col>
      <xdr:colOff>31750</xdr:colOff>
      <xdr:row>66</xdr:row>
      <xdr:rowOff>73025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57802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単独で消防本部を設置していることや港湾事業および市立高校を抱えていること，さらには平成１６年度の市町村合併により，類似団体と比較して人件費が高くなっており，行財政対策を実施し，職員数の削減等に鋭意努めているところであるが，人口減少が著しく，人口１人当たりにおいては，類似団体との比較で下位に位置している状況に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今後も，行財政改革推進プランに基づき，各種事業や施設の見直しなどに取り組み，行財政改革を間断なく推し進めていく。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73951</xdr:rowOff>
    </xdr:from>
    <xdr:to>
      <xdr:col>23</xdr:col>
      <xdr:colOff>133350</xdr:colOff>
      <xdr:row>87</xdr:row>
      <xdr:rowOff>49695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818651"/>
          <a:ext cx="838200" cy="14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73951</xdr:rowOff>
    </xdr:from>
    <xdr:to>
      <xdr:col>19</xdr:col>
      <xdr:colOff>133350</xdr:colOff>
      <xdr:row>87</xdr:row>
      <xdr:rowOff>37971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818651"/>
          <a:ext cx="889000" cy="13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129397</xdr:rowOff>
    </xdr:from>
    <xdr:to>
      <xdr:col>15</xdr:col>
      <xdr:colOff>82550</xdr:colOff>
      <xdr:row>87</xdr:row>
      <xdr:rowOff>37971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702647"/>
          <a:ext cx="889000" cy="25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149470</xdr:rowOff>
    </xdr:from>
    <xdr:to>
      <xdr:col>11</xdr:col>
      <xdr:colOff>31750</xdr:colOff>
      <xdr:row>85</xdr:row>
      <xdr:rowOff>129397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551270"/>
          <a:ext cx="889000" cy="15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170345</xdr:rowOff>
    </xdr:from>
    <xdr:to>
      <xdr:col>23</xdr:col>
      <xdr:colOff>184150</xdr:colOff>
      <xdr:row>87</xdr:row>
      <xdr:rowOff>100495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91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142422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88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23151</xdr:rowOff>
    </xdr:from>
    <xdr:to>
      <xdr:col>19</xdr:col>
      <xdr:colOff>184150</xdr:colOff>
      <xdr:row>86</xdr:row>
      <xdr:rowOff>124751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76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109528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854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158621</xdr:rowOff>
    </xdr:from>
    <xdr:to>
      <xdr:col>15</xdr:col>
      <xdr:colOff>133350</xdr:colOff>
      <xdr:row>87</xdr:row>
      <xdr:rowOff>88771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90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73548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98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78597</xdr:rowOff>
    </xdr:from>
    <xdr:to>
      <xdr:col>11</xdr:col>
      <xdr:colOff>82550</xdr:colOff>
      <xdr:row>86</xdr:row>
      <xdr:rowOff>8747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6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164974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3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98670</xdr:rowOff>
    </xdr:from>
    <xdr:to>
      <xdr:col>7</xdr:col>
      <xdr:colOff>31750</xdr:colOff>
      <xdr:row>85</xdr:row>
      <xdr:rowOff>28820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5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13597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8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４年１月から平成２７年３月３１日までの間には給与の独自減額を実施したほか，平成２７年度には国の給与制度の総合的見直しを踏まえ，給与制度の見直しを実施し，制度の見直しに伴う経過措置について，国が３年間の現給保障としたのに対し，市では２か年で段階的に引き下げたことから，ラスパイレス指数については類似団体の中で低い水準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112713</xdr:rowOff>
    </xdr:from>
    <xdr:to>
      <xdr:col>81</xdr:col>
      <xdr:colOff>44450</xdr:colOff>
      <xdr:row>84</xdr:row>
      <xdr:rowOff>142875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51451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97631</xdr:rowOff>
    </xdr:from>
    <xdr:to>
      <xdr:col>77</xdr:col>
      <xdr:colOff>44450</xdr:colOff>
      <xdr:row>84</xdr:row>
      <xdr:rowOff>112713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49943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97631</xdr:rowOff>
    </xdr:from>
    <xdr:to>
      <xdr:col>72</xdr:col>
      <xdr:colOff>203200</xdr:colOff>
      <xdr:row>84</xdr:row>
      <xdr:rowOff>127794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49943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127794</xdr:rowOff>
    </xdr:from>
    <xdr:to>
      <xdr:col>68</xdr:col>
      <xdr:colOff>152400</xdr:colOff>
      <xdr:row>84</xdr:row>
      <xdr:rowOff>127794</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5295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108602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33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61913</xdr:rowOff>
    </xdr:from>
    <xdr:to>
      <xdr:col>77</xdr:col>
      <xdr:colOff>95250</xdr:colOff>
      <xdr:row>84</xdr:row>
      <xdr:rowOff>163513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2240</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23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46831</xdr:rowOff>
    </xdr:from>
    <xdr:to>
      <xdr:col>73</xdr:col>
      <xdr:colOff>44450</xdr:colOff>
      <xdr:row>84</xdr:row>
      <xdr:rowOff>148431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44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158608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21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76994</xdr:rowOff>
    </xdr:from>
    <xdr:to>
      <xdr:col>68</xdr:col>
      <xdr:colOff>203200</xdr:colOff>
      <xdr:row>85</xdr:row>
      <xdr:rowOff>7144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4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17321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76994</xdr:rowOff>
    </xdr:from>
    <xdr:to>
      <xdr:col>64</xdr:col>
      <xdr:colOff>152400</xdr:colOff>
      <xdr:row>85</xdr:row>
      <xdr:rowOff>7144</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4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17321</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これまでも行財政対策の主要な取り組みとして職員数の見直しを掲げ，事務の見直しやアウトソーシングの推進などにより，毎年着実に職員数の削減を進めてきたが，人口減少率が職員の削減率を上回っていることに加え，市単独で消防本部を設置していることや，港湾事業および市立高校を抱えていることから，類似団体内の順位は下位に位置している状況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今後も，積極的に事務事業の見直しを図り，人口減少に対応した行政のスリム化を進め，行政課題への対応も見据えた適切な職員配置に努めていく。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138430</xdr:rowOff>
    </xdr:from>
    <xdr:to>
      <xdr:col>81</xdr:col>
      <xdr:colOff>44450</xdr:colOff>
      <xdr:row>64</xdr:row>
      <xdr:rowOff>29028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939780"/>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100512</xdr:rowOff>
    </xdr:from>
    <xdr:to>
      <xdr:col>77</xdr:col>
      <xdr:colOff>44450</xdr:colOff>
      <xdr:row>63</xdr:row>
      <xdr:rowOff>138430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901862"/>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52251</xdr:rowOff>
    </xdr:from>
    <xdr:to>
      <xdr:col>72</xdr:col>
      <xdr:colOff>203200</xdr:colOff>
      <xdr:row>63</xdr:row>
      <xdr:rowOff>100512</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853601"/>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14333</xdr:rowOff>
    </xdr:from>
    <xdr:to>
      <xdr:col>68</xdr:col>
      <xdr:colOff>152400</xdr:colOff>
      <xdr:row>63</xdr:row>
      <xdr:rowOff>52251</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815683"/>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149678</xdr:rowOff>
    </xdr:from>
    <xdr:to>
      <xdr:col>81</xdr:col>
      <xdr:colOff>95250</xdr:colOff>
      <xdr:row>64</xdr:row>
      <xdr:rowOff>79828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121755</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92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87630</xdr:rowOff>
    </xdr:from>
    <xdr:to>
      <xdr:col>77</xdr:col>
      <xdr:colOff>95250</xdr:colOff>
      <xdr:row>64</xdr:row>
      <xdr:rowOff>17780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2557</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49712</xdr:rowOff>
    </xdr:from>
    <xdr:to>
      <xdr:col>73</xdr:col>
      <xdr:colOff>44450</xdr:colOff>
      <xdr:row>63</xdr:row>
      <xdr:rowOff>151312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136089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93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1451</xdr:rowOff>
    </xdr:from>
    <xdr:to>
      <xdr:col>68</xdr:col>
      <xdr:colOff>203200</xdr:colOff>
      <xdr:row>63</xdr:row>
      <xdr:rowOff>103051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87828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88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134983</xdr:rowOff>
    </xdr:from>
    <xdr:to>
      <xdr:col>64</xdr:col>
      <xdr:colOff>152400</xdr:colOff>
      <xdr:row>63</xdr:row>
      <xdr:rowOff>65133</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49910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市債残高は減少傾向にあり，交付税措置のある起債の選択などにより改善に努めている。令和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年度の実質公債費比率（３か年平均）は前年度同</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５．０％と</a:t>
          </a:r>
          <a:r>
            <a:rPr kumimoji="1" lang="ja-JP" altLang="en-US" sz="1100">
              <a:solidFill>
                <a:schemeClr val="dk1"/>
              </a:solidFill>
              <a:effectLst/>
              <a:latin typeface="+mn-lt"/>
              <a:ea typeface="+mn-ea"/>
              <a:cs typeface="+mn-cs"/>
            </a:rPr>
            <a:t>なっている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今後も市債発行額を抑制していき，比率の改善に努めていく。</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127000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135044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9850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135044</xdr:rowOff>
    </xdr:from>
    <xdr:to>
      <xdr:col>72</xdr:col>
      <xdr:colOff>203200</xdr:colOff>
      <xdr:row>40</xdr:row>
      <xdr:rowOff>135044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993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41</xdr:row>
      <xdr:rowOff>68156</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99304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84244</xdr:rowOff>
    </xdr:from>
    <xdr:to>
      <xdr:col>73</xdr:col>
      <xdr:colOff>44450</xdr:colOff>
      <xdr:row>41</xdr:row>
      <xdr:rowOff>14394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24571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新規市債発行の抑制や市債残高の減少等により，近年，将来負担額が改善されている状況であったが，令和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年度の将来負担比率は３８．</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％と前年度と同規模程度となっている。今後も，新規市債発行の抑制等を進めるなど，比率の改善に努めていく。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76606</xdr:rowOff>
    </xdr:from>
    <xdr:to>
      <xdr:col>81</xdr:col>
      <xdr:colOff>44450</xdr:colOff>
      <xdr:row>16</xdr:row>
      <xdr:rowOff>83363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819806"/>
          <a:ext cx="8382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68885</xdr:rowOff>
    </xdr:from>
    <xdr:to>
      <xdr:col>77</xdr:col>
      <xdr:colOff>44450</xdr:colOff>
      <xdr:row>16</xdr:row>
      <xdr:rowOff>83363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81208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68885</xdr:rowOff>
    </xdr:from>
    <xdr:to>
      <xdr:col>72</xdr:col>
      <xdr:colOff>203200</xdr:colOff>
      <xdr:row>16</xdr:row>
      <xdr:rowOff>94945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812085"/>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94945</xdr:rowOff>
    </xdr:from>
    <xdr:to>
      <xdr:col>68</xdr:col>
      <xdr:colOff>152400</xdr:colOff>
      <xdr:row>16</xdr:row>
      <xdr:rowOff>152857</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838145"/>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25806</xdr:rowOff>
    </xdr:from>
    <xdr:to>
      <xdr:col>81</xdr:col>
      <xdr:colOff>95250</xdr:colOff>
      <xdr:row>16</xdr:row>
      <xdr:rowOff>127406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76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169333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74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32563</xdr:rowOff>
    </xdr:from>
    <xdr:to>
      <xdr:col>77</xdr:col>
      <xdr:colOff>95250</xdr:colOff>
      <xdr:row>16</xdr:row>
      <xdr:rowOff>134163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118940</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62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18085</xdr:rowOff>
    </xdr:from>
    <xdr:to>
      <xdr:col>73</xdr:col>
      <xdr:colOff>44450</xdr:colOff>
      <xdr:row>16</xdr:row>
      <xdr:rowOff>119685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104462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44145</xdr:rowOff>
    </xdr:from>
    <xdr:to>
      <xdr:col>68</xdr:col>
      <xdr:colOff>203200</xdr:colOff>
      <xdr:row>16</xdr:row>
      <xdr:rowOff>145745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78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130522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7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102057</xdr:rowOff>
    </xdr:from>
    <xdr:to>
      <xdr:col>64</xdr:col>
      <xdr:colOff>152400</xdr:colOff>
      <xdr:row>17</xdr:row>
      <xdr:rowOff>32207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4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16984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93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236,515
234,606
677.87
146,180,574
143,481,696
1,918,868
71,748,218
118,252,937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市単独で消防本部を設置していることや，港湾事業および市立高校を抱えていること，</a:t>
          </a:r>
          <a:r>
            <a:rPr lang="ja-JP" altLang="ja-JP" sz="1050" b="0" i="0" baseline="0">
              <a:solidFill>
                <a:schemeClr val="dk1"/>
              </a:solidFill>
              <a:effectLst/>
              <a:latin typeface="+mn-lt"/>
              <a:ea typeface="+mn-ea"/>
              <a:cs typeface="+mn-cs"/>
            </a:rPr>
            <a:t>さらには平成１６年度の市町村合併により，類似団体と比較し，人件費の経常収支比率が高い状況にあったが，職員数の削減などにより，平成２５年度から改善し，令和</a:t>
          </a:r>
          <a:r>
            <a:rPr lang="ja-JP" altLang="en-US" sz="1050" b="0" i="0" baseline="0">
              <a:solidFill>
                <a:schemeClr val="dk1"/>
              </a:solidFill>
              <a:effectLst/>
              <a:latin typeface="+mn-lt"/>
              <a:ea typeface="+mn-ea"/>
              <a:cs typeface="+mn-cs"/>
            </a:rPr>
            <a:t>６</a:t>
          </a:r>
          <a:r>
            <a:rPr lang="ja-JP" altLang="ja-JP" sz="1050" b="0" i="0" baseline="0">
              <a:solidFill>
                <a:schemeClr val="dk1"/>
              </a:solidFill>
              <a:effectLst/>
              <a:latin typeface="+mn-lt"/>
              <a:ea typeface="+mn-ea"/>
              <a:cs typeface="+mn-cs"/>
            </a:rPr>
            <a:t>年度においても類似団体の平均を下回った。</a:t>
          </a:r>
          <a:endParaRPr lang="ja-JP" altLang="ja-JP" sz="1200">
            <a:effectLst/>
          </a:endParaRPr>
        </a:p>
        <a:p>
          <a:pPr rtl="0" eaLnBrk="1" fontAlgn="auto" latinLnBrk="0" hangingPunct="1"/>
          <a:r>
            <a:rPr lang="ja-JP" altLang="ja-JP" sz="1050" b="0" i="0" baseline="0">
              <a:solidFill>
                <a:schemeClr val="dk1"/>
              </a:solidFill>
              <a:effectLst/>
              <a:latin typeface="+mn-lt"/>
              <a:ea typeface="+mn-ea"/>
              <a:cs typeface="+mn-cs"/>
            </a:rPr>
            <a:t>　今後も，</a:t>
          </a:r>
          <a:r>
            <a:rPr lang="ja-JP" altLang="en-US" sz="1050" b="0" i="0" baseline="0">
              <a:solidFill>
                <a:schemeClr val="dk1"/>
              </a:solidFill>
              <a:effectLst/>
              <a:latin typeface="+mn-lt"/>
              <a:ea typeface="+mn-ea"/>
              <a:cs typeface="+mn-cs"/>
            </a:rPr>
            <a:t>各種事業や施設の見直しなどに取り組み，行財政改革を間断なく推し進めていくほか</a:t>
          </a:r>
          <a:r>
            <a:rPr lang="ja-JP" altLang="ja-JP" sz="1050" b="0" i="0" baseline="0">
              <a:solidFill>
                <a:schemeClr val="dk1"/>
              </a:solidFill>
              <a:effectLst/>
              <a:latin typeface="+mn-lt"/>
              <a:ea typeface="+mn-ea"/>
              <a:cs typeface="+mn-cs"/>
            </a:rPr>
            <a:t>，人件費総額の抑制に取り組む。</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36</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010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01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93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93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161307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物件費の経常収支比率については，類似団体の平均と同程度の状況となっている。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行財政対策実施計画に基づくアウトソーシングを推進していることから，人件費から委託料（物件費）へのシフトはある一方で，経常的な事務所要経費などの節減に努めており，大きな増減がない状況となっ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07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92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77470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70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54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81297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2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153687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138447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扶助費の経常収支比率は，</a:t>
          </a:r>
          <a:r>
            <a:rPr lang="ja-JP" altLang="en-US" sz="1100" b="0" i="0" baseline="0">
              <a:solidFill>
                <a:schemeClr val="dk1"/>
              </a:solidFill>
              <a:effectLst/>
              <a:latin typeface="+mn-lt"/>
              <a:ea typeface="+mn-ea"/>
              <a:cs typeface="+mn-cs"/>
            </a:rPr>
            <a:t>前年度同の</a:t>
          </a:r>
          <a:r>
            <a:rPr lang="ja-JP" altLang="ja-JP" sz="1100" b="0" i="0" baseline="0">
              <a:solidFill>
                <a:schemeClr val="dk1"/>
              </a:solidFill>
              <a:effectLst/>
              <a:latin typeface="+mn-lt"/>
              <a:ea typeface="+mn-ea"/>
              <a:cs typeface="+mn-cs"/>
            </a:rPr>
            <a:t>１７．４％となっており，引き続き類似団体の平均を上回っている。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社会福祉費が増加傾向にあり，扶助費の大部分を占める生活保護費はほぼ横ばいの状況にある。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今後も資格審査等の適正化や，就労支援などの対策により，受給者の自立に向けた取り組みを進めていく。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47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101600</xdr:rowOff>
    </xdr:from>
    <xdr:to>
      <xdr:col>19</xdr:col>
      <xdr:colOff>187325</xdr:colOff>
      <xdr:row>59</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45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88900</xdr:rowOff>
    </xdr:from>
    <xdr:to>
      <xdr:col>15</xdr:col>
      <xdr:colOff>98425</xdr:colOff>
      <xdr:row>58</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33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58</xdr:row>
      <xdr:rowOff>139700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33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50800</xdr:rowOff>
    </xdr:from>
    <xdr:to>
      <xdr:col>15</xdr:col>
      <xdr:colOff>149225</xdr:colOff>
      <xdr:row>58</xdr:row>
      <xdr:rowOff>152400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137177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38100</xdr:rowOff>
    </xdr:from>
    <xdr:to>
      <xdr:col>11</xdr:col>
      <xdr:colOff>60325</xdr:colOff>
      <xdr:row>58</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88900</xdr:rowOff>
    </xdr:from>
    <xdr:to>
      <xdr:col>6</xdr:col>
      <xdr:colOff>171450</xdr:colOff>
      <xdr:row>59</xdr:row>
      <xdr:rowOff>19050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その他に係る経常収支比率は，０．</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ポイント改善し，１６．</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％となったが，類似団体平均を上回っている状況にある。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今後も健全な財政運営に努め，さらなる比率の改善を図っていく。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101600</xdr:rowOff>
    </xdr:from>
    <xdr:to>
      <xdr:col>82</xdr:col>
      <xdr:colOff>107950</xdr:colOff>
      <xdr:row>60</xdr:row>
      <xdr:rowOff>114300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388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114300</xdr:rowOff>
    </xdr:from>
    <xdr:to>
      <xdr:col>78</xdr:col>
      <xdr:colOff>69850</xdr:colOff>
      <xdr:row>61</xdr:row>
      <xdr:rowOff>19050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401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63500</xdr:rowOff>
    </xdr:from>
    <xdr:to>
      <xdr:col>73</xdr:col>
      <xdr:colOff>180975</xdr:colOff>
      <xdr:row>61</xdr:row>
      <xdr:rowOff>19050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350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63500</xdr:rowOff>
    </xdr:from>
    <xdr:to>
      <xdr:col>69</xdr:col>
      <xdr:colOff>92075</xdr:colOff>
      <xdr:row>61</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350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50800</xdr:rowOff>
    </xdr:from>
    <xdr:to>
      <xdr:col>82</xdr:col>
      <xdr:colOff>158750</xdr:colOff>
      <xdr:row>60</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63500</xdr:rowOff>
    </xdr:from>
    <xdr:to>
      <xdr:col>78</xdr:col>
      <xdr:colOff>120650</xdr:colOff>
      <xdr:row>60</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3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139700</xdr:rowOff>
    </xdr:from>
    <xdr:to>
      <xdr:col>74</xdr:col>
      <xdr:colOff>31750</xdr:colOff>
      <xdr:row>61</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12700</xdr:rowOff>
    </xdr:from>
    <xdr:to>
      <xdr:col>69</xdr:col>
      <xdr:colOff>142875</xdr:colOff>
      <xdr:row>60</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127000</xdr:rowOff>
    </xdr:from>
    <xdr:to>
      <xdr:col>65</xdr:col>
      <xdr:colOff>53975</xdr:colOff>
      <xdr:row>61</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補助費等に係る経常収支比率は，０．</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し，７．</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今後も，平成２５年４月に策定した「補助金のあり方に関するガイドライン」を基に，積極的な見直しを行い，補助金の削減，適正化に努め，比率の改善を図っていく。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154432</xdr:rowOff>
    </xdr:from>
    <xdr:to>
      <xdr:col>82</xdr:col>
      <xdr:colOff>107950</xdr:colOff>
      <xdr:row>34</xdr:row>
      <xdr:rowOff>163576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9837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163576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654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35</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9654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35</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9014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103632</xdr:rowOff>
    </xdr:from>
    <xdr:to>
      <xdr:col>82</xdr:col>
      <xdr:colOff>158750</xdr:colOff>
      <xdr:row>35</xdr:row>
      <xdr:rowOff>33782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120159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77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112776</xdr:rowOff>
    </xdr:from>
    <xdr:to>
      <xdr:col>78</xdr:col>
      <xdr:colOff>120650</xdr:colOff>
      <xdr:row>35</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53103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公債費については，前年度と比較して元利償還金が減少したことから，経常収支比率は改善しているが，依然として類似団体の平均を上回っている状況にある。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今後も，新規市債発行の抑制などにより，公債費負担の軽減に努めていく。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78</xdr:row>
      <xdr:rowOff>20320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248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20320</xdr:rowOff>
    </xdr:from>
    <xdr:to>
      <xdr:col>19</xdr:col>
      <xdr:colOff>187325</xdr:colOff>
      <xdr:row>78</xdr:row>
      <xdr:rowOff>35561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3934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35561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3781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104139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3781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44466</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140970</xdr:rowOff>
    </xdr:from>
    <xdr:to>
      <xdr:col>20</xdr:col>
      <xdr:colOff>38100</xdr:colOff>
      <xdr:row>78</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公債費以外に係る経常収支比率は，類似団体の平均と同程度の状況となっている。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今後も経費の圧縮に努めながら，適切な行政サービスを提供していく。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161289</xdr:rowOff>
    </xdr:from>
    <xdr:to>
      <xdr:col>82</xdr:col>
      <xdr:colOff>107950</xdr:colOff>
      <xdr:row>77</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9148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161289</xdr:rowOff>
    </xdr:from>
    <xdr:to>
      <xdr:col>78</xdr:col>
      <xdr:colOff>69850</xdr:colOff>
      <xdr:row>77</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1914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77</xdr:row>
      <xdr:rowOff>1270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733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76</xdr:row>
      <xdr:rowOff>81280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73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110489</xdr:rowOff>
    </xdr:from>
    <xdr:to>
      <xdr:col>78</xdr:col>
      <xdr:colOff>120650</xdr:colOff>
      <xdr:row>77</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25416</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133363</xdr:rowOff>
    </xdr:from>
    <xdr:to>
      <xdr:col>29</xdr:col>
      <xdr:colOff>127000</xdr:colOff>
      <xdr:row>14</xdr:row>
      <xdr:rowOff>132563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38388"/>
          <a:ext cx="647700" cy="342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132563</xdr:rowOff>
    </xdr:from>
    <xdr:to>
      <xdr:col>26</xdr:col>
      <xdr:colOff>50800</xdr:colOff>
      <xdr:row>15</xdr:row>
      <xdr:rowOff>47828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80488"/>
          <a:ext cx="698500" cy="86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47828</xdr:rowOff>
    </xdr:from>
    <xdr:to>
      <xdr:col>22</xdr:col>
      <xdr:colOff>114300</xdr:colOff>
      <xdr:row>15</xdr:row>
      <xdr:rowOff>74803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67203"/>
          <a:ext cx="698500" cy="26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74803</xdr:rowOff>
    </xdr:from>
    <xdr:to>
      <xdr:col>18</xdr:col>
      <xdr:colOff>177800</xdr:colOff>
      <xdr:row>15</xdr:row>
      <xdr:rowOff>125971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94178"/>
          <a:ext cx="698500" cy="5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82563</xdr:rowOff>
    </xdr:from>
    <xdr:to>
      <xdr:col>29</xdr:col>
      <xdr:colOff>177800</xdr:colOff>
      <xdr:row>13</xdr:row>
      <xdr:rowOff>12713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87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99090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3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81763</xdr:rowOff>
    </xdr:from>
    <xdr:to>
      <xdr:col>26</xdr:col>
      <xdr:colOff>101600</xdr:colOff>
      <xdr:row>15</xdr:row>
      <xdr:rowOff>11913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29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22090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98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168478</xdr:rowOff>
    </xdr:from>
    <xdr:to>
      <xdr:col>22</xdr:col>
      <xdr:colOff>165100</xdr:colOff>
      <xdr:row>15</xdr:row>
      <xdr:rowOff>98628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16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108805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8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24003</xdr:rowOff>
    </xdr:from>
    <xdr:to>
      <xdr:col>19</xdr:col>
      <xdr:colOff>38100</xdr:colOff>
      <xdr:row>15</xdr:row>
      <xdr:rowOff>125603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43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135780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1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75171</xdr:rowOff>
    </xdr:from>
    <xdr:to>
      <xdr:col>15</xdr:col>
      <xdr:colOff>101600</xdr:colOff>
      <xdr:row>16</xdr:row>
      <xdr:rowOff>5321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94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15498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6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68059</xdr:rowOff>
    </xdr:from>
    <xdr:to>
      <xdr:col>29</xdr:col>
      <xdr:colOff>127000</xdr:colOff>
      <xdr:row>35</xdr:row>
      <xdr:rowOff>91301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78409"/>
          <a:ext cx="647700" cy="23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61773</xdr:rowOff>
    </xdr:from>
    <xdr:to>
      <xdr:col>26</xdr:col>
      <xdr:colOff>50800</xdr:colOff>
      <xdr:row>35</xdr:row>
      <xdr:rowOff>91301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72123"/>
          <a:ext cx="698500" cy="29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61773</xdr:rowOff>
    </xdr:from>
    <xdr:to>
      <xdr:col>22</xdr:col>
      <xdr:colOff>114300</xdr:colOff>
      <xdr:row>35</xdr:row>
      <xdr:rowOff>102235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72123"/>
          <a:ext cx="698500" cy="40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91072</xdr:rowOff>
    </xdr:from>
    <xdr:to>
      <xdr:col>18</xdr:col>
      <xdr:colOff>177800</xdr:colOff>
      <xdr:row>35</xdr:row>
      <xdr:rowOff>102235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01422"/>
          <a:ext cx="698500" cy="11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17259</xdr:rowOff>
    </xdr:from>
    <xdr:to>
      <xdr:col>29</xdr:col>
      <xdr:colOff>177800</xdr:colOff>
      <xdr:row>35</xdr:row>
      <xdr:rowOff>118859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27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205236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7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40501</xdr:rowOff>
    </xdr:from>
    <xdr:to>
      <xdr:col>26</xdr:col>
      <xdr:colOff>101600</xdr:colOff>
      <xdr:row>35</xdr:row>
      <xdr:rowOff>142101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50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152277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19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10973</xdr:rowOff>
    </xdr:from>
    <xdr:to>
      <xdr:col>22</xdr:col>
      <xdr:colOff>165100</xdr:colOff>
      <xdr:row>35</xdr:row>
      <xdr:rowOff>112573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21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122750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9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51435</xdr:rowOff>
    </xdr:from>
    <xdr:to>
      <xdr:col>19</xdr:col>
      <xdr:colOff>38100</xdr:colOff>
      <xdr:row>35</xdr:row>
      <xdr:rowOff>153035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61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163212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3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40272</xdr:rowOff>
    </xdr:from>
    <xdr:to>
      <xdr:col>15</xdr:col>
      <xdr:colOff>101600</xdr:colOff>
      <xdr:row>35</xdr:row>
      <xdr:rowOff>141872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50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152049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1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236,515
234,606
677.87
146,180,574
143,481,696
1,918,868
71,748,218
118,252,937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111354</xdr:rowOff>
    </xdr:from>
    <xdr:to>
      <xdr:col>24</xdr:col>
      <xdr:colOff>63500</xdr:colOff>
      <xdr:row>35</xdr:row>
      <xdr:rowOff>164911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40654"/>
          <a:ext cx="838200" cy="22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132385</xdr:rowOff>
    </xdr:from>
    <xdr:to>
      <xdr:col>19</xdr:col>
      <xdr:colOff>177800</xdr:colOff>
      <xdr:row>35</xdr:row>
      <xdr:rowOff>164911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33135"/>
          <a:ext cx="889000" cy="3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132385</xdr:rowOff>
    </xdr:from>
    <xdr:to>
      <xdr:col>15</xdr:col>
      <xdr:colOff>50800</xdr:colOff>
      <xdr:row>36</xdr:row>
      <xdr:rowOff>44472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33135"/>
          <a:ext cx="889000" cy="8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44472</xdr:rowOff>
    </xdr:from>
    <xdr:to>
      <xdr:col>10</xdr:col>
      <xdr:colOff>114300</xdr:colOff>
      <xdr:row>36</xdr:row>
      <xdr:rowOff>53224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16672"/>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60554</xdr:rowOff>
    </xdr:from>
    <xdr:to>
      <xdr:col>24</xdr:col>
      <xdr:colOff>114300</xdr:colOff>
      <xdr:row>34</xdr:row>
      <xdr:rowOff>162154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83431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4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114111</xdr:rowOff>
    </xdr:from>
    <xdr:to>
      <xdr:col>20</xdr:col>
      <xdr:colOff>38100</xdr:colOff>
      <xdr:row>36</xdr:row>
      <xdr:rowOff>44261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1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60788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9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81585</xdr:rowOff>
    </xdr:from>
    <xdr:to>
      <xdr:col>15</xdr:col>
      <xdr:colOff>101600</xdr:colOff>
      <xdr:row>36</xdr:row>
      <xdr:rowOff>11735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28262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165122</xdr:rowOff>
    </xdr:from>
    <xdr:to>
      <xdr:col>10</xdr:col>
      <xdr:colOff>165100</xdr:colOff>
      <xdr:row>36</xdr:row>
      <xdr:rowOff>95272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111799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4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2424</xdr:rowOff>
    </xdr:from>
    <xdr:to>
      <xdr:col>6</xdr:col>
      <xdr:colOff>38100</xdr:colOff>
      <xdr:row>36</xdr:row>
      <xdr:rowOff>104024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7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120551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4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3626</xdr:rowOff>
    </xdr:from>
    <xdr:to>
      <xdr:col>24</xdr:col>
      <xdr:colOff>63500</xdr:colOff>
      <xdr:row>54</xdr:row>
      <xdr:rowOff>67405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261926"/>
          <a:ext cx="8382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103181</xdr:rowOff>
    </xdr:from>
    <xdr:to>
      <xdr:col>19</xdr:col>
      <xdr:colOff>177800</xdr:colOff>
      <xdr:row>54</xdr:row>
      <xdr:rowOff>67405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190031"/>
          <a:ext cx="889000" cy="1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103181</xdr:rowOff>
    </xdr:from>
    <xdr:to>
      <xdr:col>15</xdr:col>
      <xdr:colOff>50800</xdr:colOff>
      <xdr:row>55</xdr:row>
      <xdr:rowOff>23600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190031"/>
          <a:ext cx="889000" cy="26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23600</xdr:rowOff>
    </xdr:from>
    <xdr:to>
      <xdr:col>10</xdr:col>
      <xdr:colOff>114300</xdr:colOff>
      <xdr:row>56</xdr:row>
      <xdr:rowOff>45117</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453350"/>
          <a:ext cx="889000" cy="19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124276</xdr:rowOff>
    </xdr:from>
    <xdr:to>
      <xdr:col>24</xdr:col>
      <xdr:colOff>114300</xdr:colOff>
      <xdr:row>54</xdr:row>
      <xdr:rowOff>54426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21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147153</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06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16605</xdr:rowOff>
    </xdr:from>
    <xdr:to>
      <xdr:col>20</xdr:col>
      <xdr:colOff>38100</xdr:colOff>
      <xdr:row>54</xdr:row>
      <xdr:rowOff>118205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2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134732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0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52381</xdr:rowOff>
    </xdr:from>
    <xdr:to>
      <xdr:col>15</xdr:col>
      <xdr:colOff>101600</xdr:colOff>
      <xdr:row>53</xdr:row>
      <xdr:rowOff>153981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1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170508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891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144250</xdr:rowOff>
    </xdr:from>
    <xdr:to>
      <xdr:col>10</xdr:col>
      <xdr:colOff>165100</xdr:colOff>
      <xdr:row>55</xdr:row>
      <xdr:rowOff>74400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40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90927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17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165767</xdr:rowOff>
    </xdr:from>
    <xdr:to>
      <xdr:col>6</xdr:col>
      <xdr:colOff>38100</xdr:colOff>
      <xdr:row>56</xdr:row>
      <xdr:rowOff>95917</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5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112444</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37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129642</xdr:rowOff>
    </xdr:from>
    <xdr:to>
      <xdr:col>24</xdr:col>
      <xdr:colOff>63500</xdr:colOff>
      <xdr:row>75</xdr:row>
      <xdr:rowOff>170881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988392"/>
          <a:ext cx="838200" cy="4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144089</xdr:rowOff>
    </xdr:from>
    <xdr:to>
      <xdr:col>19</xdr:col>
      <xdr:colOff>177800</xdr:colOff>
      <xdr:row>75</xdr:row>
      <xdr:rowOff>170881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2831389"/>
          <a:ext cx="889000" cy="19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144089</xdr:rowOff>
    </xdr:from>
    <xdr:to>
      <xdr:col>15</xdr:col>
      <xdr:colOff>50800</xdr:colOff>
      <xdr:row>75</xdr:row>
      <xdr:rowOff>109022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2831389"/>
          <a:ext cx="889000" cy="13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91146</xdr:rowOff>
    </xdr:from>
    <xdr:to>
      <xdr:col>10</xdr:col>
      <xdr:colOff>114300</xdr:colOff>
      <xdr:row>75</xdr:row>
      <xdr:rowOff>109022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2949896"/>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78842</xdr:rowOff>
    </xdr:from>
    <xdr:to>
      <xdr:col>24</xdr:col>
      <xdr:colOff>114300</xdr:colOff>
      <xdr:row>76</xdr:row>
      <xdr:rowOff>8992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93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101719</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78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120081</xdr:rowOff>
    </xdr:from>
    <xdr:to>
      <xdr:col>20</xdr:col>
      <xdr:colOff>38100</xdr:colOff>
      <xdr:row>76</xdr:row>
      <xdr:rowOff>50231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97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66758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7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93289</xdr:rowOff>
    </xdr:from>
    <xdr:to>
      <xdr:col>15</xdr:col>
      <xdr:colOff>101600</xdr:colOff>
      <xdr:row>75</xdr:row>
      <xdr:rowOff>23439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78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39966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55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58222</xdr:rowOff>
    </xdr:from>
    <xdr:to>
      <xdr:col>10</xdr:col>
      <xdr:colOff>165100</xdr:colOff>
      <xdr:row>75</xdr:row>
      <xdr:rowOff>159823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9169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4899</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69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40346</xdr:rowOff>
    </xdr:from>
    <xdr:to>
      <xdr:col>6</xdr:col>
      <xdr:colOff>38100</xdr:colOff>
      <xdr:row>75</xdr:row>
      <xdr:rowOff>141946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89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158473</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67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53212</xdr:rowOff>
    </xdr:from>
    <xdr:to>
      <xdr:col>24</xdr:col>
      <xdr:colOff>63500</xdr:colOff>
      <xdr:row>92</xdr:row>
      <xdr:rowOff>145414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5826612"/>
          <a:ext cx="8382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53212</xdr:rowOff>
    </xdr:from>
    <xdr:to>
      <xdr:col>19</xdr:col>
      <xdr:colOff>177800</xdr:colOff>
      <xdr:row>93</xdr:row>
      <xdr:rowOff>39301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5826612"/>
          <a:ext cx="889000" cy="15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89855</xdr:rowOff>
    </xdr:from>
    <xdr:to>
      <xdr:col>15</xdr:col>
      <xdr:colOff>50800</xdr:colOff>
      <xdr:row>93</xdr:row>
      <xdr:rowOff>39301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5863255"/>
          <a:ext cx="889000" cy="12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89855</xdr:rowOff>
    </xdr:from>
    <xdr:to>
      <xdr:col>10</xdr:col>
      <xdr:colOff>114300</xdr:colOff>
      <xdr:row>94</xdr:row>
      <xdr:rowOff>83530</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5863255"/>
          <a:ext cx="889000" cy="33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94614</xdr:rowOff>
    </xdr:from>
    <xdr:to>
      <xdr:col>24</xdr:col>
      <xdr:colOff>114300</xdr:colOff>
      <xdr:row>93</xdr:row>
      <xdr:rowOff>24764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86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117491</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71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2412</xdr:rowOff>
    </xdr:from>
    <xdr:to>
      <xdr:col>20</xdr:col>
      <xdr:colOff>38100</xdr:colOff>
      <xdr:row>92</xdr:row>
      <xdr:rowOff>104012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77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120539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55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159951</xdr:rowOff>
    </xdr:from>
    <xdr:to>
      <xdr:col>15</xdr:col>
      <xdr:colOff>101600</xdr:colOff>
      <xdr:row>93</xdr:row>
      <xdr:rowOff>90101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593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106628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70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39055</xdr:rowOff>
    </xdr:from>
    <xdr:to>
      <xdr:col>10</xdr:col>
      <xdr:colOff>165100</xdr:colOff>
      <xdr:row>92</xdr:row>
      <xdr:rowOff>140655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81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157182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58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32730</xdr:rowOff>
    </xdr:from>
    <xdr:to>
      <xdr:col>6</xdr:col>
      <xdr:colOff>38100</xdr:colOff>
      <xdr:row>94</xdr:row>
      <xdr:rowOff>134330</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14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150857</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59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139145</xdr:rowOff>
    </xdr:from>
    <xdr:to>
      <xdr:col>55</xdr:col>
      <xdr:colOff>0</xdr:colOff>
      <xdr:row>35</xdr:row>
      <xdr:rowOff>149486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139895"/>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36688</xdr:rowOff>
    </xdr:from>
    <xdr:to>
      <xdr:col>50</xdr:col>
      <xdr:colOff>114300</xdr:colOff>
      <xdr:row>35</xdr:row>
      <xdr:rowOff>139145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037438"/>
          <a:ext cx="889000" cy="10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36688</xdr:rowOff>
    </xdr:from>
    <xdr:to>
      <xdr:col>45</xdr:col>
      <xdr:colOff>177800</xdr:colOff>
      <xdr:row>36</xdr:row>
      <xdr:rowOff>14144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037438"/>
          <a:ext cx="889000" cy="14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160633</xdr:rowOff>
    </xdr:from>
    <xdr:to>
      <xdr:col>41</xdr:col>
      <xdr:colOff>50800</xdr:colOff>
      <xdr:row>36</xdr:row>
      <xdr:rowOff>14144</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132683"/>
          <a:ext cx="889000" cy="105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98686</xdr:rowOff>
    </xdr:from>
    <xdr:to>
      <xdr:col>55</xdr:col>
      <xdr:colOff>50800</xdr:colOff>
      <xdr:row>36</xdr:row>
      <xdr:rowOff>28836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09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121563</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595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88345</xdr:rowOff>
    </xdr:from>
    <xdr:to>
      <xdr:col>50</xdr:col>
      <xdr:colOff>165100</xdr:colOff>
      <xdr:row>36</xdr:row>
      <xdr:rowOff>18495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08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35022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586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157338</xdr:rowOff>
    </xdr:from>
    <xdr:to>
      <xdr:col>46</xdr:col>
      <xdr:colOff>38100</xdr:colOff>
      <xdr:row>35</xdr:row>
      <xdr:rowOff>87488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59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104015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576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134794</xdr:rowOff>
    </xdr:from>
    <xdr:to>
      <xdr:col>41</xdr:col>
      <xdr:colOff>101600</xdr:colOff>
      <xdr:row>36</xdr:row>
      <xdr:rowOff>64944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13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81471</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591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109833</xdr:rowOff>
    </xdr:from>
    <xdr:to>
      <xdr:col>36</xdr:col>
      <xdr:colOff>165100</xdr:colOff>
      <xdr:row>30</xdr:row>
      <xdr:rowOff>39983</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08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56510</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485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125774</xdr:rowOff>
    </xdr:from>
    <xdr:to>
      <xdr:col>55</xdr:col>
      <xdr:colOff>0</xdr:colOff>
      <xdr:row>56</xdr:row>
      <xdr:rowOff>4255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555524"/>
          <a:ext cx="838200" cy="4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125774</xdr:rowOff>
    </xdr:from>
    <xdr:to>
      <xdr:col>50</xdr:col>
      <xdr:colOff>114300</xdr:colOff>
      <xdr:row>56</xdr:row>
      <xdr:rowOff>145377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555524"/>
          <a:ext cx="889000" cy="19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145377</xdr:rowOff>
    </xdr:from>
    <xdr:to>
      <xdr:col>45</xdr:col>
      <xdr:colOff>177800</xdr:colOff>
      <xdr:row>57</xdr:row>
      <xdr:rowOff>53575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746577"/>
          <a:ext cx="889000" cy="7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15322</xdr:rowOff>
    </xdr:from>
    <xdr:to>
      <xdr:col>41</xdr:col>
      <xdr:colOff>50800</xdr:colOff>
      <xdr:row>57</xdr:row>
      <xdr:rowOff>53575</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616522"/>
          <a:ext cx="889000" cy="20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124905</xdr:rowOff>
    </xdr:from>
    <xdr:to>
      <xdr:col>55</xdr:col>
      <xdr:colOff>50800</xdr:colOff>
      <xdr:row>56</xdr:row>
      <xdr:rowOff>55055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55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103332</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53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74974</xdr:rowOff>
    </xdr:from>
    <xdr:to>
      <xdr:col>50</xdr:col>
      <xdr:colOff>165100</xdr:colOff>
      <xdr:row>56</xdr:row>
      <xdr:rowOff>5124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50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21651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27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94577</xdr:rowOff>
    </xdr:from>
    <xdr:to>
      <xdr:col>46</xdr:col>
      <xdr:colOff>38100</xdr:colOff>
      <xdr:row>57</xdr:row>
      <xdr:rowOff>24727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69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15854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78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2775</xdr:rowOff>
    </xdr:from>
    <xdr:to>
      <xdr:col>41</xdr:col>
      <xdr:colOff>101600</xdr:colOff>
      <xdr:row>57</xdr:row>
      <xdr:rowOff>104375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95502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8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135972</xdr:rowOff>
    </xdr:from>
    <xdr:to>
      <xdr:col>36</xdr:col>
      <xdr:colOff>165100</xdr:colOff>
      <xdr:row>56</xdr:row>
      <xdr:rowOff>66122</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5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57249</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65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80798</xdr:rowOff>
    </xdr:from>
    <xdr:to>
      <xdr:col>55</xdr:col>
      <xdr:colOff>0</xdr:colOff>
      <xdr:row>76</xdr:row>
      <xdr:rowOff>152045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110998"/>
          <a:ext cx="8382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108877</xdr:rowOff>
    </xdr:from>
    <xdr:to>
      <xdr:col>50</xdr:col>
      <xdr:colOff>114300</xdr:colOff>
      <xdr:row>76</xdr:row>
      <xdr:rowOff>152045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139077"/>
          <a:ext cx="889000" cy="4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108877</xdr:rowOff>
    </xdr:from>
    <xdr:to>
      <xdr:col>45</xdr:col>
      <xdr:colOff>177800</xdr:colOff>
      <xdr:row>77</xdr:row>
      <xdr:rowOff>133299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139077"/>
          <a:ext cx="889000" cy="19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4102</xdr:rowOff>
    </xdr:from>
    <xdr:to>
      <xdr:col>41</xdr:col>
      <xdr:colOff>50800</xdr:colOff>
      <xdr:row>77</xdr:row>
      <xdr:rowOff>133299</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205752"/>
          <a:ext cx="889000" cy="12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29998</xdr:rowOff>
    </xdr:from>
    <xdr:to>
      <xdr:col>55</xdr:col>
      <xdr:colOff>50800</xdr:colOff>
      <xdr:row>76</xdr:row>
      <xdr:rowOff>131598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06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52874</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91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101245</xdr:rowOff>
    </xdr:from>
    <xdr:to>
      <xdr:col>50</xdr:col>
      <xdr:colOff>165100</xdr:colOff>
      <xdr:row>77</xdr:row>
      <xdr:rowOff>31395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13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22522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322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58077</xdr:rowOff>
    </xdr:from>
    <xdr:to>
      <xdr:col>46</xdr:col>
      <xdr:colOff>38100</xdr:colOff>
      <xdr:row>76</xdr:row>
      <xdr:rowOff>159677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08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150804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318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82499</xdr:rowOff>
    </xdr:from>
    <xdr:to>
      <xdr:col>41</xdr:col>
      <xdr:colOff>101600</xdr:colOff>
      <xdr:row>78</xdr:row>
      <xdr:rowOff>12649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2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3776</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124752</xdr:rowOff>
    </xdr:from>
    <xdr:to>
      <xdr:col>36</xdr:col>
      <xdr:colOff>165100</xdr:colOff>
      <xdr:row>77</xdr:row>
      <xdr:rowOff>54902</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1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46029</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24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108838</xdr:rowOff>
    </xdr:from>
    <xdr:to>
      <xdr:col>55</xdr:col>
      <xdr:colOff>0</xdr:colOff>
      <xdr:row>96</xdr:row>
      <xdr:rowOff>17932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396588"/>
          <a:ext cx="838200" cy="8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108838</xdr:rowOff>
    </xdr:from>
    <xdr:to>
      <xdr:col>50</xdr:col>
      <xdr:colOff>114300</xdr:colOff>
      <xdr:row>96</xdr:row>
      <xdr:rowOff>154636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396588"/>
          <a:ext cx="889000" cy="21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135604</xdr:rowOff>
    </xdr:from>
    <xdr:to>
      <xdr:col>45</xdr:col>
      <xdr:colOff>177800</xdr:colOff>
      <xdr:row>96</xdr:row>
      <xdr:rowOff>154636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594804"/>
          <a:ext cx="889000" cy="1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8559</xdr:rowOff>
    </xdr:from>
    <xdr:to>
      <xdr:col>41</xdr:col>
      <xdr:colOff>50800</xdr:colOff>
      <xdr:row>96</xdr:row>
      <xdr:rowOff>135604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467759"/>
          <a:ext cx="889000" cy="12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138582</xdr:rowOff>
    </xdr:from>
    <xdr:to>
      <xdr:col>55</xdr:col>
      <xdr:colOff>50800</xdr:colOff>
      <xdr:row>96</xdr:row>
      <xdr:rowOff>68732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117009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0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58038</xdr:rowOff>
    </xdr:from>
    <xdr:to>
      <xdr:col>50</xdr:col>
      <xdr:colOff>165100</xdr:colOff>
      <xdr:row>95</xdr:row>
      <xdr:rowOff>159638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34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4715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12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103836</xdr:rowOff>
    </xdr:from>
    <xdr:to>
      <xdr:col>46</xdr:col>
      <xdr:colOff>38100</xdr:colOff>
      <xdr:row>97</xdr:row>
      <xdr:rowOff>33986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6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25113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84804</xdr:rowOff>
    </xdr:from>
    <xdr:to>
      <xdr:col>41</xdr:col>
      <xdr:colOff>101600</xdr:colOff>
      <xdr:row>97</xdr:row>
      <xdr:rowOff>14954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6081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3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129209</xdr:rowOff>
    </xdr:from>
    <xdr:to>
      <xdr:col>36</xdr:col>
      <xdr:colOff>165100</xdr:colOff>
      <xdr:row>96</xdr:row>
      <xdr:rowOff>59359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75886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9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82550</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691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31750</xdr:rowOff>
    </xdr:from>
    <xdr:to>
      <xdr:col>67</xdr:col>
      <xdr:colOff>101600</xdr:colOff>
      <xdr:row>39</xdr:row>
      <xdr:rowOff>133350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124477</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811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113799</xdr:rowOff>
    </xdr:from>
    <xdr:to>
      <xdr:col>85</xdr:col>
      <xdr:colOff>127000</xdr:colOff>
      <xdr:row>74</xdr:row>
      <xdr:rowOff>130213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801099"/>
          <a:ext cx="8382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113799</xdr:rowOff>
    </xdr:from>
    <xdr:to>
      <xdr:col>81</xdr:col>
      <xdr:colOff>50800</xdr:colOff>
      <xdr:row>74</xdr:row>
      <xdr:rowOff>123310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801099"/>
          <a:ext cx="889000" cy="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123310</xdr:rowOff>
    </xdr:from>
    <xdr:to>
      <xdr:col>76</xdr:col>
      <xdr:colOff>114300</xdr:colOff>
      <xdr:row>74</xdr:row>
      <xdr:rowOff>136179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810610"/>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120726</xdr:rowOff>
    </xdr:from>
    <xdr:to>
      <xdr:col>71</xdr:col>
      <xdr:colOff>177800</xdr:colOff>
      <xdr:row>74</xdr:row>
      <xdr:rowOff>136179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808026"/>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79413</xdr:rowOff>
    </xdr:from>
    <xdr:to>
      <xdr:col>85</xdr:col>
      <xdr:colOff>177800</xdr:colOff>
      <xdr:row>75</xdr:row>
      <xdr:rowOff>9563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76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102290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62999</xdr:rowOff>
    </xdr:from>
    <xdr:to>
      <xdr:col>81</xdr:col>
      <xdr:colOff>101600</xdr:colOff>
      <xdr:row>74</xdr:row>
      <xdr:rowOff>164599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5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9676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72510</xdr:rowOff>
    </xdr:from>
    <xdr:to>
      <xdr:col>76</xdr:col>
      <xdr:colOff>165100</xdr:colOff>
      <xdr:row>75</xdr:row>
      <xdr:rowOff>2660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19187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85379</xdr:rowOff>
    </xdr:from>
    <xdr:to>
      <xdr:col>72</xdr:col>
      <xdr:colOff>38100</xdr:colOff>
      <xdr:row>75</xdr:row>
      <xdr:rowOff>15529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7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32056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54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69926</xdr:rowOff>
    </xdr:from>
    <xdr:to>
      <xdr:col>67</xdr:col>
      <xdr:colOff>101600</xdr:colOff>
      <xdr:row>75</xdr:row>
      <xdr:rowOff>76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7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16603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13760</xdr:rowOff>
    </xdr:from>
    <xdr:to>
      <xdr:col>85</xdr:col>
      <xdr:colOff>127000</xdr:colOff>
      <xdr:row>98</xdr:row>
      <xdr:rowOff>26581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815860"/>
          <a:ext cx="838200" cy="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26581</xdr:rowOff>
    </xdr:from>
    <xdr:to>
      <xdr:col>81</xdr:col>
      <xdr:colOff>50800</xdr:colOff>
      <xdr:row>98</xdr:row>
      <xdr:rowOff>62737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828681"/>
          <a:ext cx="889000" cy="3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62737</xdr:rowOff>
    </xdr:from>
    <xdr:to>
      <xdr:col>76</xdr:col>
      <xdr:colOff>114300</xdr:colOff>
      <xdr:row>98</xdr:row>
      <xdr:rowOff>91446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864837"/>
          <a:ext cx="889000" cy="2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147092</xdr:rowOff>
    </xdr:from>
    <xdr:to>
      <xdr:col>71</xdr:col>
      <xdr:colOff>177800</xdr:colOff>
      <xdr:row>98</xdr:row>
      <xdr:rowOff>91446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777742"/>
          <a:ext cx="889000" cy="11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134410</xdr:rowOff>
    </xdr:from>
    <xdr:to>
      <xdr:col>85</xdr:col>
      <xdr:colOff>177800</xdr:colOff>
      <xdr:row>98</xdr:row>
      <xdr:rowOff>64560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112837</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4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147231</xdr:rowOff>
    </xdr:from>
    <xdr:to>
      <xdr:col>81</xdr:col>
      <xdr:colOff>101600</xdr:colOff>
      <xdr:row>98</xdr:row>
      <xdr:rowOff>77381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7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68508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87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11937</xdr:rowOff>
    </xdr:from>
    <xdr:to>
      <xdr:col>76</xdr:col>
      <xdr:colOff>165100</xdr:colOff>
      <xdr:row>98</xdr:row>
      <xdr:rowOff>113537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1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104664</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0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40646</xdr:rowOff>
    </xdr:from>
    <xdr:to>
      <xdr:col>72</xdr:col>
      <xdr:colOff>38100</xdr:colOff>
      <xdr:row>98</xdr:row>
      <xdr:rowOff>142246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133373</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3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96292</xdr:rowOff>
    </xdr:from>
    <xdr:to>
      <xdr:col>67</xdr:col>
      <xdr:colOff>101600</xdr:colOff>
      <xdr:row>98</xdr:row>
      <xdr:rowOff>26442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42969</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50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55804</xdr:rowOff>
    </xdr:from>
    <xdr:to>
      <xdr:col>116</xdr:col>
      <xdr:colOff>63500</xdr:colOff>
      <xdr:row>38</xdr:row>
      <xdr:rowOff>72720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570904"/>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72720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87820"/>
          <a:ext cx="8890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121183</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36283"/>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121183</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636283"/>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5004</xdr:rowOff>
    </xdr:from>
    <xdr:to>
      <xdr:col>116</xdr:col>
      <xdr:colOff>114300</xdr:colOff>
      <xdr:row>38</xdr:row>
      <xdr:rowOff>106604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91381</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21920</xdr:rowOff>
    </xdr:from>
    <xdr:to>
      <xdr:col>112</xdr:col>
      <xdr:colOff>38100</xdr:colOff>
      <xdr:row>38</xdr:row>
      <xdr:rowOff>123520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114647</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629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70383</xdr:rowOff>
    </xdr:from>
    <xdr:to>
      <xdr:col>102</xdr:col>
      <xdr:colOff>165100</xdr:colOff>
      <xdr:row>39</xdr:row>
      <xdr:rowOff>533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8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163110</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88333" y="6678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114497</xdr:rowOff>
    </xdr:from>
    <xdr:to>
      <xdr:col>116</xdr:col>
      <xdr:colOff>63500</xdr:colOff>
      <xdr:row>56</xdr:row>
      <xdr:rowOff>139795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715697"/>
          <a:ext cx="8382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114497</xdr:rowOff>
    </xdr:from>
    <xdr:to>
      <xdr:col>111</xdr:col>
      <xdr:colOff>177800</xdr:colOff>
      <xdr:row>56</xdr:row>
      <xdr:rowOff>121621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715697"/>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119088</xdr:rowOff>
    </xdr:from>
    <xdr:to>
      <xdr:col>107</xdr:col>
      <xdr:colOff>50800</xdr:colOff>
      <xdr:row>56</xdr:row>
      <xdr:rowOff>121621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720288"/>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32753</xdr:rowOff>
    </xdr:from>
    <xdr:to>
      <xdr:col>102</xdr:col>
      <xdr:colOff>114300</xdr:colOff>
      <xdr:row>56</xdr:row>
      <xdr:rowOff>119088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633953"/>
          <a:ext cx="889000" cy="8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88995</xdr:rowOff>
    </xdr:from>
    <xdr:to>
      <xdr:col>116</xdr:col>
      <xdr:colOff>114300</xdr:colOff>
      <xdr:row>57</xdr:row>
      <xdr:rowOff>19145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6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111872</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54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63697</xdr:rowOff>
    </xdr:from>
    <xdr:to>
      <xdr:col>112</xdr:col>
      <xdr:colOff>38100</xdr:colOff>
      <xdr:row>56</xdr:row>
      <xdr:rowOff>165297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6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10374</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44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70821</xdr:rowOff>
    </xdr:from>
    <xdr:to>
      <xdr:col>107</xdr:col>
      <xdr:colOff>101600</xdr:colOff>
      <xdr:row>57</xdr:row>
      <xdr:rowOff>971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67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17498</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94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68288</xdr:rowOff>
    </xdr:from>
    <xdr:to>
      <xdr:col>102</xdr:col>
      <xdr:colOff>165100</xdr:colOff>
      <xdr:row>56</xdr:row>
      <xdr:rowOff>169888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66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14965</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94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153403</xdr:rowOff>
    </xdr:from>
    <xdr:to>
      <xdr:col>98</xdr:col>
      <xdr:colOff>38100</xdr:colOff>
      <xdr:row>56</xdr:row>
      <xdr:rowOff>83553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5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100080</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935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150140</xdr:rowOff>
    </xdr:from>
    <xdr:to>
      <xdr:col>116</xdr:col>
      <xdr:colOff>63500</xdr:colOff>
      <xdr:row>71</xdr:row>
      <xdr:rowOff>43117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151640"/>
          <a:ext cx="838200" cy="6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43117</xdr:rowOff>
    </xdr:from>
    <xdr:to>
      <xdr:col>111</xdr:col>
      <xdr:colOff>177800</xdr:colOff>
      <xdr:row>71</xdr:row>
      <xdr:rowOff>70701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216067"/>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70701</xdr:rowOff>
    </xdr:from>
    <xdr:to>
      <xdr:col>107</xdr:col>
      <xdr:colOff>50800</xdr:colOff>
      <xdr:row>71</xdr:row>
      <xdr:rowOff>143281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243651"/>
          <a:ext cx="889000" cy="7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140615</xdr:rowOff>
    </xdr:from>
    <xdr:to>
      <xdr:col>102</xdr:col>
      <xdr:colOff>114300</xdr:colOff>
      <xdr:row>71</xdr:row>
      <xdr:rowOff>143281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313565"/>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99340</xdr:rowOff>
    </xdr:from>
    <xdr:to>
      <xdr:col>116</xdr:col>
      <xdr:colOff>114300</xdr:colOff>
      <xdr:row>71</xdr:row>
      <xdr:rowOff>29490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10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52367</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05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163767</xdr:rowOff>
    </xdr:from>
    <xdr:to>
      <xdr:col>112</xdr:col>
      <xdr:colOff>38100</xdr:colOff>
      <xdr:row>71</xdr:row>
      <xdr:rowOff>93917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16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110444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194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19901</xdr:rowOff>
    </xdr:from>
    <xdr:to>
      <xdr:col>107</xdr:col>
      <xdr:colOff>101600</xdr:colOff>
      <xdr:row>71</xdr:row>
      <xdr:rowOff>121501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1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138028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19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92481</xdr:rowOff>
    </xdr:from>
    <xdr:to>
      <xdr:col>102</xdr:col>
      <xdr:colOff>165100</xdr:colOff>
      <xdr:row>72</xdr:row>
      <xdr:rowOff>22631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2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39158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0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89815</xdr:rowOff>
    </xdr:from>
    <xdr:to>
      <xdr:col>98</xdr:col>
      <xdr:colOff>38100</xdr:colOff>
      <xdr:row>72</xdr:row>
      <xdr:rowOff>19965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2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36492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03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歳出決算総額は住民一人当たり６０</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千円であり，前年度と比較し</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類似団体と比較すると補助費等・維持補修費・扶助費・貸付金・繰出金が，特に高い状況となっているが，</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維持補修費については除雪費，</a:t>
          </a:r>
          <a:r>
            <a:rPr kumimoji="1" lang="ja-JP" altLang="ja-JP" sz="1100" b="0" i="0" baseline="0">
              <a:solidFill>
                <a:schemeClr val="dk1"/>
              </a:solidFill>
              <a:effectLst/>
              <a:latin typeface="+mn-lt"/>
              <a:ea typeface="+mn-ea"/>
              <a:cs typeface="+mn-cs"/>
            </a:rPr>
            <a:t>繰出金については介護保険事業会計および後期高齢者医療事業会計への繰出金の増が要因となっている。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236,515
234,606
677.87
146,180,574
143,481,696
1,918,868
71,748,218
118,252,937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164846</xdr:rowOff>
    </xdr:from>
    <xdr:to>
      <xdr:col>24</xdr:col>
      <xdr:colOff>63500</xdr:colOff>
      <xdr:row>35</xdr:row>
      <xdr:rowOff>3302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94146"/>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3302</xdr:rowOff>
    </xdr:from>
    <xdr:to>
      <xdr:col>19</xdr:col>
      <xdr:colOff>177800</xdr:colOff>
      <xdr:row>35</xdr:row>
      <xdr:rowOff>130556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04052"/>
          <a:ext cx="889000" cy="1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130556</xdr:rowOff>
    </xdr:from>
    <xdr:to>
      <xdr:col>15</xdr:col>
      <xdr:colOff>50800</xdr:colOff>
      <xdr:row>35</xdr:row>
      <xdr:rowOff>150368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3130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150368</xdr:rowOff>
    </xdr:from>
    <xdr:to>
      <xdr:col>10</xdr:col>
      <xdr:colOff>114300</xdr:colOff>
      <xdr:row>35</xdr:row>
      <xdr:rowOff>165608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51118"/>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114046</xdr:rowOff>
    </xdr:from>
    <xdr:to>
      <xdr:col>24</xdr:col>
      <xdr:colOff>114300</xdr:colOff>
      <xdr:row>35</xdr:row>
      <xdr:rowOff>44196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136923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9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123952</xdr:rowOff>
    </xdr:from>
    <xdr:to>
      <xdr:col>20</xdr:col>
      <xdr:colOff>38100</xdr:colOff>
      <xdr:row>35</xdr:row>
      <xdr:rowOff>54102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70629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79756</xdr:rowOff>
    </xdr:from>
    <xdr:to>
      <xdr:col>15</xdr:col>
      <xdr:colOff>101600</xdr:colOff>
      <xdr:row>36</xdr:row>
      <xdr:rowOff>9906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7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99568</xdr:rowOff>
    </xdr:from>
    <xdr:to>
      <xdr:col>10</xdr:col>
      <xdr:colOff>165100</xdr:colOff>
      <xdr:row>36</xdr:row>
      <xdr:rowOff>29718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20845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9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114808</xdr:rowOff>
    </xdr:from>
    <xdr:to>
      <xdr:col>6</xdr:col>
      <xdr:colOff>38100</xdr:colOff>
      <xdr:row>36</xdr:row>
      <xdr:rowOff>44958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36085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45872</xdr:rowOff>
    </xdr:from>
    <xdr:to>
      <xdr:col>24</xdr:col>
      <xdr:colOff>63500</xdr:colOff>
      <xdr:row>58</xdr:row>
      <xdr:rowOff>61988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18522"/>
          <a:ext cx="838200" cy="18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61988</xdr:rowOff>
    </xdr:from>
    <xdr:to>
      <xdr:col>19</xdr:col>
      <xdr:colOff>177800</xdr:colOff>
      <xdr:row>58</xdr:row>
      <xdr:rowOff>77813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06088"/>
          <a:ext cx="889000" cy="1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77813</xdr:rowOff>
    </xdr:from>
    <xdr:to>
      <xdr:col>15</xdr:col>
      <xdr:colOff>50800</xdr:colOff>
      <xdr:row>58</xdr:row>
      <xdr:rowOff>133668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21913"/>
          <a:ext cx="889000" cy="5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106972</xdr:rowOff>
    </xdr:from>
    <xdr:to>
      <xdr:col>10</xdr:col>
      <xdr:colOff>114300</xdr:colOff>
      <xdr:row>58</xdr:row>
      <xdr:rowOff>133668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79472"/>
          <a:ext cx="889000" cy="139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166522</xdr:rowOff>
    </xdr:from>
    <xdr:to>
      <xdr:col>24</xdr:col>
      <xdr:colOff>114300</xdr:colOff>
      <xdr:row>57</xdr:row>
      <xdr:rowOff>96672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17949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1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11188</xdr:rowOff>
    </xdr:from>
    <xdr:to>
      <xdr:col>20</xdr:col>
      <xdr:colOff>38100</xdr:colOff>
      <xdr:row>58</xdr:row>
      <xdr:rowOff>112788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5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103915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4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27013</xdr:rowOff>
    </xdr:from>
    <xdr:to>
      <xdr:col>15</xdr:col>
      <xdr:colOff>101600</xdr:colOff>
      <xdr:row>58</xdr:row>
      <xdr:rowOff>128613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119740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82868</xdr:rowOff>
    </xdr:from>
    <xdr:to>
      <xdr:col>10</xdr:col>
      <xdr:colOff>165100</xdr:colOff>
      <xdr:row>59</xdr:row>
      <xdr:rowOff>13018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2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4145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1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56172</xdr:rowOff>
    </xdr:from>
    <xdr:to>
      <xdr:col>6</xdr:col>
      <xdr:colOff>38100</xdr:colOff>
      <xdr:row>50</xdr:row>
      <xdr:rowOff>157772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2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2849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0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155656</xdr:rowOff>
    </xdr:from>
    <xdr:to>
      <xdr:col>24</xdr:col>
      <xdr:colOff>63500</xdr:colOff>
      <xdr:row>73</xdr:row>
      <xdr:rowOff>58128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500056"/>
          <a:ext cx="838200" cy="7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155656</xdr:rowOff>
    </xdr:from>
    <xdr:to>
      <xdr:col>19</xdr:col>
      <xdr:colOff>177800</xdr:colOff>
      <xdr:row>73</xdr:row>
      <xdr:rowOff>109426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500056"/>
          <a:ext cx="889000" cy="12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71379</xdr:rowOff>
    </xdr:from>
    <xdr:to>
      <xdr:col>15</xdr:col>
      <xdr:colOff>50800</xdr:colOff>
      <xdr:row>73</xdr:row>
      <xdr:rowOff>109426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587229"/>
          <a:ext cx="889000" cy="3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71379</xdr:rowOff>
    </xdr:from>
    <xdr:to>
      <xdr:col>10</xdr:col>
      <xdr:colOff>114300</xdr:colOff>
      <xdr:row>75</xdr:row>
      <xdr:rowOff>5047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587229"/>
          <a:ext cx="889000" cy="2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7328</xdr:rowOff>
    </xdr:from>
    <xdr:to>
      <xdr:col>24</xdr:col>
      <xdr:colOff>114300</xdr:colOff>
      <xdr:row>73</xdr:row>
      <xdr:rowOff>108928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52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30205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37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104856</xdr:rowOff>
    </xdr:from>
    <xdr:to>
      <xdr:col>20</xdr:col>
      <xdr:colOff>38100</xdr:colOff>
      <xdr:row>73</xdr:row>
      <xdr:rowOff>35006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4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51533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22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58626</xdr:rowOff>
    </xdr:from>
    <xdr:to>
      <xdr:col>15</xdr:col>
      <xdr:colOff>101600</xdr:colOff>
      <xdr:row>73</xdr:row>
      <xdr:rowOff>160226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57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5303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34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20579</xdr:rowOff>
    </xdr:from>
    <xdr:to>
      <xdr:col>10</xdr:col>
      <xdr:colOff>165100</xdr:colOff>
      <xdr:row>73</xdr:row>
      <xdr:rowOff>122179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53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138706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31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125697</xdr:rowOff>
    </xdr:from>
    <xdr:to>
      <xdr:col>6</xdr:col>
      <xdr:colOff>38100</xdr:colOff>
      <xdr:row>75</xdr:row>
      <xdr:rowOff>55847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1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72374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58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47117</xdr:rowOff>
    </xdr:from>
    <xdr:to>
      <xdr:col>24</xdr:col>
      <xdr:colOff>63500</xdr:colOff>
      <xdr:row>95</xdr:row>
      <xdr:rowOff>72811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334867"/>
          <a:ext cx="838200" cy="2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103170</xdr:rowOff>
    </xdr:from>
    <xdr:to>
      <xdr:col>19</xdr:col>
      <xdr:colOff>177800</xdr:colOff>
      <xdr:row>95</xdr:row>
      <xdr:rowOff>72811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219470"/>
          <a:ext cx="889000" cy="14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103170</xdr:rowOff>
    </xdr:from>
    <xdr:to>
      <xdr:col>15</xdr:col>
      <xdr:colOff>50800</xdr:colOff>
      <xdr:row>95</xdr:row>
      <xdr:rowOff>72354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219470"/>
          <a:ext cx="889000" cy="14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72354</xdr:rowOff>
    </xdr:from>
    <xdr:to>
      <xdr:col>10</xdr:col>
      <xdr:colOff>114300</xdr:colOff>
      <xdr:row>96</xdr:row>
      <xdr:rowOff>136958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360104"/>
          <a:ext cx="889000" cy="23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167767</xdr:rowOff>
    </xdr:from>
    <xdr:to>
      <xdr:col>24</xdr:col>
      <xdr:colOff>114300</xdr:colOff>
      <xdr:row>95</xdr:row>
      <xdr:rowOff>97917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2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19194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22011</xdr:rowOff>
    </xdr:from>
    <xdr:to>
      <xdr:col>20</xdr:col>
      <xdr:colOff>38100</xdr:colOff>
      <xdr:row>95</xdr:row>
      <xdr:rowOff>123611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0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140138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08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52370</xdr:rowOff>
    </xdr:from>
    <xdr:to>
      <xdr:col>15</xdr:col>
      <xdr:colOff>101600</xdr:colOff>
      <xdr:row>94</xdr:row>
      <xdr:rowOff>153970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1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170497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94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21554</xdr:rowOff>
    </xdr:from>
    <xdr:to>
      <xdr:col>10</xdr:col>
      <xdr:colOff>165100</xdr:colOff>
      <xdr:row>95</xdr:row>
      <xdr:rowOff>123154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0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114281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86158</xdr:rowOff>
    </xdr:from>
    <xdr:to>
      <xdr:col>6</xdr:col>
      <xdr:colOff>38100</xdr:colOff>
      <xdr:row>97</xdr:row>
      <xdr:rowOff>16308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3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115469</xdr:rowOff>
    </xdr:from>
    <xdr:to>
      <xdr:col>55</xdr:col>
      <xdr:colOff>0</xdr:colOff>
      <xdr:row>36</xdr:row>
      <xdr:rowOff>131470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287669"/>
          <a:ext cx="8382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131470</xdr:rowOff>
    </xdr:from>
    <xdr:to>
      <xdr:col>50</xdr:col>
      <xdr:colOff>114300</xdr:colOff>
      <xdr:row>36</xdr:row>
      <xdr:rowOff>137414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303670"/>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137414</xdr:rowOff>
    </xdr:from>
    <xdr:to>
      <xdr:col>45</xdr:col>
      <xdr:colOff>177800</xdr:colOff>
      <xdr:row>36</xdr:row>
      <xdr:rowOff>169418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0961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114554</xdr:rowOff>
    </xdr:from>
    <xdr:to>
      <xdr:col>41</xdr:col>
      <xdr:colOff>50800</xdr:colOff>
      <xdr:row>36</xdr:row>
      <xdr:rowOff>169418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28675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64669</xdr:rowOff>
    </xdr:from>
    <xdr:to>
      <xdr:col>55</xdr:col>
      <xdr:colOff>50800</xdr:colOff>
      <xdr:row>36</xdr:row>
      <xdr:rowOff>166269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3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87546</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88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80670</xdr:rowOff>
    </xdr:from>
    <xdr:to>
      <xdr:col>50</xdr:col>
      <xdr:colOff>165100</xdr:colOff>
      <xdr:row>37</xdr:row>
      <xdr:rowOff>10820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27347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02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86614</xdr:rowOff>
    </xdr:from>
    <xdr:to>
      <xdr:col>46</xdr:col>
      <xdr:colOff>38100</xdr:colOff>
      <xdr:row>37</xdr:row>
      <xdr:rowOff>16764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33291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034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118618</xdr:rowOff>
    </xdr:from>
    <xdr:to>
      <xdr:col>41</xdr:col>
      <xdr:colOff>101600</xdr:colOff>
      <xdr:row>37</xdr:row>
      <xdr:rowOff>48768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39895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38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63754</xdr:rowOff>
    </xdr:from>
    <xdr:to>
      <xdr:col>36</xdr:col>
      <xdr:colOff>165100</xdr:colOff>
      <xdr:row>36</xdr:row>
      <xdr:rowOff>165354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10431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011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100000</xdr:rowOff>
    </xdr:from>
    <xdr:to>
      <xdr:col>55</xdr:col>
      <xdr:colOff>0</xdr:colOff>
      <xdr:row>56</xdr:row>
      <xdr:rowOff>101600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01200"/>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100000</xdr:rowOff>
    </xdr:from>
    <xdr:to>
      <xdr:col>50</xdr:col>
      <xdr:colOff>114300</xdr:colOff>
      <xdr:row>57</xdr:row>
      <xdr:rowOff>18085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0120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18085</xdr:rowOff>
    </xdr:from>
    <xdr:to>
      <xdr:col>45</xdr:col>
      <xdr:colOff>177800</xdr:colOff>
      <xdr:row>57</xdr:row>
      <xdr:rowOff>27839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90735"/>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23495</xdr:rowOff>
    </xdr:from>
    <xdr:to>
      <xdr:col>41</xdr:col>
      <xdr:colOff>50800</xdr:colOff>
      <xdr:row>57</xdr:row>
      <xdr:rowOff>27839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96145"/>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50800</xdr:rowOff>
    </xdr:from>
    <xdr:to>
      <xdr:col>55</xdr:col>
      <xdr:colOff>50800</xdr:colOff>
      <xdr:row>56</xdr:row>
      <xdr:rowOff>152400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73677</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49200</xdr:rowOff>
    </xdr:from>
    <xdr:to>
      <xdr:col>50</xdr:col>
      <xdr:colOff>165100</xdr:colOff>
      <xdr:row>56</xdr:row>
      <xdr:rowOff>150800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167327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4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138735</xdr:rowOff>
    </xdr:from>
    <xdr:to>
      <xdr:col>46</xdr:col>
      <xdr:colOff>38100</xdr:colOff>
      <xdr:row>57</xdr:row>
      <xdr:rowOff>68885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60012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83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148489</xdr:rowOff>
    </xdr:from>
    <xdr:to>
      <xdr:col>41</xdr:col>
      <xdr:colOff>101600</xdr:colOff>
      <xdr:row>57</xdr:row>
      <xdr:rowOff>78639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4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69766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84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144145</xdr:rowOff>
    </xdr:from>
    <xdr:to>
      <xdr:col>36</xdr:col>
      <xdr:colOff>165100</xdr:colOff>
      <xdr:row>57</xdr:row>
      <xdr:rowOff>74295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4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65422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83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142672</xdr:rowOff>
    </xdr:from>
    <xdr:to>
      <xdr:col>55</xdr:col>
      <xdr:colOff>0</xdr:colOff>
      <xdr:row>75</xdr:row>
      <xdr:rowOff>37020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829972"/>
          <a:ext cx="838200" cy="6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159760</xdr:rowOff>
    </xdr:from>
    <xdr:to>
      <xdr:col>50</xdr:col>
      <xdr:colOff>114300</xdr:colOff>
      <xdr:row>74</xdr:row>
      <xdr:rowOff>142672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675610"/>
          <a:ext cx="889000" cy="15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159760</xdr:rowOff>
    </xdr:from>
    <xdr:to>
      <xdr:col>45</xdr:col>
      <xdr:colOff>177800</xdr:colOff>
      <xdr:row>74</xdr:row>
      <xdr:rowOff>93446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675610"/>
          <a:ext cx="889000" cy="10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169399</xdr:rowOff>
    </xdr:from>
    <xdr:to>
      <xdr:col>41</xdr:col>
      <xdr:colOff>50800</xdr:colOff>
      <xdr:row>74</xdr:row>
      <xdr:rowOff>93446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685249"/>
          <a:ext cx="889000" cy="9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157670</xdr:rowOff>
    </xdr:from>
    <xdr:to>
      <xdr:col>55</xdr:col>
      <xdr:colOff>50800</xdr:colOff>
      <xdr:row>75</xdr:row>
      <xdr:rowOff>87820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8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9097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6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91872</xdr:rowOff>
    </xdr:from>
    <xdr:to>
      <xdr:col>50</xdr:col>
      <xdr:colOff>165100</xdr:colOff>
      <xdr:row>75</xdr:row>
      <xdr:rowOff>22022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77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38549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55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108960</xdr:rowOff>
    </xdr:from>
    <xdr:to>
      <xdr:col>46</xdr:col>
      <xdr:colOff>38100</xdr:colOff>
      <xdr:row>74</xdr:row>
      <xdr:rowOff>39110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62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55637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4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42646</xdr:rowOff>
    </xdr:from>
    <xdr:to>
      <xdr:col>41</xdr:col>
      <xdr:colOff>101600</xdr:colOff>
      <xdr:row>74</xdr:row>
      <xdr:rowOff>144246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72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160773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50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118599</xdr:rowOff>
    </xdr:from>
    <xdr:to>
      <xdr:col>36</xdr:col>
      <xdr:colOff>165100</xdr:colOff>
      <xdr:row>74</xdr:row>
      <xdr:rowOff>48749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63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65276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4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62319</xdr:rowOff>
    </xdr:from>
    <xdr:to>
      <xdr:col>55</xdr:col>
      <xdr:colOff>0</xdr:colOff>
      <xdr:row>95</xdr:row>
      <xdr:rowOff>68357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50069"/>
          <a:ext cx="838200" cy="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66242</xdr:rowOff>
    </xdr:from>
    <xdr:to>
      <xdr:col>50</xdr:col>
      <xdr:colOff>114300</xdr:colOff>
      <xdr:row>95</xdr:row>
      <xdr:rowOff>68357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353992"/>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66242</xdr:rowOff>
    </xdr:from>
    <xdr:to>
      <xdr:col>45</xdr:col>
      <xdr:colOff>177800</xdr:colOff>
      <xdr:row>96</xdr:row>
      <xdr:rowOff>38049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353992"/>
          <a:ext cx="889000" cy="14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167836</xdr:rowOff>
    </xdr:from>
    <xdr:to>
      <xdr:col>41</xdr:col>
      <xdr:colOff>50800</xdr:colOff>
      <xdr:row>96</xdr:row>
      <xdr:rowOff>38049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55586"/>
          <a:ext cx="889000" cy="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11519</xdr:rowOff>
    </xdr:from>
    <xdr:to>
      <xdr:col>55</xdr:col>
      <xdr:colOff>50800</xdr:colOff>
      <xdr:row>95</xdr:row>
      <xdr:rowOff>113119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34396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17557</xdr:rowOff>
    </xdr:from>
    <xdr:to>
      <xdr:col>50</xdr:col>
      <xdr:colOff>165100</xdr:colOff>
      <xdr:row>95</xdr:row>
      <xdr:rowOff>119157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135684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8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15442</xdr:rowOff>
    </xdr:from>
    <xdr:to>
      <xdr:col>46</xdr:col>
      <xdr:colOff>38100</xdr:colOff>
      <xdr:row>95</xdr:row>
      <xdr:rowOff>117042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0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133569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07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158699</xdr:rowOff>
    </xdr:from>
    <xdr:to>
      <xdr:col>41</xdr:col>
      <xdr:colOff>101600</xdr:colOff>
      <xdr:row>96</xdr:row>
      <xdr:rowOff>88849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105376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2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117036</xdr:rowOff>
    </xdr:from>
    <xdr:to>
      <xdr:col>36</xdr:col>
      <xdr:colOff>165100</xdr:colOff>
      <xdr:row>96</xdr:row>
      <xdr:rowOff>47186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63713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8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66984</xdr:rowOff>
    </xdr:from>
    <xdr:to>
      <xdr:col>85</xdr:col>
      <xdr:colOff>127000</xdr:colOff>
      <xdr:row>34</xdr:row>
      <xdr:rowOff>146122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724834"/>
          <a:ext cx="838200" cy="25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66984</xdr:rowOff>
    </xdr:from>
    <xdr:to>
      <xdr:col>81</xdr:col>
      <xdr:colOff>50800</xdr:colOff>
      <xdr:row>35</xdr:row>
      <xdr:rowOff>108784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724834"/>
          <a:ext cx="889000" cy="38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108784</xdr:rowOff>
    </xdr:from>
    <xdr:to>
      <xdr:col>76</xdr:col>
      <xdr:colOff>114300</xdr:colOff>
      <xdr:row>35</xdr:row>
      <xdr:rowOff>139809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10953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139809</xdr:rowOff>
    </xdr:from>
    <xdr:to>
      <xdr:col>71</xdr:col>
      <xdr:colOff>177800</xdr:colOff>
      <xdr:row>36</xdr:row>
      <xdr:rowOff>27468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140559"/>
          <a:ext cx="889000" cy="5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95322</xdr:rowOff>
    </xdr:from>
    <xdr:to>
      <xdr:col>85</xdr:col>
      <xdr:colOff>177800</xdr:colOff>
      <xdr:row>35</xdr:row>
      <xdr:rowOff>25472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92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118199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77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16184</xdr:rowOff>
    </xdr:from>
    <xdr:to>
      <xdr:col>81</xdr:col>
      <xdr:colOff>101600</xdr:colOff>
      <xdr:row>33</xdr:row>
      <xdr:rowOff>117784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67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134311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44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57984</xdr:rowOff>
    </xdr:from>
    <xdr:to>
      <xdr:col>76</xdr:col>
      <xdr:colOff>165100</xdr:colOff>
      <xdr:row>35</xdr:row>
      <xdr:rowOff>159584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05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4661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83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89009</xdr:rowOff>
    </xdr:from>
    <xdr:to>
      <xdr:col>72</xdr:col>
      <xdr:colOff>38100</xdr:colOff>
      <xdr:row>36</xdr:row>
      <xdr:rowOff>19159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08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35686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86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148118</xdr:rowOff>
    </xdr:from>
    <xdr:to>
      <xdr:col>67</xdr:col>
      <xdr:colOff>101600</xdr:colOff>
      <xdr:row>36</xdr:row>
      <xdr:rowOff>78268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14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94795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92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166503</xdr:rowOff>
    </xdr:from>
    <xdr:to>
      <xdr:col>85</xdr:col>
      <xdr:colOff>127000</xdr:colOff>
      <xdr:row>56</xdr:row>
      <xdr:rowOff>54261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596253"/>
          <a:ext cx="838200" cy="5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166503</xdr:rowOff>
    </xdr:from>
    <xdr:to>
      <xdr:col>81</xdr:col>
      <xdr:colOff>50800</xdr:colOff>
      <xdr:row>56</xdr:row>
      <xdr:rowOff>23285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596253"/>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23285</xdr:rowOff>
    </xdr:from>
    <xdr:to>
      <xdr:col>76</xdr:col>
      <xdr:colOff>114300</xdr:colOff>
      <xdr:row>57</xdr:row>
      <xdr:rowOff>1197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624485"/>
          <a:ext cx="889000" cy="14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25771</xdr:rowOff>
    </xdr:from>
    <xdr:to>
      <xdr:col>71</xdr:col>
      <xdr:colOff>177800</xdr:colOff>
      <xdr:row>57</xdr:row>
      <xdr:rowOff>1197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455521"/>
          <a:ext cx="889000" cy="3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3461</xdr:rowOff>
    </xdr:from>
    <xdr:to>
      <xdr:col>85</xdr:col>
      <xdr:colOff>177800</xdr:colOff>
      <xdr:row>56</xdr:row>
      <xdr:rowOff>105061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0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153338</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8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115703</xdr:rowOff>
    </xdr:from>
    <xdr:to>
      <xdr:col>81</xdr:col>
      <xdr:colOff>101600</xdr:colOff>
      <xdr:row>56</xdr:row>
      <xdr:rowOff>45853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62380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3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143935</xdr:rowOff>
    </xdr:from>
    <xdr:to>
      <xdr:col>76</xdr:col>
      <xdr:colOff>165100</xdr:colOff>
      <xdr:row>56</xdr:row>
      <xdr:rowOff>74085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5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90612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3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121847</xdr:rowOff>
    </xdr:from>
    <xdr:to>
      <xdr:col>72</xdr:col>
      <xdr:colOff>38100</xdr:colOff>
      <xdr:row>57</xdr:row>
      <xdr:rowOff>51997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72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68524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49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146421</xdr:rowOff>
    </xdr:from>
    <xdr:to>
      <xdr:col>67</xdr:col>
      <xdr:colOff>101600</xdr:colOff>
      <xdr:row>55</xdr:row>
      <xdr:rowOff>76571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40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93098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17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82550</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271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31750</xdr:rowOff>
    </xdr:from>
    <xdr:to>
      <xdr:col>67</xdr:col>
      <xdr:colOff>101600</xdr:colOff>
      <xdr:row>79</xdr:row>
      <xdr:rowOff>133350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124477</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69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113799</xdr:rowOff>
    </xdr:from>
    <xdr:to>
      <xdr:col>85</xdr:col>
      <xdr:colOff>127000</xdr:colOff>
      <xdr:row>94</xdr:row>
      <xdr:rowOff>130214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230099"/>
          <a:ext cx="838200" cy="1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113799</xdr:rowOff>
    </xdr:from>
    <xdr:to>
      <xdr:col>81</xdr:col>
      <xdr:colOff>50800</xdr:colOff>
      <xdr:row>94</xdr:row>
      <xdr:rowOff>123309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230099"/>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123309</xdr:rowOff>
    </xdr:from>
    <xdr:to>
      <xdr:col>76</xdr:col>
      <xdr:colOff>114300</xdr:colOff>
      <xdr:row>94</xdr:row>
      <xdr:rowOff>136134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239609"/>
          <a:ext cx="889000" cy="1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120726</xdr:rowOff>
    </xdr:from>
    <xdr:to>
      <xdr:col>71</xdr:col>
      <xdr:colOff>177800</xdr:colOff>
      <xdr:row>94</xdr:row>
      <xdr:rowOff>136134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237026"/>
          <a:ext cx="88900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79414</xdr:rowOff>
    </xdr:from>
    <xdr:to>
      <xdr:col>85</xdr:col>
      <xdr:colOff>177800</xdr:colOff>
      <xdr:row>95</xdr:row>
      <xdr:rowOff>9564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19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102291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04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62999</xdr:rowOff>
    </xdr:from>
    <xdr:to>
      <xdr:col>81</xdr:col>
      <xdr:colOff>101600</xdr:colOff>
      <xdr:row>94</xdr:row>
      <xdr:rowOff>164599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17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9676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9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72509</xdr:rowOff>
    </xdr:from>
    <xdr:to>
      <xdr:col>76</xdr:col>
      <xdr:colOff>165100</xdr:colOff>
      <xdr:row>95</xdr:row>
      <xdr:rowOff>2659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1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19186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96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85334</xdr:rowOff>
    </xdr:from>
    <xdr:to>
      <xdr:col>72</xdr:col>
      <xdr:colOff>38100</xdr:colOff>
      <xdr:row>95</xdr:row>
      <xdr:rowOff>15484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2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32011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7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69926</xdr:rowOff>
    </xdr:from>
    <xdr:to>
      <xdr:col>67</xdr:col>
      <xdr:colOff>101600</xdr:colOff>
      <xdr:row>95</xdr:row>
      <xdr:rowOff>76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18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16603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96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18161</xdr:rowOff>
    </xdr:from>
    <xdr:to>
      <xdr:col>116</xdr:col>
      <xdr:colOff>63500</xdr:colOff>
      <xdr:row>37</xdr:row>
      <xdr:rowOff>91313</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361811"/>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67136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82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96076</xdr:rowOff>
    </xdr:from>
    <xdr:to>
      <xdr:col>111</xdr:col>
      <xdr:colOff>177800</xdr:colOff>
      <xdr:row>37</xdr:row>
      <xdr:rowOff>91313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268276"/>
          <a:ext cx="889000" cy="16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37990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72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96076</xdr:rowOff>
    </xdr:from>
    <xdr:to>
      <xdr:col>107</xdr:col>
      <xdr:colOff>50800</xdr:colOff>
      <xdr:row>36</xdr:row>
      <xdr:rowOff>168847</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268276"/>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64850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57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168847</xdr:rowOff>
    </xdr:from>
    <xdr:to>
      <xdr:col>102</xdr:col>
      <xdr:colOff>114300</xdr:colOff>
      <xdr:row>37</xdr:row>
      <xdr:rowOff>107886</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6341047"/>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31322</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717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32656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71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138811</xdr:rowOff>
    </xdr:from>
    <xdr:to>
      <xdr:col>116</xdr:col>
      <xdr:colOff>114300</xdr:colOff>
      <xdr:row>37</xdr:row>
      <xdr:rowOff>68961</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3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161688</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16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40513</xdr:rowOff>
    </xdr:from>
    <xdr:to>
      <xdr:col>112</xdr:col>
      <xdr:colOff>38100</xdr:colOff>
      <xdr:row>37</xdr:row>
      <xdr:rowOff>142113</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3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158640</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088428" y="615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45276</xdr:rowOff>
    </xdr:from>
    <xdr:to>
      <xdr:col>107</xdr:col>
      <xdr:colOff>101600</xdr:colOff>
      <xdr:row>36</xdr:row>
      <xdr:rowOff>146876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21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163403</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599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118047</xdr:rowOff>
    </xdr:from>
    <xdr:to>
      <xdr:col>102</xdr:col>
      <xdr:colOff>165100</xdr:colOff>
      <xdr:row>37</xdr:row>
      <xdr:rowOff>48197</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29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64724</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10428" y="606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57086</xdr:rowOff>
    </xdr:from>
    <xdr:to>
      <xdr:col>98</xdr:col>
      <xdr:colOff>38100</xdr:colOff>
      <xdr:row>37</xdr:row>
      <xdr:rowOff>158686</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4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3763</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21428" y="617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類似団体と比較すると民生費・商工費・消防費・諸支出金が高い状況となっている。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総務</a:t>
          </a:r>
          <a:r>
            <a:rPr kumimoji="1" lang="ja-JP" altLang="ja-JP" sz="1100" b="0" i="0" baseline="0">
              <a:solidFill>
                <a:schemeClr val="dk1"/>
              </a:solidFill>
              <a:effectLst/>
              <a:latin typeface="+mn-lt"/>
              <a:ea typeface="+mn-ea"/>
              <a:cs typeface="+mn-cs"/>
            </a:rPr>
            <a:t>費については，</a:t>
          </a:r>
          <a:r>
            <a:rPr kumimoji="1" lang="ja-JP" altLang="en-US" sz="1100" b="0" i="0" baseline="0">
              <a:solidFill>
                <a:schemeClr val="dk1"/>
              </a:solidFill>
              <a:effectLst/>
              <a:latin typeface="+mn-lt"/>
              <a:ea typeface="+mn-ea"/>
              <a:cs typeface="+mn-cs"/>
            </a:rPr>
            <a:t>定額減税調整給付金給付事業関係経費など</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衛生</a:t>
          </a:r>
          <a:r>
            <a:rPr lang="ja-JP" altLang="ja-JP" sz="1100">
              <a:solidFill>
                <a:schemeClr val="dk1"/>
              </a:solidFill>
              <a:effectLst/>
              <a:latin typeface="+mn-lt"/>
              <a:ea typeface="+mn-ea"/>
              <a:cs typeface="+mn-cs"/>
            </a:rPr>
            <a:t>費については，</a:t>
          </a:r>
          <a:r>
            <a:rPr lang="ja-JP" altLang="en-US" sz="1100">
              <a:solidFill>
                <a:schemeClr val="dk1"/>
              </a:solidFill>
              <a:effectLst/>
              <a:latin typeface="+mn-lt"/>
              <a:ea typeface="+mn-ea"/>
              <a:cs typeface="+mn-cs"/>
            </a:rPr>
            <a:t>日乃出清掃工場整備関係経費などの増加</a:t>
          </a:r>
          <a:r>
            <a:rPr lang="ja-JP" altLang="ja-JP" sz="1100">
              <a:solidFill>
                <a:schemeClr val="dk1"/>
              </a:solidFill>
              <a:effectLst/>
              <a:latin typeface="+mn-lt"/>
              <a:ea typeface="+mn-ea"/>
              <a:cs typeface="+mn-cs"/>
            </a:rPr>
            <a:t>に伴い，前年度から増加してしている。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年度と比較すると，実質収支額が</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１ポイント減少し，今年度における実質単年度収支は赤字となった。なお，財政調整基金については決算剰余金１／２相当を着実に積立していることから，残高を増やしている。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今後も限られた財源のなかで，創意と工夫をもって，安定的な財政運営を目指す。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病院事業会計においては，平成２６年度以降実質赤字額が発生していたが，令和３年度から引き続き，地域の医療機関との連携強化による紹介患者確保に努めたこと等による医業収益</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したが，</a:t>
          </a:r>
          <a:r>
            <a:rPr lang="ja-JP" altLang="ja-JP" sz="1100" b="0" i="0" baseline="0">
              <a:solidFill>
                <a:schemeClr val="dk1"/>
              </a:solidFill>
              <a:effectLst/>
              <a:latin typeface="+mn-lt"/>
              <a:ea typeface="+mn-ea"/>
              <a:cs typeface="+mn-cs"/>
            </a:rPr>
            <a:t>感染症指定医療機関として新型コロナウイルス感染症患者専用の病床を確保し，同患者を受け入れたことに対する国からの補助</a:t>
          </a:r>
          <a:r>
            <a:rPr lang="ja-JP" altLang="en-US" sz="1100" b="0" i="0" baseline="0">
              <a:solidFill>
                <a:schemeClr val="dk1"/>
              </a:solidFill>
              <a:effectLst/>
              <a:latin typeface="+mn-lt"/>
              <a:ea typeface="+mn-ea"/>
              <a:cs typeface="+mn-cs"/>
            </a:rPr>
            <a:t>が終了したこと</a:t>
          </a:r>
          <a:r>
            <a:rPr lang="ja-JP" altLang="ja-JP" sz="1100" b="0" i="0" baseline="0">
              <a:solidFill>
                <a:schemeClr val="dk1"/>
              </a:solidFill>
              <a:effectLst/>
              <a:latin typeface="+mn-lt"/>
              <a:ea typeface="+mn-ea"/>
              <a:cs typeface="+mn-cs"/>
            </a:rPr>
            <a:t>により，令和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年度と比べ１．１</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悪化</a:t>
          </a:r>
          <a:r>
            <a:rPr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水道事業会計・公共下水道事業会計においては黒字額がほぼ横ばいとなっており，これらの各会計においては，令和５年３月に改訂した「函館市上下水道事業経営ビジョン」に基づき，今後も収益の確保および経費の節減に努め，比率の改善を図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146180574</v>
      </c>
      <c r="BO4" s="358"/>
      <c r="BP4" s="358"/>
      <c r="BQ4" s="358"/>
      <c r="BR4" s="358"/>
      <c r="BS4" s="358"/>
      <c r="BT4" s="358"/>
      <c r="BU4" s="359"/>
      <c r="BV4" s="357">
        <v>149469624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2.7</v>
      </c>
      <c r="CU4" s="364"/>
      <c r="CV4" s="364"/>
      <c r="CW4" s="364"/>
      <c r="CX4" s="364"/>
      <c r="CY4" s="364"/>
      <c r="CZ4" s="364"/>
      <c r="DA4" s="365"/>
      <c r="DB4" s="363">
        <v>3.9</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143481696</v>
      </c>
      <c r="BO5" s="395"/>
      <c r="BP5" s="395"/>
      <c r="BQ5" s="395"/>
      <c r="BR5" s="395"/>
      <c r="BS5" s="395"/>
      <c r="BT5" s="395"/>
      <c r="BU5" s="396"/>
      <c r="BV5" s="394">
        <v>146118777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95.1</v>
      </c>
      <c r="CU5" s="392"/>
      <c r="CV5" s="392"/>
      <c r="CW5" s="392"/>
      <c r="CX5" s="392"/>
      <c r="CY5" s="392"/>
      <c r="CZ5" s="392"/>
      <c r="DA5" s="393"/>
      <c r="DB5" s="391">
        <v>94.5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2698878</v>
      </c>
      <c r="BO6" s="395"/>
      <c r="BP6" s="395"/>
      <c r="BQ6" s="395"/>
      <c r="BR6" s="395"/>
      <c r="BS6" s="395"/>
      <c r="BT6" s="395"/>
      <c r="BU6" s="396"/>
      <c r="BV6" s="394">
        <v>3350847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95.9</v>
      </c>
      <c r="CU6" s="432"/>
      <c r="CV6" s="432"/>
      <c r="CW6" s="432"/>
      <c r="CX6" s="432"/>
      <c r="CY6" s="432"/>
      <c r="CZ6" s="432"/>
      <c r="DA6" s="433"/>
      <c r="DB6" s="431">
        <v>96.2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780010</v>
      </c>
      <c r="BO7" s="395"/>
      <c r="BP7" s="395"/>
      <c r="BQ7" s="395"/>
      <c r="BR7" s="395"/>
      <c r="BS7" s="395"/>
      <c r="BT7" s="395"/>
      <c r="BU7" s="396"/>
      <c r="BV7" s="394">
        <v>600730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71748218</v>
      </c>
      <c r="CU7" s="395"/>
      <c r="CV7" s="395"/>
      <c r="CW7" s="395"/>
      <c r="CX7" s="395"/>
      <c r="CY7" s="395"/>
      <c r="CZ7" s="395"/>
      <c r="DA7" s="396"/>
      <c r="DB7" s="394">
        <v>70931385</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1918868</v>
      </c>
      <c r="BO8" s="395"/>
      <c r="BP8" s="395"/>
      <c r="BQ8" s="395"/>
      <c r="BR8" s="395"/>
      <c r="BS8" s="395"/>
      <c r="BT8" s="395"/>
      <c r="BU8" s="396"/>
      <c r="BV8" s="394">
        <v>2750117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0.48</v>
      </c>
      <c r="CU8" s="435"/>
      <c r="CV8" s="435"/>
      <c r="CW8" s="435"/>
      <c r="CX8" s="435"/>
      <c r="CY8" s="435"/>
      <c r="CZ8" s="435"/>
      <c r="DA8" s="436"/>
      <c r="DB8" s="434">
        <v>0.48</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251084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-831249</v>
      </c>
      <c r="BO9" s="395"/>
      <c r="BP9" s="395"/>
      <c r="BQ9" s="395"/>
      <c r="BR9" s="395"/>
      <c r="BS9" s="395"/>
      <c r="BT9" s="395"/>
      <c r="BU9" s="396"/>
      <c r="BV9" s="394">
        <v>-487252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12.9</v>
      </c>
      <c r="CU9" s="392"/>
      <c r="CV9" s="392"/>
      <c r="CW9" s="392"/>
      <c r="CX9" s="392"/>
      <c r="CY9" s="392"/>
      <c r="CZ9" s="392"/>
      <c r="DA9" s="393"/>
      <c r="DB9" s="391">
        <v>13.2</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265979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1994583</v>
      </c>
      <c r="BO10" s="395"/>
      <c r="BP10" s="395"/>
      <c r="BQ10" s="395"/>
      <c r="BR10" s="395"/>
      <c r="BS10" s="395"/>
      <c r="BT10" s="395"/>
      <c r="BU10" s="396"/>
      <c r="BV10" s="394">
        <v>1620981</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11131</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236515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1356114</v>
      </c>
      <c r="BO12" s="395"/>
      <c r="BP12" s="395"/>
      <c r="BQ12" s="395"/>
      <c r="BR12" s="395"/>
      <c r="BS12" s="395"/>
      <c r="BT12" s="395"/>
      <c r="BU12" s="396"/>
      <c r="BV12" s="394">
        <v>1478000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234606</v>
      </c>
      <c r="S13" s="479"/>
      <c r="T13" s="479"/>
      <c r="U13" s="479"/>
      <c r="V13" s="480"/>
      <c r="W13" s="410" t="s">
        <v>131</v>
      </c>
      <c r="X13" s="411"/>
      <c r="Y13" s="411"/>
      <c r="Z13" s="411"/>
      <c r="AA13" s="411"/>
      <c r="AB13" s="401"/>
      <c r="AC13" s="445">
        <v>3202</v>
      </c>
      <c r="AD13" s="446"/>
      <c r="AE13" s="446"/>
      <c r="AF13" s="446"/>
      <c r="AG13" s="488"/>
      <c r="AH13" s="445">
        <v>4137</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-181649</v>
      </c>
      <c r="BO13" s="395"/>
      <c r="BP13" s="395"/>
      <c r="BQ13" s="395"/>
      <c r="BR13" s="395"/>
      <c r="BS13" s="395"/>
      <c r="BT13" s="395"/>
      <c r="BU13" s="396"/>
      <c r="BV13" s="394">
        <v>-344271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v>
      </c>
      <c r="CU13" s="392"/>
      <c r="CV13" s="392"/>
      <c r="CW13" s="392"/>
      <c r="CX13" s="392"/>
      <c r="CY13" s="392"/>
      <c r="CZ13" s="392"/>
      <c r="DA13" s="393"/>
      <c r="DB13" s="391">
        <v>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240218</v>
      </c>
      <c r="S14" s="479"/>
      <c r="T14" s="479"/>
      <c r="U14" s="479"/>
      <c r="V14" s="480"/>
      <c r="W14" s="384"/>
      <c r="X14" s="385"/>
      <c r="Y14" s="385"/>
      <c r="Z14" s="385"/>
      <c r="AA14" s="385"/>
      <c r="AB14" s="374"/>
      <c r="AC14" s="481">
        <v>3.1</v>
      </c>
      <c r="AD14" s="482"/>
      <c r="AE14" s="482"/>
      <c r="AF14" s="482"/>
      <c r="AG14" s="483"/>
      <c r="AH14" s="481">
        <v>3.8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38.200000000000003</v>
      </c>
      <c r="CU14" s="493"/>
      <c r="CV14" s="493"/>
      <c r="CW14" s="493"/>
      <c r="CX14" s="493"/>
      <c r="CY14" s="493"/>
      <c r="CZ14" s="493"/>
      <c r="DA14" s="494"/>
      <c r="DB14" s="492">
        <v>38.9</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238597</v>
      </c>
      <c r="S15" s="479"/>
      <c r="T15" s="479"/>
      <c r="U15" s="479"/>
      <c r="V15" s="480"/>
      <c r="W15" s="410" t="s">
        <v>137</v>
      </c>
      <c r="X15" s="411"/>
      <c r="Y15" s="411"/>
      <c r="Z15" s="411"/>
      <c r="AA15" s="411"/>
      <c r="AB15" s="401"/>
      <c r="AC15" s="445">
        <v>17553</v>
      </c>
      <c r="AD15" s="446"/>
      <c r="AE15" s="446"/>
      <c r="AF15" s="446"/>
      <c r="AG15" s="488"/>
      <c r="AH15" s="445">
        <v>19490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29846626</v>
      </c>
      <c r="BO15" s="358"/>
      <c r="BP15" s="358"/>
      <c r="BQ15" s="358"/>
      <c r="BR15" s="358"/>
      <c r="BS15" s="358"/>
      <c r="BT15" s="358"/>
      <c r="BU15" s="359"/>
      <c r="BV15" s="357">
        <v>29772772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16.7</v>
      </c>
      <c r="AD16" s="482"/>
      <c r="AE16" s="482"/>
      <c r="AF16" s="482"/>
      <c r="AG16" s="483"/>
      <c r="AH16" s="481">
        <v>17.7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63344769</v>
      </c>
      <c r="BO16" s="395"/>
      <c r="BP16" s="395"/>
      <c r="BQ16" s="395"/>
      <c r="BR16" s="395"/>
      <c r="BS16" s="395"/>
      <c r="BT16" s="395"/>
      <c r="BU16" s="396"/>
      <c r="BV16" s="394">
        <v>61920344</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84172</v>
      </c>
      <c r="AD17" s="446"/>
      <c r="AE17" s="446"/>
      <c r="AF17" s="446"/>
      <c r="AG17" s="488"/>
      <c r="AH17" s="445">
        <v>86480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37672892</v>
      </c>
      <c r="BO17" s="395"/>
      <c r="BP17" s="395"/>
      <c r="BQ17" s="395"/>
      <c r="BR17" s="395"/>
      <c r="BS17" s="395"/>
      <c r="BT17" s="395"/>
      <c r="BU17" s="396"/>
      <c r="BV17" s="394">
        <v>37528359</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677.87</v>
      </c>
      <c r="M18" s="518"/>
      <c r="N18" s="518"/>
      <c r="O18" s="518"/>
      <c r="P18" s="518"/>
      <c r="Q18" s="518"/>
      <c r="R18" s="519"/>
      <c r="S18" s="519"/>
      <c r="T18" s="519"/>
      <c r="U18" s="519"/>
      <c r="V18" s="520"/>
      <c r="W18" s="412"/>
      <c r="X18" s="413"/>
      <c r="Y18" s="413"/>
      <c r="Z18" s="413"/>
      <c r="AA18" s="413"/>
      <c r="AB18" s="404"/>
      <c r="AC18" s="521">
        <v>80.2</v>
      </c>
      <c r="AD18" s="522"/>
      <c r="AE18" s="522"/>
      <c r="AF18" s="522"/>
      <c r="AG18" s="523"/>
      <c r="AH18" s="521">
        <v>78.5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70512972</v>
      </c>
      <c r="BO18" s="395"/>
      <c r="BP18" s="395"/>
      <c r="BQ18" s="395"/>
      <c r="BR18" s="395"/>
      <c r="BS18" s="395"/>
      <c r="BT18" s="395"/>
      <c r="BU18" s="396"/>
      <c r="BV18" s="394">
        <v>68546607</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370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90365471</v>
      </c>
      <c r="BO19" s="395"/>
      <c r="BP19" s="395"/>
      <c r="BQ19" s="395"/>
      <c r="BR19" s="395"/>
      <c r="BS19" s="395"/>
      <c r="BT19" s="395"/>
      <c r="BU19" s="396"/>
      <c r="BV19" s="394">
        <v>91614604</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121793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118252937</v>
      </c>
      <c r="BO22" s="358"/>
      <c r="BP22" s="358"/>
      <c r="BQ22" s="358"/>
      <c r="BR22" s="358"/>
      <c r="BS22" s="358"/>
      <c r="BT22" s="358"/>
      <c r="BU22" s="359"/>
      <c r="BV22" s="357">
        <v>123752937</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15516966</v>
      </c>
      <c r="BO23" s="395"/>
      <c r="BP23" s="395"/>
      <c r="BQ23" s="395"/>
      <c r="BR23" s="395"/>
      <c r="BS23" s="395"/>
      <c r="BT23" s="395"/>
      <c r="BU23" s="396"/>
      <c r="BV23" s="394">
        <v>17604918</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10500</v>
      </c>
      <c r="R24" s="446"/>
      <c r="S24" s="446"/>
      <c r="T24" s="446"/>
      <c r="U24" s="446"/>
      <c r="V24" s="488"/>
      <c r="W24" s="540"/>
      <c r="X24" s="541"/>
      <c r="Y24" s="542"/>
      <c r="Z24" s="444" t="s">
        <v>162</v>
      </c>
      <c r="AA24" s="424"/>
      <c r="AB24" s="424"/>
      <c r="AC24" s="424"/>
      <c r="AD24" s="424"/>
      <c r="AE24" s="424"/>
      <c r="AF24" s="424"/>
      <c r="AG24" s="425"/>
      <c r="AH24" s="445">
        <v>1853</v>
      </c>
      <c r="AI24" s="446"/>
      <c r="AJ24" s="446"/>
      <c r="AK24" s="446"/>
      <c r="AL24" s="488"/>
      <c r="AM24" s="445">
        <v>5799890</v>
      </c>
      <c r="AN24" s="446"/>
      <c r="AO24" s="446"/>
      <c r="AP24" s="446"/>
      <c r="AQ24" s="446"/>
      <c r="AR24" s="488"/>
      <c r="AS24" s="445">
        <v>3130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78443221</v>
      </c>
      <c r="BO24" s="395"/>
      <c r="BP24" s="395"/>
      <c r="BQ24" s="395"/>
      <c r="BR24" s="395"/>
      <c r="BS24" s="395"/>
      <c r="BT24" s="395"/>
      <c r="BU24" s="396"/>
      <c r="BV24" s="394">
        <v>80659453</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8300</v>
      </c>
      <c r="R25" s="446"/>
      <c r="S25" s="446"/>
      <c r="T25" s="446"/>
      <c r="U25" s="446"/>
      <c r="V25" s="488"/>
      <c r="W25" s="540"/>
      <c r="X25" s="541"/>
      <c r="Y25" s="542"/>
      <c r="Z25" s="444" t="s">
        <v>165</v>
      </c>
      <c r="AA25" s="424"/>
      <c r="AB25" s="424"/>
      <c r="AC25" s="424"/>
      <c r="AD25" s="424"/>
      <c r="AE25" s="424"/>
      <c r="AF25" s="424"/>
      <c r="AG25" s="425"/>
      <c r="AH25" s="445">
        <v>393</v>
      </c>
      <c r="AI25" s="446"/>
      <c r="AJ25" s="446"/>
      <c r="AK25" s="446"/>
      <c r="AL25" s="488"/>
      <c r="AM25" s="445">
        <v>1163673</v>
      </c>
      <c r="AN25" s="446"/>
      <c r="AO25" s="446"/>
      <c r="AP25" s="446"/>
      <c r="AQ25" s="446"/>
      <c r="AR25" s="488"/>
      <c r="AS25" s="445">
        <v>2961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61723125</v>
      </c>
      <c r="BO25" s="358"/>
      <c r="BP25" s="358"/>
      <c r="BQ25" s="358"/>
      <c r="BR25" s="358"/>
      <c r="BS25" s="358"/>
      <c r="BT25" s="358"/>
      <c r="BU25" s="359"/>
      <c r="BV25" s="357">
        <v>53155194</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7400</v>
      </c>
      <c r="R26" s="446"/>
      <c r="S26" s="446"/>
      <c r="T26" s="446"/>
      <c r="U26" s="446"/>
      <c r="V26" s="488"/>
      <c r="W26" s="540"/>
      <c r="X26" s="541"/>
      <c r="Y26" s="542"/>
      <c r="Z26" s="444" t="s">
        <v>168</v>
      </c>
      <c r="AA26" s="546"/>
      <c r="AB26" s="546"/>
      <c r="AC26" s="546"/>
      <c r="AD26" s="546"/>
      <c r="AE26" s="546"/>
      <c r="AF26" s="546"/>
      <c r="AG26" s="547"/>
      <c r="AH26" s="445">
        <v>81</v>
      </c>
      <c r="AI26" s="446"/>
      <c r="AJ26" s="446"/>
      <c r="AK26" s="446"/>
      <c r="AL26" s="488"/>
      <c r="AM26" s="445">
        <v>236601</v>
      </c>
      <c r="AN26" s="446"/>
      <c r="AO26" s="446"/>
      <c r="AP26" s="446"/>
      <c r="AQ26" s="446"/>
      <c r="AR26" s="488"/>
      <c r="AS26" s="445">
        <v>2921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418000</v>
      </c>
      <c r="BO26" s="395"/>
      <c r="BP26" s="395"/>
      <c r="BQ26" s="395"/>
      <c r="BR26" s="395"/>
      <c r="BS26" s="395"/>
      <c r="BT26" s="395"/>
      <c r="BU26" s="396"/>
      <c r="BV26" s="394">
        <v>395000</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6300</v>
      </c>
      <c r="R27" s="446"/>
      <c r="S27" s="446"/>
      <c r="T27" s="446"/>
      <c r="U27" s="446"/>
      <c r="V27" s="488"/>
      <c r="W27" s="540"/>
      <c r="X27" s="541"/>
      <c r="Y27" s="542"/>
      <c r="Z27" s="444" t="s">
        <v>171</v>
      </c>
      <c r="AA27" s="424"/>
      <c r="AB27" s="424"/>
      <c r="AC27" s="424"/>
      <c r="AD27" s="424"/>
      <c r="AE27" s="424"/>
      <c r="AF27" s="424"/>
      <c r="AG27" s="425"/>
      <c r="AH27" s="445">
        <v>61</v>
      </c>
      <c r="AI27" s="446"/>
      <c r="AJ27" s="446"/>
      <c r="AK27" s="446"/>
      <c r="AL27" s="488"/>
      <c r="AM27" s="445">
        <v>239719</v>
      </c>
      <c r="AN27" s="446"/>
      <c r="AO27" s="446"/>
      <c r="AP27" s="446"/>
      <c r="AQ27" s="446"/>
      <c r="AR27" s="488"/>
      <c r="AS27" s="445">
        <v>3930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5600</v>
      </c>
      <c r="R28" s="446"/>
      <c r="S28" s="446"/>
      <c r="T28" s="446"/>
      <c r="U28" s="446"/>
      <c r="V28" s="488"/>
      <c r="W28" s="540"/>
      <c r="X28" s="541"/>
      <c r="Y28" s="542"/>
      <c r="Z28" s="444" t="s">
        <v>174</v>
      </c>
      <c r="AA28" s="424"/>
      <c r="AB28" s="424"/>
      <c r="AC28" s="424"/>
      <c r="AD28" s="424"/>
      <c r="AE28" s="424"/>
      <c r="AF28" s="424"/>
      <c r="AG28" s="425"/>
      <c r="AH28" s="445">
        <v>1</v>
      </c>
      <c r="AI28" s="446"/>
      <c r="AJ28" s="446"/>
      <c r="AK28" s="446"/>
      <c r="AL28" s="488"/>
      <c r="AM28" s="445" t="s">
        <v>175</v>
      </c>
      <c r="AN28" s="446"/>
      <c r="AO28" s="446"/>
      <c r="AP28" s="446"/>
      <c r="AQ28" s="446"/>
      <c r="AR28" s="488"/>
      <c r="AS28" s="445" t="s">
        <v>175</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9816976</v>
      </c>
      <c r="BO28" s="358"/>
      <c r="BP28" s="358"/>
      <c r="BQ28" s="358"/>
      <c r="BR28" s="358"/>
      <c r="BS28" s="358"/>
      <c r="BT28" s="358"/>
      <c r="BU28" s="359"/>
      <c r="BV28" s="357">
        <v>9178507</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25</v>
      </c>
      <c r="M29" s="446"/>
      <c r="N29" s="446"/>
      <c r="O29" s="446"/>
      <c r="P29" s="488"/>
      <c r="Q29" s="445">
        <v>5100</v>
      </c>
      <c r="R29" s="446"/>
      <c r="S29" s="446"/>
      <c r="T29" s="446"/>
      <c r="U29" s="446"/>
      <c r="V29" s="488"/>
      <c r="W29" s="543"/>
      <c r="X29" s="544"/>
      <c r="Y29" s="545"/>
      <c r="Z29" s="444" t="s">
        <v>178</v>
      </c>
      <c r="AA29" s="424"/>
      <c r="AB29" s="424"/>
      <c r="AC29" s="424"/>
      <c r="AD29" s="424"/>
      <c r="AE29" s="424"/>
      <c r="AF29" s="424"/>
      <c r="AG29" s="425"/>
      <c r="AH29" s="445">
        <v>1915</v>
      </c>
      <c r="AI29" s="446"/>
      <c r="AJ29" s="446"/>
      <c r="AK29" s="446"/>
      <c r="AL29" s="488"/>
      <c r="AM29" s="445">
        <v>6043433</v>
      </c>
      <c r="AN29" s="446"/>
      <c r="AO29" s="446"/>
      <c r="AP29" s="446"/>
      <c r="AQ29" s="446"/>
      <c r="AR29" s="488"/>
      <c r="AS29" s="445">
        <v>3156</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97.6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5215460</v>
      </c>
      <c r="BO30" s="514"/>
      <c r="BP30" s="514"/>
      <c r="BQ30" s="514"/>
      <c r="BR30" s="514"/>
      <c r="BS30" s="514"/>
      <c r="BT30" s="514"/>
      <c r="BU30" s="515"/>
      <c r="BV30" s="513">
        <v>6245842</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9</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13</v>
      </c>
      <c r="BF34" s="584"/>
      <c r="BG34" s="585" t="str">
        <f>IF('各会計、関係団体の財政状況及び健全化判断比率'!B36="","",'各会計、関係団体の財政状況及び健全化判断比率'!B36)</f>
        <v>地方卸売市場事業特別会計</v>
      </c>
      <c r="BH34" s="585"/>
      <c r="BI34" s="585"/>
      <c r="BJ34" s="585"/>
      <c r="BK34" s="585"/>
      <c r="BL34" s="585"/>
      <c r="BM34" s="585"/>
      <c r="BN34" s="585"/>
      <c r="BO34" s="585"/>
      <c r="BP34" s="585"/>
      <c r="BQ34" s="585"/>
      <c r="BR34" s="585"/>
      <c r="BS34" s="585"/>
      <c r="BT34" s="585"/>
      <c r="BU34" s="585"/>
      <c r="BV34" s="163"/>
      <c r="BW34" s="584">
        <f>IF(BY34="","",MAX(C34:D43,U34:V43,AM34:AN43,BE34:BF43)+1)</f>
        <v>15</v>
      </c>
      <c r="BX34" s="584"/>
      <c r="BY34" s="585" t="str">
        <f>IF('各会計、関係団体の財政状況及び健全化判断比率'!B68="","",'各会計、関係団体の財政状況及び健全化判断比率'!B68)</f>
        <v>函館圏公立大学広域連合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函館バス</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港湾事業特別会計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自転車競走事業特別会計</v>
      </c>
      <c r="X35" s="585"/>
      <c r="Y35" s="585"/>
      <c r="Z35" s="585"/>
      <c r="AA35" s="585"/>
      <c r="AB35" s="585"/>
      <c r="AC35" s="585"/>
      <c r="AD35" s="585"/>
      <c r="AE35" s="585"/>
      <c r="AF35" s="585"/>
      <c r="AG35" s="585"/>
      <c r="AH35" s="585"/>
      <c r="AI35" s="585"/>
      <c r="AJ35" s="585"/>
      <c r="AK35" s="585"/>
      <c r="AL35" s="163"/>
      <c r="AM35" s="584">
        <f t="shared" ref="AM35:AM43" si="0">IF(AO35="","",AM34+1)</f>
        <v>10</v>
      </c>
      <c r="AN35" s="584"/>
      <c r="AO35" s="585" t="str">
        <f>IF('各会計、関係団体の財政状況及び健全化判断比率'!B33="","",'各会計、関係団体の財政状況及び健全化判断比率'!B33)</f>
        <v>公共下水道事業会計</v>
      </c>
      <c r="AP35" s="585"/>
      <c r="AQ35" s="585"/>
      <c r="AR35" s="585"/>
      <c r="AS35" s="585"/>
      <c r="AT35" s="585"/>
      <c r="AU35" s="585"/>
      <c r="AV35" s="585"/>
      <c r="AW35" s="585"/>
      <c r="AX35" s="585"/>
      <c r="AY35" s="585"/>
      <c r="AZ35" s="585"/>
      <c r="BA35" s="585"/>
      <c r="BB35" s="585"/>
      <c r="BC35" s="585"/>
      <c r="BD35" s="163"/>
      <c r="BE35" s="584">
        <f t="shared" ref="BE35:BE43" si="1">IF(BG35="","",BE34+1)</f>
        <v>14</v>
      </c>
      <c r="BF35" s="584"/>
      <c r="BG35" s="585" t="str">
        <f>IF('各会計、関係団体の財政状況及び健全化判断比率'!B37="","",'各会計、関係団体の財政状況及び健全化判断比率'!B37)</f>
        <v>発電事業特別会計</v>
      </c>
      <c r="BH35" s="585"/>
      <c r="BI35" s="585"/>
      <c r="BJ35" s="585"/>
      <c r="BK35" s="585"/>
      <c r="BL35" s="585"/>
      <c r="BM35" s="585"/>
      <c r="BN35" s="585"/>
      <c r="BO35" s="585"/>
      <c r="BP35" s="585"/>
      <c r="BQ35" s="585"/>
      <c r="BR35" s="585"/>
      <c r="BS35" s="585"/>
      <c r="BT35" s="585"/>
      <c r="BU35" s="585"/>
      <c r="BV35" s="163"/>
      <c r="BW35" s="584">
        <f t="shared" ref="BW35:BW43" si="2">IF(BY35="","",BW34+1)</f>
        <v>16</v>
      </c>
      <c r="BX35" s="584"/>
      <c r="BY35" s="585" t="str">
        <f>IF('各会計、関係団体の財政状況及び健全化判断比率'!B69="","",'各会計、関係団体の財政状況及び健全化判断比率'!B69)</f>
        <v>函館湾流域下水道事務組合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南北海道学術振興財団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f>IF(E36="","",C35+1)</f>
        <v>3</v>
      </c>
      <c r="D36" s="584"/>
      <c r="E36" s="585" t="str">
        <f>IF('各会計、関係団体の財政状況及び健全化判断比率'!B9="","",'各会計、関係団体の財政状況及び健全化判断比率'!B9)</f>
        <v>奨学資金特別会計</v>
      </c>
      <c r="F36" s="585"/>
      <c r="G36" s="585"/>
      <c r="H36" s="585"/>
      <c r="I36" s="585"/>
      <c r="J36" s="585"/>
      <c r="K36" s="585"/>
      <c r="L36" s="585"/>
      <c r="M36" s="585"/>
      <c r="N36" s="585"/>
      <c r="O36" s="585"/>
      <c r="P36" s="585"/>
      <c r="Q36" s="585"/>
      <c r="R36" s="585"/>
      <c r="S36" s="585"/>
      <c r="T36" s="163"/>
      <c r="U36" s="584">
        <f t="shared" ref="U36:U43" si="4">IF(W36="","",U35+1)</f>
        <v>7</v>
      </c>
      <c r="V36" s="584"/>
      <c r="W36" s="585" t="str">
        <f>IF('各会計、関係団体の財政状況及び健全化判断比率'!B30="","",'各会計、関係団体の財政状況及び健全化判断比率'!B30)</f>
        <v>介護保険事業特別会計</v>
      </c>
      <c r="X36" s="585"/>
      <c r="Y36" s="585"/>
      <c r="Z36" s="585"/>
      <c r="AA36" s="585"/>
      <c r="AB36" s="585"/>
      <c r="AC36" s="585"/>
      <c r="AD36" s="585"/>
      <c r="AE36" s="585"/>
      <c r="AF36" s="585"/>
      <c r="AG36" s="585"/>
      <c r="AH36" s="585"/>
      <c r="AI36" s="585"/>
      <c r="AJ36" s="585"/>
      <c r="AK36" s="585"/>
      <c r="AL36" s="163"/>
      <c r="AM36" s="584">
        <f t="shared" si="0"/>
        <v>11</v>
      </c>
      <c r="AN36" s="584"/>
      <c r="AO36" s="585" t="str">
        <f>IF('各会計、関係団体の財政状況及び健全化判断比率'!B34="","",'各会計、関係団体の財政状況及び健全化判断比率'!B34)</f>
        <v>交通事業会計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63"/>
      <c r="CO36" s="584">
        <f t="shared" si="3"/>
        <v>19</v>
      </c>
      <c r="CP36" s="584"/>
      <c r="CQ36" s="585" t="str">
        <f>IF('各会計、関係団体の財政状況及び健全化判断比率'!BS9="","",'各会計、関係団体の財政状況及び健全化判断比率'!BS9)</f>
        <v>函館市土地開発公社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f>IF(E37="","",C36+1)</f>
        <v>4</v>
      </c>
      <c r="D37" s="584"/>
      <c r="E37" s="585" t="str">
        <f>IF('各会計、関係団体の財政状況及び健全化判断比率'!B10="","",'各会計、関係団体の財政状況及び健全化判断比率'!B10)</f>
        <v>母子父子寡婦福祉資金貸付事業特別会計</v>
      </c>
      <c r="F37" s="585"/>
      <c r="G37" s="585"/>
      <c r="H37" s="585"/>
      <c r="I37" s="585"/>
      <c r="J37" s="585"/>
      <c r="K37" s="585"/>
      <c r="L37" s="585"/>
      <c r="M37" s="585"/>
      <c r="N37" s="585"/>
      <c r="O37" s="585"/>
      <c r="P37" s="585"/>
      <c r="Q37" s="585"/>
      <c r="R37" s="585"/>
      <c r="S37" s="585"/>
      <c r="T37" s="163"/>
      <c r="U37" s="584">
        <f t="shared" si="4"/>
        <v>8</v>
      </c>
      <c r="V37" s="584"/>
      <c r="W37" s="585" t="str">
        <f>IF('各会計、関係団体の財政状況及び健全化判断比率'!B31="","",'各会計、関係団体の財政状況及び健全化判断比率'!B31)</f>
        <v>後期高齢者医療事業特別会計</v>
      </c>
      <c r="X37" s="585"/>
      <c r="Y37" s="585"/>
      <c r="Z37" s="585"/>
      <c r="AA37" s="585"/>
      <c r="AB37" s="585"/>
      <c r="AC37" s="585"/>
      <c r="AD37" s="585"/>
      <c r="AE37" s="585"/>
      <c r="AF37" s="585"/>
      <c r="AG37" s="585"/>
      <c r="AH37" s="585"/>
      <c r="AI37" s="585"/>
      <c r="AJ37" s="585"/>
      <c r="AK37" s="585"/>
      <c r="AL37" s="163"/>
      <c r="AM37" s="584">
        <f t="shared" si="0"/>
        <v>12</v>
      </c>
      <c r="AN37" s="584"/>
      <c r="AO37" s="585" t="str">
        <f>IF('各会計、関係団体の財政状況及び健全化判断比率'!B35="","",'各会計、関係団体の財政状況及び健全化判断比率'!B35)</f>
        <v>病院事業会計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f t="shared" si="3"/>
        <v>20</v>
      </c>
      <c r="CP37" s="584"/>
      <c r="CQ37" s="585" t="str">
        <f>IF('各会計、関係団体の財政状況及び健全化判断比率'!BS10="","",'各会計、関係団体の財政状況及び健全化判断比率'!BS10)</f>
        <v>函館山ロープウェイ</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21</v>
      </c>
      <c r="CP38" s="584"/>
      <c r="CQ38" s="585" t="str">
        <f>IF('各会計、関係団体の財政状況及び健全化判断比率'!BS11="","",'各会計、関係団体の財政状況及び健全化判断比率'!BS11)</f>
        <v>はこだてティーエムオー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22</v>
      </c>
      <c r="CP39" s="584"/>
      <c r="CQ39" s="585" t="str">
        <f>IF('各会計、関係団体の財政状況及び健全化判断比率'!BS12="","",'各会計、関係団体の財政状況及び健全化判断比率'!BS12)</f>
        <v>函館市住宅都市施設公社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23</v>
      </c>
      <c r="CP40" s="584"/>
      <c r="CQ40" s="585" t="str">
        <f>IF('各会計、関係団体の財政状況及び健全化判断比率'!BS13="","",'各会計、関係団体の財政状況及び健全化判断比率'!BS13)</f>
        <v>函館市文化・スポーツ振興財団</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24</v>
      </c>
      <c r="CP41" s="584"/>
      <c r="CQ41" s="585" t="str">
        <f>IF('各会計、関係団体の財政状況及び健全化判断比率'!BS14="","",'各会計、関係団体の財政状況及び健全化判断比率'!BS14)</f>
        <v>函館市国際貿易センター</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25</v>
      </c>
      <c r="CP42" s="584"/>
      <c r="CQ42" s="585" t="str">
        <f>IF('各会計、関係団体の財政状況及び健全化判断比率'!BS15="","",'各会計、関係団体の財政状況及び健全化判断比率'!BS15)</f>
        <v>函館国際水産・海洋都市推進機構</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26</v>
      </c>
      <c r="CP43" s="584"/>
      <c r="CQ43" s="585" t="str">
        <f>IF('各会計、関係団体の財政状況及び健全化判断比率'!BS16="","",'各会計、関係団体の財政状況及び健全化判断比率'!BS16)</f>
        <v>函館市学校給食会</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RyB/qwR7zCu9Fmv8x5jEwp7bdp8CDj4hSknzu/V3m6kzwUl3tXtDouY/YUY3ycsZTBhE0+FnCCK1BeQNu5DfAQ==" saltValue="Zvyj2SJQG3ne3myeMosur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36" t="s">
        <v>541</v>
      </c>
      <c r="D34" s="1136"/>
      <c r="E34" s="1137"/>
      <c r="F34" s="32" t="s">
        <v>542</v>
      </c>
      <c r="G34" s="33">
        <v>2.69</v>
      </c>
      <c r="H34" s="33">
        <v>6.01</v>
      </c>
      <c r="I34" s="33">
        <v>7.19</v>
      </c>
      <c r="J34" s="34">
        <v>6.05</v>
      </c>
      <c r="K34" s="22"/>
      <c r="L34" s="22"/>
      <c r="M34" s="22"/>
      <c r="N34" s="22"/>
      <c r="O34" s="22"/>
      <c r="P34" s="22"/>
    </row>
    <row r="35" spans="1:16" ht="39" customHeight="1" x14ac:dyDescent="0.15">
      <c r="A35" s="22"/>
      <c r="B35" s="35"/>
      <c r="C35" s="1132" t="s">
        <v>543</v>
      </c>
      <c r="D35" s="1132"/>
      <c r="E35" s="1133"/>
      <c r="F35" s="36">
        <v>4.71</v>
      </c>
      <c r="G35" s="37">
        <v>4.42</v>
      </c>
      <c r="H35" s="37">
        <v>4.6900000000000004</v>
      </c>
      <c r="I35" s="37">
        <v>4.82</v>
      </c>
      <c r="J35" s="38">
        <v>4.75</v>
      </c>
      <c r="K35" s="22"/>
      <c r="L35" s="22"/>
      <c r="M35" s="22"/>
      <c r="N35" s="22"/>
      <c r="O35" s="22"/>
      <c r="P35" s="22"/>
    </row>
    <row r="36" spans="1:16" ht="39" customHeight="1" x14ac:dyDescent="0.15">
      <c r="A36" s="22"/>
      <c r="B36" s="35"/>
      <c r="C36" s="1132" t="s">
        <v>544</v>
      </c>
      <c r="D36" s="1132"/>
      <c r="E36" s="1133"/>
      <c r="F36" s="36">
        <v>3.04</v>
      </c>
      <c r="G36" s="37">
        <v>2.94</v>
      </c>
      <c r="H36" s="37">
        <v>2.98</v>
      </c>
      <c r="I36" s="37">
        <v>2.87</v>
      </c>
      <c r="J36" s="38">
        <v>2.76</v>
      </c>
      <c r="K36" s="22"/>
      <c r="L36" s="22"/>
      <c r="M36" s="22"/>
      <c r="N36" s="22"/>
      <c r="O36" s="22"/>
      <c r="P36" s="22"/>
    </row>
    <row r="37" spans="1:16" ht="39" customHeight="1" x14ac:dyDescent="0.15">
      <c r="A37" s="22"/>
      <c r="B37" s="35"/>
      <c r="C37" s="1132" t="s">
        <v>545</v>
      </c>
      <c r="D37" s="1132"/>
      <c r="E37" s="1133"/>
      <c r="F37" s="36">
        <v>2.87</v>
      </c>
      <c r="G37" s="37">
        <v>4.29</v>
      </c>
      <c r="H37" s="37">
        <v>4.55</v>
      </c>
      <c r="I37" s="37">
        <v>3.82</v>
      </c>
      <c r="J37" s="38">
        <v>2.59</v>
      </c>
      <c r="K37" s="22"/>
      <c r="L37" s="22"/>
      <c r="M37" s="22"/>
      <c r="N37" s="22"/>
      <c r="O37" s="22"/>
      <c r="P37" s="22"/>
    </row>
    <row r="38" spans="1:16" ht="39" customHeight="1" x14ac:dyDescent="0.15">
      <c r="A38" s="22"/>
      <c r="B38" s="35"/>
      <c r="C38" s="1132" t="s">
        <v>546</v>
      </c>
      <c r="D38" s="1132"/>
      <c r="E38" s="1133"/>
      <c r="F38" s="36">
        <v>1.18</v>
      </c>
      <c r="G38" s="37">
        <v>0.91</v>
      </c>
      <c r="H38" s="37">
        <v>1.98</v>
      </c>
      <c r="I38" s="37">
        <v>1.52</v>
      </c>
      <c r="J38" s="38">
        <v>1.82</v>
      </c>
      <c r="K38" s="22"/>
      <c r="L38" s="22"/>
      <c r="M38" s="22"/>
      <c r="N38" s="22"/>
      <c r="O38" s="22"/>
      <c r="P38" s="22"/>
    </row>
    <row r="39" spans="1:16" ht="39" customHeight="1" x14ac:dyDescent="0.15">
      <c r="A39" s="22"/>
      <c r="B39" s="35"/>
      <c r="C39" s="1132" t="s">
        <v>547</v>
      </c>
      <c r="D39" s="1132"/>
      <c r="E39" s="1133"/>
      <c r="F39" s="36">
        <v>0.91</v>
      </c>
      <c r="G39" s="37">
        <v>0.65</v>
      </c>
      <c r="H39" s="37">
        <v>0.21</v>
      </c>
      <c r="I39" s="37">
        <v>0.14000000000000001</v>
      </c>
      <c r="J39" s="38">
        <v>0.18</v>
      </c>
      <c r="K39" s="22"/>
      <c r="L39" s="22"/>
      <c r="M39" s="22"/>
      <c r="N39" s="22"/>
      <c r="O39" s="22"/>
      <c r="P39" s="22"/>
    </row>
    <row r="40" spans="1:16" ht="39" customHeight="1" x14ac:dyDescent="0.15">
      <c r="A40" s="22"/>
      <c r="B40" s="35"/>
      <c r="C40" s="1132" t="s">
        <v>548</v>
      </c>
      <c r="D40" s="1132"/>
      <c r="E40" s="1133"/>
      <c r="F40" s="36">
        <v>0.11</v>
      </c>
      <c r="G40" s="37">
        <v>0.12</v>
      </c>
      <c r="H40" s="37">
        <v>0.14000000000000001</v>
      </c>
      <c r="I40" s="37">
        <v>0.15</v>
      </c>
      <c r="J40" s="38">
        <v>0.17</v>
      </c>
      <c r="K40" s="22"/>
      <c r="L40" s="22"/>
      <c r="M40" s="22"/>
      <c r="N40" s="22"/>
      <c r="O40" s="22"/>
      <c r="P40" s="22"/>
    </row>
    <row r="41" spans="1:16" ht="39" customHeight="1" x14ac:dyDescent="0.15">
      <c r="A41" s="22"/>
      <c r="B41" s="35"/>
      <c r="C41" s="1132" t="s">
        <v>549</v>
      </c>
      <c r="D41" s="1132"/>
      <c r="E41" s="1133"/>
      <c r="F41" s="36">
        <v>0.02</v>
      </c>
      <c r="G41" s="37">
        <v>0.03</v>
      </c>
      <c r="H41" s="37">
        <v>0.04</v>
      </c>
      <c r="I41" s="37">
        <v>0.05</v>
      </c>
      <c r="J41" s="38">
        <v>0.08</v>
      </c>
      <c r="K41" s="22"/>
      <c r="L41" s="22"/>
      <c r="M41" s="22"/>
      <c r="N41" s="22"/>
      <c r="O41" s="22"/>
      <c r="P41" s="22"/>
    </row>
    <row r="42" spans="1:16" ht="39" customHeight="1" x14ac:dyDescent="0.15">
      <c r="A42" s="22"/>
      <c r="B42" s="39"/>
      <c r="C42" s="1132" t="s">
        <v>550</v>
      </c>
      <c r="D42" s="1132"/>
      <c r="E42" s="1133"/>
      <c r="F42" s="36" t="s">
        <v>496</v>
      </c>
      <c r="G42" s="37" t="s">
        <v>496</v>
      </c>
      <c r="H42" s="37" t="s">
        <v>496</v>
      </c>
      <c r="I42" s="37" t="s">
        <v>496</v>
      </c>
      <c r="J42" s="38" t="s">
        <v>496</v>
      </c>
      <c r="K42" s="22"/>
      <c r="L42" s="22"/>
      <c r="M42" s="22"/>
      <c r="N42" s="22"/>
      <c r="O42" s="22"/>
      <c r="P42" s="22"/>
    </row>
    <row r="43" spans="1:16" ht="39" customHeight="1" thickBot="1" x14ac:dyDescent="0.2">
      <c r="A43" s="22"/>
      <c r="B43" s="40"/>
      <c r="C43" s="1134" t="s">
        <v>551</v>
      </c>
      <c r="D43" s="1134"/>
      <c r="E43" s="1135"/>
      <c r="F43" s="41">
        <v>0.31</v>
      </c>
      <c r="G43" s="42">
        <v>0.09</v>
      </c>
      <c r="H43" s="42">
        <v>0.08</v>
      </c>
      <c r="I43" s="42">
        <v>7.0000000000000007E-2</v>
      </c>
      <c r="J43" s="43">
        <v>0.11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336/kZV1Gua3Nbi1nUP0ueT4KLCcsVGvD4ELmx8eys6q1B3pB9UHA16mpxW54daXAAt3/UphAaPLhYJH3mUzg==" saltValue="PTX46kvgD054NH00qB/0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12929</v>
      </c>
      <c r="L45" s="58">
        <v>12555</v>
      </c>
      <c r="M45" s="58">
        <v>12544</v>
      </c>
      <c r="N45" s="58">
        <v>12399</v>
      </c>
      <c r="O45" s="59">
        <v>12033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496</v>
      </c>
      <c r="L46" s="62" t="s">
        <v>496</v>
      </c>
      <c r="M46" s="62" t="s">
        <v>496</v>
      </c>
      <c r="N46" s="62" t="s">
        <v>496</v>
      </c>
      <c r="O46" s="63" t="s">
        <v>496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496</v>
      </c>
      <c r="L47" s="62" t="s">
        <v>496</v>
      </c>
      <c r="M47" s="62" t="s">
        <v>496</v>
      </c>
      <c r="N47" s="62" t="s">
        <v>496</v>
      </c>
      <c r="O47" s="63" t="s">
        <v>496</v>
      </c>
      <c r="P47" s="46"/>
      <c r="Q47" s="46"/>
      <c r="R47" s="46"/>
      <c r="S47" s="46"/>
      <c r="T47" s="46"/>
      <c r="U47" s="46"/>
    </row>
    <row r="48" spans="1:21" ht="30.75" customHeight="1" x14ac:dyDescent="0.15">
      <c r="A48" s="46"/>
      <c r="B48" s="1140"/>
      <c r="C48" s="1141"/>
      <c r="D48" s="60"/>
      <c r="E48" s="1146" t="s">
        <v>13</v>
      </c>
      <c r="F48" s="1146"/>
      <c r="G48" s="1146"/>
      <c r="H48" s="1146"/>
      <c r="I48" s="1146"/>
      <c r="J48" s="1147"/>
      <c r="K48" s="61">
        <v>2851</v>
      </c>
      <c r="L48" s="62">
        <v>2818</v>
      </c>
      <c r="M48" s="62">
        <v>3085</v>
      </c>
      <c r="N48" s="62">
        <v>3045</v>
      </c>
      <c r="O48" s="63">
        <v>3289</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496</v>
      </c>
      <c r="L49" s="62" t="s">
        <v>496</v>
      </c>
      <c r="M49" s="62" t="s">
        <v>496</v>
      </c>
      <c r="N49" s="62" t="s">
        <v>496</v>
      </c>
      <c r="O49" s="63" t="s">
        <v>496</v>
      </c>
      <c r="P49" s="46"/>
      <c r="Q49" s="46"/>
      <c r="R49" s="46"/>
      <c r="S49" s="46"/>
      <c r="T49" s="46"/>
      <c r="U49" s="46"/>
    </row>
    <row r="50" spans="1:21" ht="30.75" customHeight="1" x14ac:dyDescent="0.15">
      <c r="A50" s="46"/>
      <c r="B50" s="1140"/>
      <c r="C50" s="1141"/>
      <c r="D50" s="60"/>
      <c r="E50" s="1146" t="s">
        <v>15</v>
      </c>
      <c r="F50" s="1146"/>
      <c r="G50" s="1146"/>
      <c r="H50" s="1146"/>
      <c r="I50" s="1146"/>
      <c r="J50" s="1147"/>
      <c r="K50" s="61">
        <v>246</v>
      </c>
      <c r="L50" s="62">
        <v>196</v>
      </c>
      <c r="M50" s="62">
        <v>211</v>
      </c>
      <c r="N50" s="62">
        <v>152</v>
      </c>
      <c r="O50" s="63">
        <v>197</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496</v>
      </c>
      <c r="L51" s="62">
        <v>0</v>
      </c>
      <c r="M51" s="62" t="s">
        <v>496</v>
      </c>
      <c r="N51" s="62">
        <v>0</v>
      </c>
      <c r="O51" s="63" t="s">
        <v>496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12892</v>
      </c>
      <c r="L52" s="62">
        <v>12556</v>
      </c>
      <c r="M52" s="62">
        <v>12610</v>
      </c>
      <c r="N52" s="62">
        <v>12609</v>
      </c>
      <c r="O52" s="63">
        <v>12434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3134</v>
      </c>
      <c r="L53" s="67">
        <v>3013</v>
      </c>
      <c r="M53" s="67">
        <v>3230</v>
      </c>
      <c r="N53" s="67">
        <v>2987</v>
      </c>
      <c r="O53" s="68">
        <v>3085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j7/AJhszJqvb9vxHn9G971LbyY9Wpxm+sxDHYhuD1N6OQWYHzHlPCkQHh4W/8GvhXlsgyI1DdDC5sl+PFLZjg==" saltValue="LCeDd842BNmxKvCyFQrG3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534</v>
      </c>
      <c r="J40" s="101" t="s">
        <v>535</v>
      </c>
      <c r="K40" s="101" t="s">
        <v>536</v>
      </c>
      <c r="L40" s="101" t="s">
        <v>537</v>
      </c>
      <c r="M40" s="102" t="s">
        <v>538</v>
      </c>
    </row>
    <row r="41" spans="2:13" ht="27.75" customHeight="1" x14ac:dyDescent="0.15">
      <c r="B41" s="1169" t="s">
        <v>30</v>
      </c>
      <c r="C41" s="1170"/>
      <c r="D41" s="103"/>
      <c r="E41" s="1175" t="s">
        <v>31</v>
      </c>
      <c r="F41" s="1175"/>
      <c r="G41" s="1175"/>
      <c r="H41" s="1176"/>
      <c r="I41" s="330">
        <v>138304</v>
      </c>
      <c r="J41" s="331">
        <v>134664</v>
      </c>
      <c r="K41" s="331">
        <v>131528</v>
      </c>
      <c r="L41" s="331">
        <v>128275</v>
      </c>
      <c r="M41" s="332">
        <v>122908</v>
      </c>
    </row>
    <row r="42" spans="2:13" ht="27.75" customHeight="1" x14ac:dyDescent="0.15">
      <c r="B42" s="1171"/>
      <c r="C42" s="1172"/>
      <c r="D42" s="104"/>
      <c r="E42" s="1177" t="s">
        <v>32</v>
      </c>
      <c r="F42" s="1177"/>
      <c r="G42" s="1177"/>
      <c r="H42" s="1178"/>
      <c r="I42" s="333">
        <v>1115</v>
      </c>
      <c r="J42" s="334">
        <v>1021</v>
      </c>
      <c r="K42" s="334">
        <v>927</v>
      </c>
      <c r="L42" s="334">
        <v>838</v>
      </c>
      <c r="M42" s="335">
        <v>754</v>
      </c>
    </row>
    <row r="43" spans="2:13" ht="27.75" customHeight="1" x14ac:dyDescent="0.15">
      <c r="B43" s="1171"/>
      <c r="C43" s="1172"/>
      <c r="D43" s="104"/>
      <c r="E43" s="1177" t="s">
        <v>33</v>
      </c>
      <c r="F43" s="1177"/>
      <c r="G43" s="1177"/>
      <c r="H43" s="1178"/>
      <c r="I43" s="333">
        <v>24802</v>
      </c>
      <c r="J43" s="334">
        <v>24704</v>
      </c>
      <c r="K43" s="334">
        <v>26007</v>
      </c>
      <c r="L43" s="334">
        <v>26244</v>
      </c>
      <c r="M43" s="335">
        <v>26032</v>
      </c>
    </row>
    <row r="44" spans="2:13" ht="27.75" customHeight="1" x14ac:dyDescent="0.15">
      <c r="B44" s="1171"/>
      <c r="C44" s="1172"/>
      <c r="D44" s="104"/>
      <c r="E44" s="1177" t="s">
        <v>34</v>
      </c>
      <c r="F44" s="1177"/>
      <c r="G44" s="1177"/>
      <c r="H44" s="1178"/>
      <c r="I44" s="333">
        <v>1024</v>
      </c>
      <c r="J44" s="334">
        <v>762</v>
      </c>
      <c r="K44" s="334">
        <v>495</v>
      </c>
      <c r="L44" s="334">
        <v>222</v>
      </c>
      <c r="M44" s="335" t="s">
        <v>496</v>
      </c>
    </row>
    <row r="45" spans="2:13" ht="27.75" customHeight="1" x14ac:dyDescent="0.15">
      <c r="B45" s="1171"/>
      <c r="C45" s="1172"/>
      <c r="D45" s="104"/>
      <c r="E45" s="1177" t="s">
        <v>35</v>
      </c>
      <c r="F45" s="1177"/>
      <c r="G45" s="1177"/>
      <c r="H45" s="1178"/>
      <c r="I45" s="333">
        <v>15576</v>
      </c>
      <c r="J45" s="334">
        <v>15627</v>
      </c>
      <c r="K45" s="334">
        <v>15478</v>
      </c>
      <c r="L45" s="334">
        <v>15750</v>
      </c>
      <c r="M45" s="335">
        <v>15683</v>
      </c>
    </row>
    <row r="46" spans="2:13" ht="27.75" customHeight="1" x14ac:dyDescent="0.15">
      <c r="B46" s="1171"/>
      <c r="C46" s="1172"/>
      <c r="D46" s="105"/>
      <c r="E46" s="1177" t="s">
        <v>36</v>
      </c>
      <c r="F46" s="1177"/>
      <c r="G46" s="1177"/>
      <c r="H46" s="1178"/>
      <c r="I46" s="333">
        <v>1275</v>
      </c>
      <c r="J46" s="334">
        <v>1169</v>
      </c>
      <c r="K46" s="334">
        <v>1063</v>
      </c>
      <c r="L46" s="334">
        <v>957</v>
      </c>
      <c r="M46" s="335">
        <v>850</v>
      </c>
    </row>
    <row r="47" spans="2:13" ht="27.75" customHeight="1" x14ac:dyDescent="0.15">
      <c r="B47" s="1171"/>
      <c r="C47" s="1172"/>
      <c r="D47" s="106"/>
      <c r="E47" s="1179" t="s">
        <v>37</v>
      </c>
      <c r="F47" s="1180"/>
      <c r="G47" s="1180"/>
      <c r="H47" s="1181"/>
      <c r="I47" s="333" t="s">
        <v>496</v>
      </c>
      <c r="J47" s="334" t="s">
        <v>496</v>
      </c>
      <c r="K47" s="334" t="s">
        <v>496</v>
      </c>
      <c r="L47" s="334" t="s">
        <v>496</v>
      </c>
      <c r="M47" s="335" t="s">
        <v>496</v>
      </c>
    </row>
    <row r="48" spans="2:13" ht="27.75" customHeight="1" x14ac:dyDescent="0.15">
      <c r="B48" s="1171"/>
      <c r="C48" s="1172"/>
      <c r="D48" s="104"/>
      <c r="E48" s="1177" t="s">
        <v>38</v>
      </c>
      <c r="F48" s="1177"/>
      <c r="G48" s="1177"/>
      <c r="H48" s="1178"/>
      <c r="I48" s="333" t="s">
        <v>496</v>
      </c>
      <c r="J48" s="334" t="s">
        <v>496</v>
      </c>
      <c r="K48" s="334" t="s">
        <v>496</v>
      </c>
      <c r="L48" s="334" t="s">
        <v>496</v>
      </c>
      <c r="M48" s="335" t="s">
        <v>496</v>
      </c>
    </row>
    <row r="49" spans="2:13" ht="27.75" customHeight="1" x14ac:dyDescent="0.15">
      <c r="B49" s="1173"/>
      <c r="C49" s="1174"/>
      <c r="D49" s="104"/>
      <c r="E49" s="1177" t="s">
        <v>39</v>
      </c>
      <c r="F49" s="1177"/>
      <c r="G49" s="1177"/>
      <c r="H49" s="1178"/>
      <c r="I49" s="333" t="s">
        <v>496</v>
      </c>
      <c r="J49" s="334" t="s">
        <v>496</v>
      </c>
      <c r="K49" s="334" t="s">
        <v>496</v>
      </c>
      <c r="L49" s="334" t="s">
        <v>496</v>
      </c>
      <c r="M49" s="335" t="s">
        <v>496</v>
      </c>
    </row>
    <row r="50" spans="2:13" ht="27.75" customHeight="1" x14ac:dyDescent="0.15">
      <c r="B50" s="1182" t="s">
        <v>40</v>
      </c>
      <c r="C50" s="1183"/>
      <c r="D50" s="107"/>
      <c r="E50" s="1177" t="s">
        <v>41</v>
      </c>
      <c r="F50" s="1177"/>
      <c r="G50" s="1177"/>
      <c r="H50" s="1178"/>
      <c r="I50" s="333">
        <v>14187</v>
      </c>
      <c r="J50" s="334">
        <v>17050</v>
      </c>
      <c r="K50" s="334">
        <v>18810</v>
      </c>
      <c r="L50" s="334">
        <v>19319</v>
      </c>
      <c r="M50" s="335">
        <v>19250</v>
      </c>
    </row>
    <row r="51" spans="2:13" ht="27.75" customHeight="1" x14ac:dyDescent="0.15">
      <c r="B51" s="1171"/>
      <c r="C51" s="1172"/>
      <c r="D51" s="104"/>
      <c r="E51" s="1177" t="s">
        <v>42</v>
      </c>
      <c r="F51" s="1177"/>
      <c r="G51" s="1177"/>
      <c r="H51" s="1178"/>
      <c r="I51" s="333">
        <v>24610</v>
      </c>
      <c r="J51" s="334">
        <v>25280</v>
      </c>
      <c r="K51" s="334">
        <v>26951</v>
      </c>
      <c r="L51" s="334">
        <v>27521</v>
      </c>
      <c r="M51" s="335">
        <v>28410</v>
      </c>
    </row>
    <row r="52" spans="2:13" ht="27.75" customHeight="1" x14ac:dyDescent="0.15">
      <c r="B52" s="1173"/>
      <c r="C52" s="1174"/>
      <c r="D52" s="104"/>
      <c r="E52" s="1177" t="s">
        <v>43</v>
      </c>
      <c r="F52" s="1177"/>
      <c r="G52" s="1177"/>
      <c r="H52" s="1178"/>
      <c r="I52" s="333">
        <v>115547</v>
      </c>
      <c r="J52" s="334">
        <v>110663</v>
      </c>
      <c r="K52" s="334">
        <v>106993</v>
      </c>
      <c r="L52" s="334">
        <v>101663</v>
      </c>
      <c r="M52" s="335">
        <v>94856</v>
      </c>
    </row>
    <row r="53" spans="2:13" ht="27.75" customHeight="1" thickBot="1" x14ac:dyDescent="0.2">
      <c r="B53" s="1184" t="s">
        <v>19</v>
      </c>
      <c r="C53" s="1185"/>
      <c r="D53" s="108"/>
      <c r="E53" s="1186" t="s">
        <v>44</v>
      </c>
      <c r="F53" s="1186"/>
      <c r="G53" s="1186"/>
      <c r="H53" s="1187"/>
      <c r="I53" s="336">
        <v>27752</v>
      </c>
      <c r="J53" s="337">
        <v>24955</v>
      </c>
      <c r="K53" s="337">
        <v>22743</v>
      </c>
      <c r="L53" s="337">
        <v>23782</v>
      </c>
      <c r="M53" s="338">
        <v>23711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X0jN9f3bwdgrWkII06FPTZ+cRbhsXleN+bCwq8W6xQUBWLwiGJR275DQIFNL+/D1lLK1rHmoeODrEbrmLrRXLg==" saltValue="fRg+50EOMGAfh79ycNYr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536</v>
      </c>
      <c r="G54" s="117" t="s">
        <v>537</v>
      </c>
      <c r="H54" s="118" t="s">
        <v>538</v>
      </c>
    </row>
    <row r="55" spans="2:8" ht="52.5" customHeight="1" x14ac:dyDescent="0.15">
      <c r="B55" s="119"/>
      <c r="C55" s="1196" t="s">
        <v>46</v>
      </c>
      <c r="D55" s="1196"/>
      <c r="E55" s="1197"/>
      <c r="F55" s="339">
        <v>9036</v>
      </c>
      <c r="G55" s="339">
        <v>9179</v>
      </c>
      <c r="H55" s="340">
        <v>9817</v>
      </c>
    </row>
    <row r="56" spans="2:8" ht="52.5" customHeight="1" x14ac:dyDescent="0.15">
      <c r="B56" s="120"/>
      <c r="C56" s="1198" t="s">
        <v>47</v>
      </c>
      <c r="D56" s="1198"/>
      <c r="E56" s="1199"/>
      <c r="F56" s="341" t="s">
        <v>496</v>
      </c>
      <c r="G56" s="341" t="s">
        <v>496</v>
      </c>
      <c r="H56" s="342" t="s">
        <v>496</v>
      </c>
    </row>
    <row r="57" spans="2:8" ht="53.25" customHeight="1" x14ac:dyDescent="0.15">
      <c r="B57" s="120"/>
      <c r="C57" s="1200" t="s">
        <v>48</v>
      </c>
      <c r="D57" s="1200"/>
      <c r="E57" s="1201"/>
      <c r="F57" s="343">
        <v>6768</v>
      </c>
      <c r="G57" s="343">
        <v>6246</v>
      </c>
      <c r="H57" s="344">
        <v>5215</v>
      </c>
    </row>
    <row r="58" spans="2:8" ht="45.75" customHeight="1" x14ac:dyDescent="0.15">
      <c r="B58" s="121"/>
      <c r="C58" s="1188" t="s">
        <v>557</v>
      </c>
      <c r="D58" s="1189"/>
      <c r="E58" s="1190"/>
      <c r="F58" s="345">
        <v>2960</v>
      </c>
      <c r="G58" s="345">
        <v>2344</v>
      </c>
      <c r="H58" s="346">
        <v>1840</v>
      </c>
    </row>
    <row r="59" spans="2:8" ht="45.75" customHeight="1" x14ac:dyDescent="0.15">
      <c r="B59" s="121"/>
      <c r="C59" s="1188" t="s">
        <v>558</v>
      </c>
      <c r="D59" s="1189"/>
      <c r="E59" s="1190"/>
      <c r="F59" s="345">
        <v>1952</v>
      </c>
      <c r="G59" s="345">
        <v>1663</v>
      </c>
      <c r="H59" s="346">
        <v>1420</v>
      </c>
    </row>
    <row r="60" spans="2:8" ht="45.75" customHeight="1" x14ac:dyDescent="0.15">
      <c r="B60" s="121"/>
      <c r="C60" s="1188" t="s">
        <v>559</v>
      </c>
      <c r="D60" s="1189"/>
      <c r="E60" s="1190"/>
      <c r="F60" s="345">
        <v>431</v>
      </c>
      <c r="G60" s="345">
        <v>446</v>
      </c>
      <c r="H60" s="346">
        <v>486</v>
      </c>
    </row>
    <row r="61" spans="2:8" ht="45.75" customHeight="1" x14ac:dyDescent="0.15">
      <c r="B61" s="121"/>
      <c r="C61" s="1188" t="s">
        <v>560</v>
      </c>
      <c r="D61" s="1189"/>
      <c r="E61" s="1190"/>
      <c r="F61" s="345">
        <v>464</v>
      </c>
      <c r="G61" s="345">
        <v>421</v>
      </c>
      <c r="H61" s="346">
        <v>380</v>
      </c>
    </row>
    <row r="62" spans="2:8" ht="45.75" customHeight="1" thickBot="1" x14ac:dyDescent="0.2">
      <c r="B62" s="122"/>
      <c r="C62" s="1191" t="s">
        <v>561</v>
      </c>
      <c r="D62" s="1192"/>
      <c r="E62" s="1193"/>
      <c r="F62" s="347">
        <v>294</v>
      </c>
      <c r="G62" s="347">
        <v>292</v>
      </c>
      <c r="H62" s="348">
        <v>291</v>
      </c>
    </row>
    <row r="63" spans="2:8" ht="52.5" customHeight="1" thickBot="1" x14ac:dyDescent="0.2">
      <c r="B63" s="123"/>
      <c r="C63" s="1194" t="s">
        <v>49</v>
      </c>
      <c r="D63" s="1194"/>
      <c r="E63" s="1195"/>
      <c r="F63" s="349">
        <v>15804</v>
      </c>
      <c r="G63" s="349">
        <v>15424</v>
      </c>
      <c r="H63" s="350">
        <v>15032</v>
      </c>
    </row>
    <row r="64" spans="2:8" x14ac:dyDescent="0.15"/>
  </sheetData>
  <sheetProtection algorithmName="SHA-512" hashValue="/yTHmgo+dncJptuj3pfZrX7f5Br+2K7YreUXtDuKmX1YPKLiZFSvZ8l2tpbpITX7XrxY7/v+fZdBLM27rw4O+w==" saltValue="sNi+m8rhRmHBfNOO0wkl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533</v>
      </c>
      <c r="G2" s="137"/>
      <c r="H2" s="138"/>
    </row>
    <row r="3" spans="1:8" x14ac:dyDescent="0.15">
      <c r="A3" s="134" t="s">
        <v>526</v>
      </c>
      <c r="B3" s="139"/>
      <c r="C3" s="140"/>
      <c r="D3" s="141">
        <v>48529</v>
      </c>
      <c r="E3" s="142"/>
      <c r="F3" s="143">
        <v>52191</v>
      </c>
      <c r="G3" s="144"/>
      <c r="H3" s="145"/>
    </row>
    <row r="4" spans="1:8" x14ac:dyDescent="0.15">
      <c r="A4" s="146"/>
      <c r="B4" s="147"/>
      <c r="C4" s="148"/>
      <c r="D4" s="149">
        <v>23327</v>
      </c>
      <c r="E4" s="150"/>
      <c r="F4" s="151">
        <v>26807</v>
      </c>
      <c r="G4" s="152"/>
      <c r="H4" s="153"/>
    </row>
    <row r="5" spans="1:8" x14ac:dyDescent="0.15">
      <c r="A5" s="134" t="s">
        <v>528</v>
      </c>
      <c r="B5" s="139"/>
      <c r="C5" s="140"/>
      <c r="D5" s="141">
        <v>37521</v>
      </c>
      <c r="E5" s="142"/>
      <c r="F5" s="143">
        <v>48105</v>
      </c>
      <c r="G5" s="144"/>
      <c r="H5" s="145"/>
    </row>
    <row r="6" spans="1:8" x14ac:dyDescent="0.15">
      <c r="A6" s="146"/>
      <c r="B6" s="147"/>
      <c r="C6" s="148"/>
      <c r="D6" s="149">
        <v>18239</v>
      </c>
      <c r="E6" s="150"/>
      <c r="F6" s="151">
        <v>24072</v>
      </c>
      <c r="G6" s="152"/>
      <c r="H6" s="153"/>
    </row>
    <row r="7" spans="1:8" x14ac:dyDescent="0.15">
      <c r="A7" s="134" t="s">
        <v>529</v>
      </c>
      <c r="B7" s="139"/>
      <c r="C7" s="140"/>
      <c r="D7" s="141">
        <v>41702</v>
      </c>
      <c r="E7" s="142"/>
      <c r="F7" s="143">
        <v>47446</v>
      </c>
      <c r="G7" s="144"/>
      <c r="H7" s="145"/>
    </row>
    <row r="8" spans="1:8" x14ac:dyDescent="0.15">
      <c r="A8" s="146"/>
      <c r="B8" s="147"/>
      <c r="C8" s="148"/>
      <c r="D8" s="149">
        <v>17842</v>
      </c>
      <c r="E8" s="150"/>
      <c r="F8" s="151">
        <v>24371</v>
      </c>
      <c r="G8" s="152"/>
      <c r="H8" s="153"/>
    </row>
    <row r="9" spans="1:8" x14ac:dyDescent="0.15">
      <c r="A9" s="134" t="s">
        <v>530</v>
      </c>
      <c r="B9" s="139"/>
      <c r="C9" s="140"/>
      <c r="D9" s="141">
        <v>51731</v>
      </c>
      <c r="E9" s="142"/>
      <c r="F9" s="143">
        <v>48387</v>
      </c>
      <c r="G9" s="144"/>
      <c r="H9" s="145"/>
    </row>
    <row r="10" spans="1:8" x14ac:dyDescent="0.15">
      <c r="A10" s="146"/>
      <c r="B10" s="147"/>
      <c r="C10" s="148"/>
      <c r="D10" s="149">
        <v>29688</v>
      </c>
      <c r="E10" s="150"/>
      <c r="F10" s="151">
        <v>25592</v>
      </c>
      <c r="G10" s="152"/>
      <c r="H10" s="153"/>
    </row>
    <row r="11" spans="1:8" x14ac:dyDescent="0.15">
      <c r="A11" s="134" t="s">
        <v>531</v>
      </c>
      <c r="B11" s="139"/>
      <c r="C11" s="140"/>
      <c r="D11" s="141">
        <v>49110</v>
      </c>
      <c r="E11" s="142"/>
      <c r="F11" s="143">
        <v>49684</v>
      </c>
      <c r="G11" s="144"/>
      <c r="H11" s="145"/>
    </row>
    <row r="12" spans="1:8" x14ac:dyDescent="0.15">
      <c r="A12" s="146"/>
      <c r="B12" s="147"/>
      <c r="C12" s="154"/>
      <c r="D12" s="149">
        <v>20848</v>
      </c>
      <c r="E12" s="150"/>
      <c r="F12" s="151">
        <v>28303</v>
      </c>
      <c r="G12" s="152"/>
      <c r="H12" s="153"/>
    </row>
    <row r="13" spans="1:8" x14ac:dyDescent="0.15">
      <c r="A13" s="134"/>
      <c r="B13" s="139"/>
      <c r="C13" s="140"/>
      <c r="D13" s="141">
        <v>45719</v>
      </c>
      <c r="E13" s="142"/>
      <c r="F13" s="143">
        <v>49163</v>
      </c>
      <c r="G13" s="155"/>
      <c r="H13" s="145"/>
    </row>
    <row r="14" spans="1:8" x14ac:dyDescent="0.15">
      <c r="A14" s="146"/>
      <c r="B14" s="147"/>
      <c r="C14" s="148"/>
      <c r="D14" s="149">
        <v>21989</v>
      </c>
      <c r="E14" s="150"/>
      <c r="F14" s="151">
        <v>25829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2.92</v>
      </c>
      <c r="C19" s="156">
        <f>ROUND(VALUE(SUBSTITUTE(実質収支比率等に係る経年分析!G$48,"▲","-")),2)</f>
        <v>4.3499999999999996</v>
      </c>
      <c r="D19" s="156">
        <f>ROUND(VALUE(SUBSTITUTE(実質収支比率等に係る経年分析!H$48,"▲","-")),2)</f>
        <v>4.59</v>
      </c>
      <c r="E19" s="156">
        <f>ROUND(VALUE(SUBSTITUTE(実質収支比率等に係る経年分析!I$48,"▲","-")),2)</f>
        <v>3.88</v>
      </c>
      <c r="F19" s="156">
        <f>ROUND(VALUE(SUBSTITUTE(実質収支比率等に係る経年分析!J$48,"▲","-")),2)</f>
        <v>2.67</v>
      </c>
    </row>
    <row r="20" spans="1:11" x14ac:dyDescent="0.15">
      <c r="A20" s="156" t="s">
        <v>53</v>
      </c>
      <c r="B20" s="156">
        <f>ROUND(VALUE(SUBSTITUTE(実質収支比率等に係る経年分析!F$47,"▲","-")),2)</f>
        <v>10.59</v>
      </c>
      <c r="C20" s="156">
        <f>ROUND(VALUE(SUBSTITUTE(実質収支比率等に係る経年分析!G$47,"▲","-")),2)</f>
        <v>11.73</v>
      </c>
      <c r="D20" s="156">
        <f>ROUND(VALUE(SUBSTITUTE(実質収支比率等に係る経年分析!H$47,"▲","-")),2)</f>
        <v>12.8</v>
      </c>
      <c r="E20" s="156">
        <f>ROUND(VALUE(SUBSTITUTE(実質収支比率等に係る経年分析!I$47,"▲","-")),2)</f>
        <v>12.94</v>
      </c>
      <c r="F20" s="156">
        <f>ROUND(VALUE(SUBSTITUTE(実質収支比率等に係る経年分析!J$47,"▲","-")),2)</f>
        <v>13.68</v>
      </c>
    </row>
    <row r="21" spans="1:11" x14ac:dyDescent="0.15">
      <c r="A21" s="156" t="s">
        <v>54</v>
      </c>
      <c r="B21" s="156">
        <f>IF(ISNUMBER(VALUE(SUBSTITUTE(実質収支比率等に係る経年分析!F$49,"▲","-"))),ROUND(VALUE(SUBSTITUTE(実質収支比率等に係る経年分析!F$49,"▲","-")),2),NA())</f>
        <v>3.6</v>
      </c>
      <c r="C21" s="156">
        <f>IF(ISNUMBER(VALUE(SUBSTITUTE(実質収支比率等に係る経年分析!G$49,"▲","-"))),ROUND(VALUE(SUBSTITUTE(実質収支比率等に係る経年分析!G$49,"▲","-")),2),NA())</f>
        <v>3</v>
      </c>
      <c r="D21" s="156">
        <f>IF(ISNUMBER(VALUE(SUBSTITUTE(実質収支比率等に係る経年分析!H$49,"▲","-"))),ROUND(VALUE(SUBSTITUTE(実質収支比率等に係る経年分析!H$49,"▲","-")),2),NA())</f>
        <v>0.93</v>
      </c>
      <c r="E21" s="156">
        <f>IF(ISNUMBER(VALUE(SUBSTITUTE(実質収支比率等に係る経年分析!I$49,"▲","-"))),ROUND(VALUE(SUBSTITUTE(実質収支比率等に係る経年分析!I$49,"▲","-")),2),NA())</f>
        <v>-0.49</v>
      </c>
      <c r="F21" s="156">
        <f>IF(ISNUMBER(VALUE(SUBSTITUTE(実質収支比率等に係る経年分析!J$49,"▲","-"))),ROUND(VALUE(SUBSTITUTE(実質収支比率等に係る経年分析!J$49,"▲","-")),2),NA())</f>
        <v>-0.25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7.0000000000000007E-2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自転車競走事業特別会計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0.08</v>
      </c>
    </row>
    <row r="30" spans="1:11" x14ac:dyDescent="0.15">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0.14000000000000001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0.17</v>
      </c>
    </row>
    <row r="31" spans="1:11" x14ac:dyDescent="0.1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0.91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0.65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0.14000000000000001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0.18</v>
      </c>
    </row>
    <row r="32" spans="1:11" x14ac:dyDescent="0.15">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1.98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1.52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1.82</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2.87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4.29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4.55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3.82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2.59</v>
      </c>
    </row>
    <row r="34" spans="1:16" x14ac:dyDescent="0.15">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2.94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2.87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2.76</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4.71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4.42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4.6900000000000004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4.82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4.75</v>
      </c>
    </row>
    <row r="36" spans="1:16" x14ac:dyDescent="0.15">
      <c r="A36" s="157" t="str">
        <f>IF(連結実質赤字比率に係る赤字・黒字の構成分析!C$34="",NA(),連結実質赤字比率に係る赤字・黒字の構成分析!C$34)</f>
        <v>病院事業会計</v>
      </c>
      <c r="B36" s="157">
        <f>IF(ROUND(VALUE(SUBSTITUTE(連結実質赤字比率に係る赤字・黒字の構成分析!F$34,"▲", "-")), 2) &lt; 0, ABS(ROUND(VALUE(SUBSTITUTE(連結実質赤字比率に係る赤字・黒字の構成分析!F$34,"▲", "-")), 2)), NA())</f>
        <v>1.86</v>
      </c>
      <c r="C36" s="157" t="e">
        <f>IF(ROUND(VALUE(SUBSTITUTE(連結実質赤字比率に係る赤字・黒字の構成分析!F$34,"▲", "-")), 2) &gt;= 0, ABS(ROUND(VALUE(SUBSTITUTE(連結実質赤字比率に係る赤字・黒字の構成分析!F$34,"▲", "-")), 2)), NA())</f>
        <v>#N/A</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2.69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6.01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7.19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6.05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12892</v>
      </c>
      <c r="E42" s="158"/>
      <c r="F42" s="158"/>
      <c r="G42" s="158">
        <f>'実質公債費比率（分子）の構造'!L$52</f>
        <v>12556</v>
      </c>
      <c r="H42" s="158"/>
      <c r="I42" s="158"/>
      <c r="J42" s="158">
        <f>'実質公債費比率（分子）の構造'!M$52</f>
        <v>12610</v>
      </c>
      <c r="K42" s="158"/>
      <c r="L42" s="158"/>
      <c r="M42" s="158">
        <f>'実質公債費比率（分子）の構造'!N$52</f>
        <v>12609</v>
      </c>
      <c r="N42" s="158"/>
      <c r="O42" s="158"/>
      <c r="P42" s="158">
        <f>'実質公債費比率（分子）の構造'!O$52</f>
        <v>12434</v>
      </c>
    </row>
    <row r="43" spans="1:16" x14ac:dyDescent="0.15">
      <c r="A43" s="158" t="s">
        <v>16</v>
      </c>
      <c r="B43" s="158" t="str">
        <f>'実質公債費比率（分子）の構造'!K$51</f>
        <v>-</v>
      </c>
      <c r="C43" s="158"/>
      <c r="D43" s="158"/>
      <c r="E43" s="158">
        <f>'実質公債費比率（分子）の構造'!L$51</f>
        <v>0</v>
      </c>
      <c r="F43" s="158"/>
      <c r="G43" s="158"/>
      <c r="H43" s="158" t="str">
        <f>'実質公債費比率（分子）の構造'!M$51</f>
        <v>-</v>
      </c>
      <c r="I43" s="158"/>
      <c r="J43" s="158"/>
      <c r="K43" s="158">
        <f>'実質公債費比率（分子）の構造'!N$51</f>
        <v>0</v>
      </c>
      <c r="L43" s="158"/>
      <c r="M43" s="158"/>
      <c r="N43" s="158" t="str">
        <f>'実質公債費比率（分子）の構造'!O$51</f>
        <v>-</v>
      </c>
      <c r="O43" s="158"/>
      <c r="P43" s="158"/>
    </row>
    <row r="44" spans="1:16" x14ac:dyDescent="0.15">
      <c r="A44" s="158" t="s">
        <v>62</v>
      </c>
      <c r="B44" s="158">
        <f>'実質公債費比率（分子）の構造'!K$50</f>
        <v>246</v>
      </c>
      <c r="C44" s="158"/>
      <c r="D44" s="158"/>
      <c r="E44" s="158">
        <f>'実質公債費比率（分子）の構造'!L$50</f>
        <v>196</v>
      </c>
      <c r="F44" s="158"/>
      <c r="G44" s="158"/>
      <c r="H44" s="158">
        <f>'実質公債費比率（分子）の構造'!M$50</f>
        <v>211</v>
      </c>
      <c r="I44" s="158"/>
      <c r="J44" s="158"/>
      <c r="K44" s="158">
        <f>'実質公債費比率（分子）の構造'!N$50</f>
        <v>152</v>
      </c>
      <c r="L44" s="158"/>
      <c r="M44" s="158"/>
      <c r="N44" s="158">
        <f>'実質公債費比率（分子）の構造'!O$50</f>
        <v>197</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2851</v>
      </c>
      <c r="C46" s="158"/>
      <c r="D46" s="158"/>
      <c r="E46" s="158">
        <f>'実質公債費比率（分子）の構造'!L$48</f>
        <v>2818</v>
      </c>
      <c r="F46" s="158"/>
      <c r="G46" s="158"/>
      <c r="H46" s="158">
        <f>'実質公債費比率（分子）の構造'!M$48</f>
        <v>3085</v>
      </c>
      <c r="I46" s="158"/>
      <c r="J46" s="158"/>
      <c r="K46" s="158">
        <f>'実質公債費比率（分子）の構造'!N$48</f>
        <v>3045</v>
      </c>
      <c r="L46" s="158"/>
      <c r="M46" s="158"/>
      <c r="N46" s="158">
        <f>'実質公債費比率（分子）の構造'!O$48</f>
        <v>3289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12929</v>
      </c>
      <c r="C49" s="158"/>
      <c r="D49" s="158"/>
      <c r="E49" s="158">
        <f>'実質公債費比率（分子）の構造'!L$45</f>
        <v>12555</v>
      </c>
      <c r="F49" s="158"/>
      <c r="G49" s="158"/>
      <c r="H49" s="158">
        <f>'実質公債費比率（分子）の構造'!M$45</f>
        <v>12544</v>
      </c>
      <c r="I49" s="158"/>
      <c r="J49" s="158"/>
      <c r="K49" s="158">
        <f>'実質公債費比率（分子）の構造'!N$45</f>
        <v>12399</v>
      </c>
      <c r="L49" s="158"/>
      <c r="M49" s="158"/>
      <c r="N49" s="158">
        <f>'実質公債費比率（分子）の構造'!O$45</f>
        <v>12033</v>
      </c>
      <c r="O49" s="158"/>
      <c r="P49" s="158"/>
    </row>
    <row r="50" spans="1:16" x14ac:dyDescent="0.15">
      <c r="A50" s="158" t="s">
        <v>67</v>
      </c>
      <c r="B50" s="158" t="e">
        <f>NA()</f>
        <v>#N/A</v>
      </c>
      <c r="C50" s="158">
        <f>IF(ISNUMBER('実質公債費比率（分子）の構造'!K$53),'実質公債費比率（分子）の構造'!K$53,NA())</f>
        <v>3134</v>
      </c>
      <c r="D50" s="158" t="e">
        <f>NA()</f>
        <v>#N/A</v>
      </c>
      <c r="E50" s="158" t="e">
        <f>NA()</f>
        <v>#N/A</v>
      </c>
      <c r="F50" s="158">
        <f>IF(ISNUMBER('実質公債費比率（分子）の構造'!L$53),'実質公債費比率（分子）の構造'!L$53,NA())</f>
        <v>3013</v>
      </c>
      <c r="G50" s="158" t="e">
        <f>NA()</f>
        <v>#N/A</v>
      </c>
      <c r="H50" s="158" t="e">
        <f>NA()</f>
        <v>#N/A</v>
      </c>
      <c r="I50" s="158">
        <f>IF(ISNUMBER('実質公債費比率（分子）の構造'!M$53),'実質公債費比率（分子）の構造'!M$53,NA())</f>
        <v>3230</v>
      </c>
      <c r="J50" s="158" t="e">
        <f>NA()</f>
        <v>#N/A</v>
      </c>
      <c r="K50" s="158" t="e">
        <f>NA()</f>
        <v>#N/A</v>
      </c>
      <c r="L50" s="158">
        <f>IF(ISNUMBER('実質公債費比率（分子）の構造'!N$53),'実質公債費比率（分子）の構造'!N$53,NA())</f>
        <v>2987</v>
      </c>
      <c r="M50" s="158" t="e">
        <f>NA()</f>
        <v>#N/A</v>
      </c>
      <c r="N50" s="158" t="e">
        <f>NA()</f>
        <v>#N/A</v>
      </c>
      <c r="O50" s="158">
        <f>IF(ISNUMBER('実質公債費比率（分子）の構造'!O$53),'実質公債費比率（分子）の構造'!O$53,NA())</f>
        <v>3085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115547</v>
      </c>
      <c r="E56" s="157"/>
      <c r="F56" s="157"/>
      <c r="G56" s="157">
        <f>'将来負担比率（分子）の構造'!J$52</f>
        <v>110663</v>
      </c>
      <c r="H56" s="157"/>
      <c r="I56" s="157"/>
      <c r="J56" s="157">
        <f>'将来負担比率（分子）の構造'!K$52</f>
        <v>106993</v>
      </c>
      <c r="K56" s="157"/>
      <c r="L56" s="157"/>
      <c r="M56" s="157">
        <f>'将来負担比率（分子）の構造'!L$52</f>
        <v>101663</v>
      </c>
      <c r="N56" s="157"/>
      <c r="O56" s="157"/>
      <c r="P56" s="157">
        <f>'将来負担比率（分子）の構造'!M$52</f>
        <v>94856</v>
      </c>
    </row>
    <row r="57" spans="1:16" x14ac:dyDescent="0.15">
      <c r="A57" s="157" t="s">
        <v>42</v>
      </c>
      <c r="B57" s="157"/>
      <c r="C57" s="157"/>
      <c r="D57" s="157">
        <f>'将来負担比率（分子）の構造'!I$51</f>
        <v>24610</v>
      </c>
      <c r="E57" s="157"/>
      <c r="F57" s="157"/>
      <c r="G57" s="157">
        <f>'将来負担比率（分子）の構造'!J$51</f>
        <v>25280</v>
      </c>
      <c r="H57" s="157"/>
      <c r="I57" s="157"/>
      <c r="J57" s="157">
        <f>'将来負担比率（分子）の構造'!K$51</f>
        <v>26951</v>
      </c>
      <c r="K57" s="157"/>
      <c r="L57" s="157"/>
      <c r="M57" s="157">
        <f>'将来負担比率（分子）の構造'!L$51</f>
        <v>27521</v>
      </c>
      <c r="N57" s="157"/>
      <c r="O57" s="157"/>
      <c r="P57" s="157">
        <f>'将来負担比率（分子）の構造'!M$51</f>
        <v>28410</v>
      </c>
    </row>
    <row r="58" spans="1:16" x14ac:dyDescent="0.15">
      <c r="A58" s="157" t="s">
        <v>41</v>
      </c>
      <c r="B58" s="157"/>
      <c r="C58" s="157"/>
      <c r="D58" s="157">
        <f>'将来負担比率（分子）の構造'!I$50</f>
        <v>14187</v>
      </c>
      <c r="E58" s="157"/>
      <c r="F58" s="157"/>
      <c r="G58" s="157">
        <f>'将来負担比率（分子）の構造'!J$50</f>
        <v>17050</v>
      </c>
      <c r="H58" s="157"/>
      <c r="I58" s="157"/>
      <c r="J58" s="157">
        <f>'将来負担比率（分子）の構造'!K$50</f>
        <v>18810</v>
      </c>
      <c r="K58" s="157"/>
      <c r="L58" s="157"/>
      <c r="M58" s="157">
        <f>'将来負担比率（分子）の構造'!L$50</f>
        <v>19319</v>
      </c>
      <c r="N58" s="157"/>
      <c r="O58" s="157"/>
      <c r="P58" s="157">
        <f>'将来負担比率（分子）の構造'!M$50</f>
        <v>19250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1275</v>
      </c>
      <c r="C61" s="157"/>
      <c r="D61" s="157"/>
      <c r="E61" s="157">
        <f>'将来負担比率（分子）の構造'!J$46</f>
        <v>1169</v>
      </c>
      <c r="F61" s="157"/>
      <c r="G61" s="157"/>
      <c r="H61" s="157">
        <f>'将来負担比率（分子）の構造'!K$46</f>
        <v>1063</v>
      </c>
      <c r="I61" s="157"/>
      <c r="J61" s="157"/>
      <c r="K61" s="157">
        <f>'将来負担比率（分子）の構造'!L$46</f>
        <v>957</v>
      </c>
      <c r="L61" s="157"/>
      <c r="M61" s="157"/>
      <c r="N61" s="157">
        <f>'将来負担比率（分子）の構造'!M$46</f>
        <v>850</v>
      </c>
      <c r="O61" s="157"/>
      <c r="P61" s="157"/>
    </row>
    <row r="62" spans="1:16" x14ac:dyDescent="0.15">
      <c r="A62" s="157" t="s">
        <v>35</v>
      </c>
      <c r="B62" s="157">
        <f>'将来負担比率（分子）の構造'!I$45</f>
        <v>15576</v>
      </c>
      <c r="C62" s="157"/>
      <c r="D62" s="157"/>
      <c r="E62" s="157">
        <f>'将来負担比率（分子）の構造'!J$45</f>
        <v>15627</v>
      </c>
      <c r="F62" s="157"/>
      <c r="G62" s="157"/>
      <c r="H62" s="157">
        <f>'将来負担比率（分子）の構造'!K$45</f>
        <v>15478</v>
      </c>
      <c r="I62" s="157"/>
      <c r="J62" s="157"/>
      <c r="K62" s="157">
        <f>'将来負担比率（分子）の構造'!L$45</f>
        <v>15750</v>
      </c>
      <c r="L62" s="157"/>
      <c r="M62" s="157"/>
      <c r="N62" s="157">
        <f>'将来負担比率（分子）の構造'!M$45</f>
        <v>15683</v>
      </c>
      <c r="O62" s="157"/>
      <c r="P62" s="157"/>
    </row>
    <row r="63" spans="1:16" x14ac:dyDescent="0.15">
      <c r="A63" s="157" t="s">
        <v>34</v>
      </c>
      <c r="B63" s="157">
        <f>'将来負担比率（分子）の構造'!I$44</f>
        <v>1024</v>
      </c>
      <c r="C63" s="157"/>
      <c r="D63" s="157"/>
      <c r="E63" s="157">
        <f>'将来負担比率（分子）の構造'!J$44</f>
        <v>762</v>
      </c>
      <c r="F63" s="157"/>
      <c r="G63" s="157"/>
      <c r="H63" s="157">
        <f>'将来負担比率（分子）の構造'!K$44</f>
        <v>495</v>
      </c>
      <c r="I63" s="157"/>
      <c r="J63" s="157"/>
      <c r="K63" s="157">
        <f>'将来負担比率（分子）の構造'!L$44</f>
        <v>222</v>
      </c>
      <c r="L63" s="157"/>
      <c r="M63" s="157"/>
      <c r="N63" s="157" t="str">
        <f>'将来負担比率（分子）の構造'!M$44</f>
        <v>-</v>
      </c>
      <c r="O63" s="157"/>
      <c r="P63" s="157"/>
    </row>
    <row r="64" spans="1:16" x14ac:dyDescent="0.15">
      <c r="A64" s="157" t="s">
        <v>33</v>
      </c>
      <c r="B64" s="157">
        <f>'将来負担比率（分子）の構造'!I$43</f>
        <v>24802</v>
      </c>
      <c r="C64" s="157"/>
      <c r="D64" s="157"/>
      <c r="E64" s="157">
        <f>'将来負担比率（分子）の構造'!J$43</f>
        <v>24704</v>
      </c>
      <c r="F64" s="157"/>
      <c r="G64" s="157"/>
      <c r="H64" s="157">
        <f>'将来負担比率（分子）の構造'!K$43</f>
        <v>26007</v>
      </c>
      <c r="I64" s="157"/>
      <c r="J64" s="157"/>
      <c r="K64" s="157">
        <f>'将来負担比率（分子）の構造'!L$43</f>
        <v>26244</v>
      </c>
      <c r="L64" s="157"/>
      <c r="M64" s="157"/>
      <c r="N64" s="157">
        <f>'将来負担比率（分子）の構造'!M$43</f>
        <v>26032</v>
      </c>
      <c r="O64" s="157"/>
      <c r="P64" s="157"/>
    </row>
    <row r="65" spans="1:16" x14ac:dyDescent="0.15">
      <c r="A65" s="157" t="s">
        <v>32</v>
      </c>
      <c r="B65" s="157">
        <f>'将来負担比率（分子）の構造'!I$42</f>
        <v>1115</v>
      </c>
      <c r="C65" s="157"/>
      <c r="D65" s="157"/>
      <c r="E65" s="157">
        <f>'将来負担比率（分子）の構造'!J$42</f>
        <v>1021</v>
      </c>
      <c r="F65" s="157"/>
      <c r="G65" s="157"/>
      <c r="H65" s="157">
        <f>'将来負担比率（分子）の構造'!K$42</f>
        <v>927</v>
      </c>
      <c r="I65" s="157"/>
      <c r="J65" s="157"/>
      <c r="K65" s="157">
        <f>'将来負担比率（分子）の構造'!L$42</f>
        <v>838</v>
      </c>
      <c r="L65" s="157"/>
      <c r="M65" s="157"/>
      <c r="N65" s="157">
        <f>'将来負担比率（分子）の構造'!M$42</f>
        <v>754</v>
      </c>
      <c r="O65" s="157"/>
      <c r="P65" s="157"/>
    </row>
    <row r="66" spans="1:16" x14ac:dyDescent="0.15">
      <c r="A66" s="157" t="s">
        <v>31</v>
      </c>
      <c r="B66" s="157">
        <f>'将来負担比率（分子）の構造'!I$41</f>
        <v>138304</v>
      </c>
      <c r="C66" s="157"/>
      <c r="D66" s="157"/>
      <c r="E66" s="157">
        <f>'将来負担比率（分子）の構造'!J$41</f>
        <v>134664</v>
      </c>
      <c r="F66" s="157"/>
      <c r="G66" s="157"/>
      <c r="H66" s="157">
        <f>'将来負担比率（分子）の構造'!K$41</f>
        <v>131528</v>
      </c>
      <c r="I66" s="157"/>
      <c r="J66" s="157"/>
      <c r="K66" s="157">
        <f>'将来負担比率（分子）の構造'!L$41</f>
        <v>128275</v>
      </c>
      <c r="L66" s="157"/>
      <c r="M66" s="157"/>
      <c r="N66" s="157">
        <f>'将来負担比率（分子）の構造'!M$41</f>
        <v>122908</v>
      </c>
      <c r="O66" s="157"/>
      <c r="P66" s="157"/>
    </row>
    <row r="67" spans="1:16" x14ac:dyDescent="0.15">
      <c r="A67" s="157" t="s">
        <v>71</v>
      </c>
      <c r="B67" s="157" t="e">
        <f>NA()</f>
        <v>#N/A</v>
      </c>
      <c r="C67" s="157">
        <f>IF(ISNUMBER('将来負担比率（分子）の構造'!I$53), IF('将来負担比率（分子）の構造'!I$53 &lt; 0, 0, '将来負担比率（分子）の構造'!I$53), NA())</f>
        <v>27752</v>
      </c>
      <c r="D67" s="157" t="e">
        <f>NA()</f>
        <v>#N/A</v>
      </c>
      <c r="E67" s="157" t="e">
        <f>NA()</f>
        <v>#N/A</v>
      </c>
      <c r="F67" s="157">
        <f>IF(ISNUMBER('将来負担比率（分子）の構造'!J$53), IF('将来負担比率（分子）の構造'!J$53 &lt; 0, 0, '将来負担比率（分子）の構造'!J$53), NA())</f>
        <v>24955</v>
      </c>
      <c r="G67" s="157" t="e">
        <f>NA()</f>
        <v>#N/A</v>
      </c>
      <c r="H67" s="157" t="e">
        <f>NA()</f>
        <v>#N/A</v>
      </c>
      <c r="I67" s="157">
        <f>IF(ISNUMBER('将来負担比率（分子）の構造'!K$53), IF('将来負担比率（分子）の構造'!K$53 &lt; 0, 0, '将来負担比率（分子）の構造'!K$53), NA())</f>
        <v>22743</v>
      </c>
      <c r="J67" s="157" t="e">
        <f>NA()</f>
        <v>#N/A</v>
      </c>
      <c r="K67" s="157" t="e">
        <f>NA()</f>
        <v>#N/A</v>
      </c>
      <c r="L67" s="157">
        <f>IF(ISNUMBER('将来負担比率（分子）の構造'!L$53), IF('将来負担比率（分子）の構造'!L$53 &lt; 0, 0, '将来負担比率（分子）の構造'!L$53), NA())</f>
        <v>23782</v>
      </c>
      <c r="M67" s="157" t="e">
        <f>NA()</f>
        <v>#N/A</v>
      </c>
      <c r="N67" s="157" t="e">
        <f>NA()</f>
        <v>#N/A</v>
      </c>
      <c r="O67" s="157">
        <f>IF(ISNUMBER('将来負担比率（分子）の構造'!M$53), IF('将来負担比率（分子）の構造'!M$53 &lt; 0, 0, '将来負担比率（分子）の構造'!M$53), NA())</f>
        <v>23711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9036</v>
      </c>
      <c r="C72" s="161">
        <f>基金残高に係る経年分析!G55</f>
        <v>9179</v>
      </c>
      <c r="D72" s="161">
        <f>基金残高に係る経年分析!H55</f>
        <v>9817</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6768</v>
      </c>
      <c r="C74" s="161">
        <f>基金残高に係る経年分析!G57</f>
        <v>6246</v>
      </c>
      <c r="D74" s="161">
        <f>基金残高に係る経年分析!H57</f>
        <v>5215</v>
      </c>
    </row>
  </sheetData>
  <sheetProtection algorithmName="SHA-512" hashValue="9TVYNmKxI4sk2VEObmRMmmGNWLmshh5xO5yf3Si6iOPad6ud1Zgxmxj5dNB9TcnV3H5HONSKucuKF04PvvI73A==" saltValue="nCTNwKkLiEi611gzDLNO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32033655</v>
      </c>
      <c r="S5" s="600"/>
      <c r="T5" s="600"/>
      <c r="U5" s="600"/>
      <c r="V5" s="600"/>
      <c r="W5" s="600"/>
      <c r="X5" s="600"/>
      <c r="Y5" s="601"/>
      <c r="Z5" s="602">
        <v>21.9</v>
      </c>
      <c r="AA5" s="602"/>
      <c r="AB5" s="602"/>
      <c r="AC5" s="602"/>
      <c r="AD5" s="603">
        <v>29575857</v>
      </c>
      <c r="AE5" s="603"/>
      <c r="AF5" s="603"/>
      <c r="AG5" s="603"/>
      <c r="AH5" s="603"/>
      <c r="AI5" s="603"/>
      <c r="AJ5" s="603"/>
      <c r="AK5" s="603"/>
      <c r="AL5" s="604">
        <v>40.200000000000003</v>
      </c>
      <c r="AM5" s="605"/>
      <c r="AN5" s="605"/>
      <c r="AO5" s="606"/>
      <c r="AP5" s="596" t="s">
        <v>217</v>
      </c>
      <c r="AQ5" s="597"/>
      <c r="AR5" s="597"/>
      <c r="AS5" s="597"/>
      <c r="AT5" s="597"/>
      <c r="AU5" s="597"/>
      <c r="AV5" s="597"/>
      <c r="AW5" s="597"/>
      <c r="AX5" s="597"/>
      <c r="AY5" s="597"/>
      <c r="AZ5" s="597"/>
      <c r="BA5" s="597"/>
      <c r="BB5" s="597"/>
      <c r="BC5" s="597"/>
      <c r="BD5" s="597"/>
      <c r="BE5" s="597"/>
      <c r="BF5" s="598"/>
      <c r="BG5" s="610">
        <v>29276074</v>
      </c>
      <c r="BH5" s="611"/>
      <c r="BI5" s="611"/>
      <c r="BJ5" s="611"/>
      <c r="BK5" s="611"/>
      <c r="BL5" s="611"/>
      <c r="BM5" s="611"/>
      <c r="BN5" s="612"/>
      <c r="BO5" s="613">
        <v>91.4</v>
      </c>
      <c r="BP5" s="613"/>
      <c r="BQ5" s="613"/>
      <c r="BR5" s="613"/>
      <c r="BS5" s="614">
        <v>579313</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765944</v>
      </c>
      <c r="S6" s="611"/>
      <c r="T6" s="611"/>
      <c r="U6" s="611"/>
      <c r="V6" s="611"/>
      <c r="W6" s="611"/>
      <c r="X6" s="611"/>
      <c r="Y6" s="612"/>
      <c r="Z6" s="613">
        <v>0.5</v>
      </c>
      <c r="AA6" s="613"/>
      <c r="AB6" s="613"/>
      <c r="AC6" s="613"/>
      <c r="AD6" s="614">
        <v>765944</v>
      </c>
      <c r="AE6" s="614"/>
      <c r="AF6" s="614"/>
      <c r="AG6" s="614"/>
      <c r="AH6" s="614"/>
      <c r="AI6" s="614"/>
      <c r="AJ6" s="614"/>
      <c r="AK6" s="614"/>
      <c r="AL6" s="615">
        <v>1</v>
      </c>
      <c r="AM6" s="616"/>
      <c r="AN6" s="616"/>
      <c r="AO6" s="617"/>
      <c r="AP6" s="607" t="s">
        <v>222</v>
      </c>
      <c r="AQ6" s="608"/>
      <c r="AR6" s="608"/>
      <c r="AS6" s="608"/>
      <c r="AT6" s="608"/>
      <c r="AU6" s="608"/>
      <c r="AV6" s="608"/>
      <c r="AW6" s="608"/>
      <c r="AX6" s="608"/>
      <c r="AY6" s="608"/>
      <c r="AZ6" s="608"/>
      <c r="BA6" s="608"/>
      <c r="BB6" s="608"/>
      <c r="BC6" s="608"/>
      <c r="BD6" s="608"/>
      <c r="BE6" s="608"/>
      <c r="BF6" s="609"/>
      <c r="BG6" s="610">
        <v>29276074</v>
      </c>
      <c r="BH6" s="611"/>
      <c r="BI6" s="611"/>
      <c r="BJ6" s="611"/>
      <c r="BK6" s="611"/>
      <c r="BL6" s="611"/>
      <c r="BM6" s="611"/>
      <c r="BN6" s="612"/>
      <c r="BO6" s="613">
        <v>91.4</v>
      </c>
      <c r="BP6" s="613"/>
      <c r="BQ6" s="613"/>
      <c r="BR6" s="613"/>
      <c r="BS6" s="614">
        <v>579313</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465108</v>
      </c>
      <c r="CS6" s="611"/>
      <c r="CT6" s="611"/>
      <c r="CU6" s="611"/>
      <c r="CV6" s="611"/>
      <c r="CW6" s="611"/>
      <c r="CX6" s="611"/>
      <c r="CY6" s="612"/>
      <c r="CZ6" s="604">
        <v>0.3</v>
      </c>
      <c r="DA6" s="605"/>
      <c r="DB6" s="605"/>
      <c r="DC6" s="621"/>
      <c r="DD6" s="619" t="s">
        <v>122</v>
      </c>
      <c r="DE6" s="611"/>
      <c r="DF6" s="611"/>
      <c r="DG6" s="611"/>
      <c r="DH6" s="611"/>
      <c r="DI6" s="611"/>
      <c r="DJ6" s="611"/>
      <c r="DK6" s="611"/>
      <c r="DL6" s="611"/>
      <c r="DM6" s="611"/>
      <c r="DN6" s="611"/>
      <c r="DO6" s="611"/>
      <c r="DP6" s="612"/>
      <c r="DQ6" s="619">
        <v>465108</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13228</v>
      </c>
      <c r="S7" s="611"/>
      <c r="T7" s="611"/>
      <c r="U7" s="611"/>
      <c r="V7" s="611"/>
      <c r="W7" s="611"/>
      <c r="X7" s="611"/>
      <c r="Y7" s="612"/>
      <c r="Z7" s="613">
        <v>0</v>
      </c>
      <c r="AA7" s="613"/>
      <c r="AB7" s="613"/>
      <c r="AC7" s="613"/>
      <c r="AD7" s="614">
        <v>13228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13106806</v>
      </c>
      <c r="BH7" s="611"/>
      <c r="BI7" s="611"/>
      <c r="BJ7" s="611"/>
      <c r="BK7" s="611"/>
      <c r="BL7" s="611"/>
      <c r="BM7" s="611"/>
      <c r="BN7" s="612"/>
      <c r="BO7" s="613">
        <v>40.9</v>
      </c>
      <c r="BP7" s="613"/>
      <c r="BQ7" s="613"/>
      <c r="BR7" s="613"/>
      <c r="BS7" s="614">
        <v>569186</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13454952</v>
      </c>
      <c r="CS7" s="611"/>
      <c r="CT7" s="611"/>
      <c r="CU7" s="611"/>
      <c r="CV7" s="611"/>
      <c r="CW7" s="611"/>
      <c r="CX7" s="611"/>
      <c r="CY7" s="612"/>
      <c r="CZ7" s="613">
        <v>9.4</v>
      </c>
      <c r="DA7" s="613"/>
      <c r="DB7" s="613"/>
      <c r="DC7" s="613"/>
      <c r="DD7" s="619">
        <v>1471751</v>
      </c>
      <c r="DE7" s="611"/>
      <c r="DF7" s="611"/>
      <c r="DG7" s="611"/>
      <c r="DH7" s="611"/>
      <c r="DI7" s="611"/>
      <c r="DJ7" s="611"/>
      <c r="DK7" s="611"/>
      <c r="DL7" s="611"/>
      <c r="DM7" s="611"/>
      <c r="DN7" s="611"/>
      <c r="DO7" s="611"/>
      <c r="DP7" s="612"/>
      <c r="DQ7" s="619">
        <v>11837184</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125648</v>
      </c>
      <c r="S8" s="611"/>
      <c r="T8" s="611"/>
      <c r="U8" s="611"/>
      <c r="V8" s="611"/>
      <c r="W8" s="611"/>
      <c r="X8" s="611"/>
      <c r="Y8" s="612"/>
      <c r="Z8" s="613">
        <v>0.1</v>
      </c>
      <c r="AA8" s="613"/>
      <c r="AB8" s="613"/>
      <c r="AC8" s="613"/>
      <c r="AD8" s="614">
        <v>125648</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312044</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66982300</v>
      </c>
      <c r="CS8" s="611"/>
      <c r="CT8" s="611"/>
      <c r="CU8" s="611"/>
      <c r="CV8" s="611"/>
      <c r="CW8" s="611"/>
      <c r="CX8" s="611"/>
      <c r="CY8" s="612"/>
      <c r="CZ8" s="613">
        <v>46.7</v>
      </c>
      <c r="DA8" s="613"/>
      <c r="DB8" s="613"/>
      <c r="DC8" s="613"/>
      <c r="DD8" s="619">
        <v>438197</v>
      </c>
      <c r="DE8" s="611"/>
      <c r="DF8" s="611"/>
      <c r="DG8" s="611"/>
      <c r="DH8" s="611"/>
      <c r="DI8" s="611"/>
      <c r="DJ8" s="611"/>
      <c r="DK8" s="611"/>
      <c r="DL8" s="611"/>
      <c r="DM8" s="611"/>
      <c r="DN8" s="611"/>
      <c r="DO8" s="611"/>
      <c r="DP8" s="612"/>
      <c r="DQ8" s="619">
        <v>30878987</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193468</v>
      </c>
      <c r="S9" s="611"/>
      <c r="T9" s="611"/>
      <c r="U9" s="611"/>
      <c r="V9" s="611"/>
      <c r="W9" s="611"/>
      <c r="X9" s="611"/>
      <c r="Y9" s="612"/>
      <c r="Z9" s="613">
        <v>0.1</v>
      </c>
      <c r="AA9" s="613"/>
      <c r="AB9" s="613"/>
      <c r="AC9" s="613"/>
      <c r="AD9" s="614">
        <v>193468</v>
      </c>
      <c r="AE9" s="614"/>
      <c r="AF9" s="614"/>
      <c r="AG9" s="614"/>
      <c r="AH9" s="614"/>
      <c r="AI9" s="614"/>
      <c r="AJ9" s="614"/>
      <c r="AK9" s="614"/>
      <c r="AL9" s="615">
        <v>0.3</v>
      </c>
      <c r="AM9" s="616"/>
      <c r="AN9" s="616"/>
      <c r="AO9" s="617"/>
      <c r="AP9" s="607" t="s">
        <v>231</v>
      </c>
      <c r="AQ9" s="608"/>
      <c r="AR9" s="608"/>
      <c r="AS9" s="608"/>
      <c r="AT9" s="608"/>
      <c r="AU9" s="608"/>
      <c r="AV9" s="608"/>
      <c r="AW9" s="608"/>
      <c r="AX9" s="608"/>
      <c r="AY9" s="608"/>
      <c r="AZ9" s="608"/>
      <c r="BA9" s="608"/>
      <c r="BB9" s="608"/>
      <c r="BC9" s="608"/>
      <c r="BD9" s="608"/>
      <c r="BE9" s="608"/>
      <c r="BF9" s="609"/>
      <c r="BG9" s="610">
        <v>10417675</v>
      </c>
      <c r="BH9" s="611"/>
      <c r="BI9" s="611"/>
      <c r="BJ9" s="611"/>
      <c r="BK9" s="611"/>
      <c r="BL9" s="611"/>
      <c r="BM9" s="611"/>
      <c r="BN9" s="612"/>
      <c r="BO9" s="613">
        <v>32.5</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11009792</v>
      </c>
      <c r="CS9" s="611"/>
      <c r="CT9" s="611"/>
      <c r="CU9" s="611"/>
      <c r="CV9" s="611"/>
      <c r="CW9" s="611"/>
      <c r="CX9" s="611"/>
      <c r="CY9" s="612"/>
      <c r="CZ9" s="613">
        <v>7.7</v>
      </c>
      <c r="DA9" s="613"/>
      <c r="DB9" s="613"/>
      <c r="DC9" s="613"/>
      <c r="DD9" s="619">
        <v>1515212</v>
      </c>
      <c r="DE9" s="611"/>
      <c r="DF9" s="611"/>
      <c r="DG9" s="611"/>
      <c r="DH9" s="611"/>
      <c r="DI9" s="611"/>
      <c r="DJ9" s="611"/>
      <c r="DK9" s="611"/>
      <c r="DL9" s="611"/>
      <c r="DM9" s="611"/>
      <c r="DN9" s="611"/>
      <c r="DO9" s="611"/>
      <c r="DP9" s="612"/>
      <c r="DQ9" s="619">
        <v>7755312</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911419</v>
      </c>
      <c r="BH10" s="611"/>
      <c r="BI10" s="611"/>
      <c r="BJ10" s="611"/>
      <c r="BK10" s="611"/>
      <c r="BL10" s="611"/>
      <c r="BM10" s="611"/>
      <c r="BN10" s="612"/>
      <c r="BO10" s="613">
        <v>2.8</v>
      </c>
      <c r="BP10" s="613"/>
      <c r="BQ10" s="613"/>
      <c r="BR10" s="613"/>
      <c r="BS10" s="614">
        <v>151141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189985</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187035</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6870172</v>
      </c>
      <c r="S11" s="611"/>
      <c r="T11" s="611"/>
      <c r="U11" s="611"/>
      <c r="V11" s="611"/>
      <c r="W11" s="611"/>
      <c r="X11" s="611"/>
      <c r="Y11" s="612"/>
      <c r="Z11" s="615">
        <v>4.7</v>
      </c>
      <c r="AA11" s="616"/>
      <c r="AB11" s="616"/>
      <c r="AC11" s="622"/>
      <c r="AD11" s="619">
        <v>6870172</v>
      </c>
      <c r="AE11" s="611"/>
      <c r="AF11" s="611"/>
      <c r="AG11" s="611"/>
      <c r="AH11" s="611"/>
      <c r="AI11" s="611"/>
      <c r="AJ11" s="611"/>
      <c r="AK11" s="612"/>
      <c r="AL11" s="615">
        <v>9.3000000000000007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1465668</v>
      </c>
      <c r="BH11" s="611"/>
      <c r="BI11" s="611"/>
      <c r="BJ11" s="611"/>
      <c r="BK11" s="611"/>
      <c r="BL11" s="611"/>
      <c r="BM11" s="611"/>
      <c r="BN11" s="612"/>
      <c r="BO11" s="613">
        <v>4.5999999999999996</v>
      </c>
      <c r="BP11" s="613"/>
      <c r="BQ11" s="613"/>
      <c r="BR11" s="613"/>
      <c r="BS11" s="614">
        <v>418045</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1419049</v>
      </c>
      <c r="CS11" s="611"/>
      <c r="CT11" s="611"/>
      <c r="CU11" s="611"/>
      <c r="CV11" s="611"/>
      <c r="CW11" s="611"/>
      <c r="CX11" s="611"/>
      <c r="CY11" s="612"/>
      <c r="CZ11" s="613">
        <v>1</v>
      </c>
      <c r="DA11" s="613"/>
      <c r="DB11" s="613"/>
      <c r="DC11" s="613"/>
      <c r="DD11" s="619">
        <v>538671</v>
      </c>
      <c r="DE11" s="611"/>
      <c r="DF11" s="611"/>
      <c r="DG11" s="611"/>
      <c r="DH11" s="611"/>
      <c r="DI11" s="611"/>
      <c r="DJ11" s="611"/>
      <c r="DK11" s="611"/>
      <c r="DL11" s="611"/>
      <c r="DM11" s="611"/>
      <c r="DN11" s="611"/>
      <c r="DO11" s="611"/>
      <c r="DP11" s="612"/>
      <c r="DQ11" s="619">
        <v>721552</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4260</v>
      </c>
      <c r="S12" s="611"/>
      <c r="T12" s="611"/>
      <c r="U12" s="611"/>
      <c r="V12" s="611"/>
      <c r="W12" s="611"/>
      <c r="X12" s="611"/>
      <c r="Y12" s="612"/>
      <c r="Z12" s="613">
        <v>0</v>
      </c>
      <c r="AA12" s="613"/>
      <c r="AB12" s="613"/>
      <c r="AC12" s="613"/>
      <c r="AD12" s="614">
        <v>4260</v>
      </c>
      <c r="AE12" s="614"/>
      <c r="AF12" s="614"/>
      <c r="AG12" s="614"/>
      <c r="AH12" s="614"/>
      <c r="AI12" s="614"/>
      <c r="AJ12" s="614"/>
      <c r="AK12" s="614"/>
      <c r="AL12" s="615">
        <v>0</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13029185</v>
      </c>
      <c r="BH12" s="611"/>
      <c r="BI12" s="611"/>
      <c r="BJ12" s="611"/>
      <c r="BK12" s="611"/>
      <c r="BL12" s="611"/>
      <c r="BM12" s="611"/>
      <c r="BN12" s="612"/>
      <c r="BO12" s="613">
        <v>40.700000000000003</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8606714</v>
      </c>
      <c r="CS12" s="611"/>
      <c r="CT12" s="611"/>
      <c r="CU12" s="611"/>
      <c r="CV12" s="611"/>
      <c r="CW12" s="611"/>
      <c r="CX12" s="611"/>
      <c r="CY12" s="612"/>
      <c r="CZ12" s="613">
        <v>6</v>
      </c>
      <c r="DA12" s="613"/>
      <c r="DB12" s="613"/>
      <c r="DC12" s="613"/>
      <c r="DD12" s="619">
        <v>459796</v>
      </c>
      <c r="DE12" s="611"/>
      <c r="DF12" s="611"/>
      <c r="DG12" s="611"/>
      <c r="DH12" s="611"/>
      <c r="DI12" s="611"/>
      <c r="DJ12" s="611"/>
      <c r="DK12" s="611"/>
      <c r="DL12" s="611"/>
      <c r="DM12" s="611"/>
      <c r="DN12" s="611"/>
      <c r="DO12" s="611"/>
      <c r="DP12" s="612"/>
      <c r="DQ12" s="619">
        <v>2835409</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12901763</v>
      </c>
      <c r="BH13" s="611"/>
      <c r="BI13" s="611"/>
      <c r="BJ13" s="611"/>
      <c r="BK13" s="611"/>
      <c r="BL13" s="611"/>
      <c r="BM13" s="611"/>
      <c r="BN13" s="612"/>
      <c r="BO13" s="613">
        <v>40.299999999999997</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13023057</v>
      </c>
      <c r="CS13" s="611"/>
      <c r="CT13" s="611"/>
      <c r="CU13" s="611"/>
      <c r="CV13" s="611"/>
      <c r="CW13" s="611"/>
      <c r="CX13" s="611"/>
      <c r="CY13" s="612"/>
      <c r="CZ13" s="613">
        <v>9.1</v>
      </c>
      <c r="DA13" s="613"/>
      <c r="DB13" s="613"/>
      <c r="DC13" s="613"/>
      <c r="DD13" s="619">
        <v>5254878</v>
      </c>
      <c r="DE13" s="611"/>
      <c r="DF13" s="611"/>
      <c r="DG13" s="611"/>
      <c r="DH13" s="611"/>
      <c r="DI13" s="611"/>
      <c r="DJ13" s="611"/>
      <c r="DK13" s="611"/>
      <c r="DL13" s="611"/>
      <c r="DM13" s="611"/>
      <c r="DN13" s="611"/>
      <c r="DO13" s="611"/>
      <c r="DP13" s="612"/>
      <c r="DQ13" s="619">
        <v>7227813</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699376</v>
      </c>
      <c r="BH14" s="611"/>
      <c r="BI14" s="611"/>
      <c r="BJ14" s="611"/>
      <c r="BK14" s="611"/>
      <c r="BL14" s="611"/>
      <c r="BM14" s="611"/>
      <c r="BN14" s="612"/>
      <c r="BO14" s="613">
        <v>2.2000000000000002</v>
      </c>
      <c r="BP14" s="613"/>
      <c r="BQ14" s="613"/>
      <c r="BR14" s="613"/>
      <c r="BS14" s="614">
        <v>10127</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3888522</v>
      </c>
      <c r="CS14" s="611"/>
      <c r="CT14" s="611"/>
      <c r="CU14" s="611"/>
      <c r="CV14" s="611"/>
      <c r="CW14" s="611"/>
      <c r="CX14" s="611"/>
      <c r="CY14" s="612"/>
      <c r="CZ14" s="613">
        <v>2.7</v>
      </c>
      <c r="DA14" s="613"/>
      <c r="DB14" s="613"/>
      <c r="DC14" s="613"/>
      <c r="DD14" s="619">
        <v>228876</v>
      </c>
      <c r="DE14" s="611"/>
      <c r="DF14" s="611"/>
      <c r="DG14" s="611"/>
      <c r="DH14" s="611"/>
      <c r="DI14" s="611"/>
      <c r="DJ14" s="611"/>
      <c r="DK14" s="611"/>
      <c r="DL14" s="611"/>
      <c r="DM14" s="611"/>
      <c r="DN14" s="611"/>
      <c r="DO14" s="611"/>
      <c r="DP14" s="612"/>
      <c r="DQ14" s="619">
        <v>3634558</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73089</v>
      </c>
      <c r="S15" s="611"/>
      <c r="T15" s="611"/>
      <c r="U15" s="611"/>
      <c r="V15" s="611"/>
      <c r="W15" s="611"/>
      <c r="X15" s="611"/>
      <c r="Y15" s="612"/>
      <c r="Z15" s="613">
        <v>0</v>
      </c>
      <c r="AA15" s="613"/>
      <c r="AB15" s="613"/>
      <c r="AC15" s="613"/>
      <c r="AD15" s="614">
        <v>73089</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2440707</v>
      </c>
      <c r="BH15" s="611"/>
      <c r="BI15" s="611"/>
      <c r="BJ15" s="611"/>
      <c r="BK15" s="611"/>
      <c r="BL15" s="611"/>
      <c r="BM15" s="611"/>
      <c r="BN15" s="612"/>
      <c r="BO15" s="613">
        <v>7.6</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12059824</v>
      </c>
      <c r="CS15" s="611"/>
      <c r="CT15" s="611"/>
      <c r="CU15" s="611"/>
      <c r="CV15" s="611"/>
      <c r="CW15" s="611"/>
      <c r="CX15" s="611"/>
      <c r="CY15" s="612"/>
      <c r="CZ15" s="613">
        <v>8.4</v>
      </c>
      <c r="DA15" s="613"/>
      <c r="DB15" s="613"/>
      <c r="DC15" s="613"/>
      <c r="DD15" s="619">
        <v>1707848</v>
      </c>
      <c r="DE15" s="611"/>
      <c r="DF15" s="611"/>
      <c r="DG15" s="611"/>
      <c r="DH15" s="611"/>
      <c r="DI15" s="611"/>
      <c r="DJ15" s="611"/>
      <c r="DK15" s="611"/>
      <c r="DL15" s="611"/>
      <c r="DM15" s="611"/>
      <c r="DN15" s="611"/>
      <c r="DO15" s="611"/>
      <c r="DP15" s="612"/>
      <c r="DQ15" s="619">
        <v>10069497</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564214</v>
      </c>
      <c r="S16" s="611"/>
      <c r="T16" s="611"/>
      <c r="U16" s="611"/>
      <c r="V16" s="611"/>
      <c r="W16" s="611"/>
      <c r="X16" s="611"/>
      <c r="Y16" s="612"/>
      <c r="Z16" s="613">
        <v>0.4</v>
      </c>
      <c r="AA16" s="613"/>
      <c r="AB16" s="613"/>
      <c r="AC16" s="613"/>
      <c r="AD16" s="614">
        <v>564214</v>
      </c>
      <c r="AE16" s="614"/>
      <c r="AF16" s="614"/>
      <c r="AG16" s="614"/>
      <c r="AH16" s="614"/>
      <c r="AI16" s="614"/>
      <c r="AJ16" s="614"/>
      <c r="AK16" s="614"/>
      <c r="AL16" s="615">
        <v>0.8</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1126011</v>
      </c>
      <c r="S17" s="611"/>
      <c r="T17" s="611"/>
      <c r="U17" s="611"/>
      <c r="V17" s="611"/>
      <c r="W17" s="611"/>
      <c r="X17" s="611"/>
      <c r="Y17" s="612"/>
      <c r="Z17" s="613">
        <v>0.8</v>
      </c>
      <c r="AA17" s="613"/>
      <c r="AB17" s="613"/>
      <c r="AC17" s="613"/>
      <c r="AD17" s="614">
        <v>1126011</v>
      </c>
      <c r="AE17" s="614"/>
      <c r="AF17" s="614"/>
      <c r="AG17" s="614"/>
      <c r="AH17" s="614"/>
      <c r="AI17" s="614"/>
      <c r="AJ17" s="614"/>
      <c r="AK17" s="614"/>
      <c r="AL17" s="615">
        <v>1.5</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11924000</v>
      </c>
      <c r="CS17" s="611"/>
      <c r="CT17" s="611"/>
      <c r="CU17" s="611"/>
      <c r="CV17" s="611"/>
      <c r="CW17" s="611"/>
      <c r="CX17" s="611"/>
      <c r="CY17" s="612"/>
      <c r="CZ17" s="613">
        <v>8.3000000000000007</v>
      </c>
      <c r="DA17" s="613"/>
      <c r="DB17" s="613"/>
      <c r="DC17" s="613"/>
      <c r="DD17" s="619" t="s">
        <v>122</v>
      </c>
      <c r="DE17" s="611"/>
      <c r="DF17" s="611"/>
      <c r="DG17" s="611"/>
      <c r="DH17" s="611"/>
      <c r="DI17" s="611"/>
      <c r="DJ17" s="611"/>
      <c r="DK17" s="611"/>
      <c r="DL17" s="611"/>
      <c r="DM17" s="611"/>
      <c r="DN17" s="611"/>
      <c r="DO17" s="611"/>
      <c r="DP17" s="612"/>
      <c r="DQ17" s="619">
        <v>11658545</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189241</v>
      </c>
      <c r="S18" s="611"/>
      <c r="T18" s="611"/>
      <c r="U18" s="611"/>
      <c r="V18" s="611"/>
      <c r="W18" s="611"/>
      <c r="X18" s="611"/>
      <c r="Y18" s="612"/>
      <c r="Z18" s="613">
        <v>0.1</v>
      </c>
      <c r="AA18" s="613"/>
      <c r="AB18" s="613"/>
      <c r="AC18" s="613"/>
      <c r="AD18" s="614">
        <v>189241</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v>458393</v>
      </c>
      <c r="CS18" s="611"/>
      <c r="CT18" s="611"/>
      <c r="CU18" s="611"/>
      <c r="CV18" s="611"/>
      <c r="CW18" s="611"/>
      <c r="CX18" s="611"/>
      <c r="CY18" s="612"/>
      <c r="CZ18" s="613">
        <v>0.3</v>
      </c>
      <c r="DA18" s="613"/>
      <c r="DB18" s="613"/>
      <c r="DC18" s="613"/>
      <c r="DD18" s="619" t="s">
        <v>122</v>
      </c>
      <c r="DE18" s="611"/>
      <c r="DF18" s="611"/>
      <c r="DG18" s="611"/>
      <c r="DH18" s="611"/>
      <c r="DI18" s="611"/>
      <c r="DJ18" s="611"/>
      <c r="DK18" s="611"/>
      <c r="DL18" s="611"/>
      <c r="DM18" s="611"/>
      <c r="DN18" s="611"/>
      <c r="DO18" s="611"/>
      <c r="DP18" s="612"/>
      <c r="DQ18" s="619">
        <v>395593</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930462</v>
      </c>
      <c r="S19" s="611"/>
      <c r="T19" s="611"/>
      <c r="U19" s="611"/>
      <c r="V19" s="611"/>
      <c r="W19" s="611"/>
      <c r="X19" s="611"/>
      <c r="Y19" s="612"/>
      <c r="Z19" s="613">
        <v>0.6</v>
      </c>
      <c r="AA19" s="613"/>
      <c r="AB19" s="613"/>
      <c r="AC19" s="613"/>
      <c r="AD19" s="614">
        <v>930462</v>
      </c>
      <c r="AE19" s="614"/>
      <c r="AF19" s="614"/>
      <c r="AG19" s="614"/>
      <c r="AH19" s="614"/>
      <c r="AI19" s="614"/>
      <c r="AJ19" s="614"/>
      <c r="AK19" s="614"/>
      <c r="AL19" s="615">
        <v>1.3</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2757581</v>
      </c>
      <c r="BH19" s="611"/>
      <c r="BI19" s="611"/>
      <c r="BJ19" s="611"/>
      <c r="BK19" s="611"/>
      <c r="BL19" s="611"/>
      <c r="BM19" s="611"/>
      <c r="BN19" s="612"/>
      <c r="BO19" s="613">
        <v>8.6</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6308</v>
      </c>
      <c r="S20" s="611"/>
      <c r="T20" s="611"/>
      <c r="U20" s="611"/>
      <c r="V20" s="611"/>
      <c r="W20" s="611"/>
      <c r="X20" s="611"/>
      <c r="Y20" s="612"/>
      <c r="Z20" s="613">
        <v>0</v>
      </c>
      <c r="AA20" s="613"/>
      <c r="AB20" s="613"/>
      <c r="AC20" s="613"/>
      <c r="AD20" s="614">
        <v>6308</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2757581</v>
      </c>
      <c r="BH20" s="611"/>
      <c r="BI20" s="611"/>
      <c r="BJ20" s="611"/>
      <c r="BK20" s="611"/>
      <c r="BL20" s="611"/>
      <c r="BM20" s="611"/>
      <c r="BN20" s="612"/>
      <c r="BO20" s="613">
        <v>8.6</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143481696</v>
      </c>
      <c r="CS20" s="611"/>
      <c r="CT20" s="611"/>
      <c r="CU20" s="611"/>
      <c r="CV20" s="611"/>
      <c r="CW20" s="611"/>
      <c r="CX20" s="611"/>
      <c r="CY20" s="612"/>
      <c r="CZ20" s="613">
        <v>100</v>
      </c>
      <c r="DA20" s="613"/>
      <c r="DB20" s="613"/>
      <c r="DC20" s="613"/>
      <c r="DD20" s="619">
        <v>11615229</v>
      </c>
      <c r="DE20" s="611"/>
      <c r="DF20" s="611"/>
      <c r="DG20" s="611"/>
      <c r="DH20" s="611"/>
      <c r="DI20" s="611"/>
      <c r="DJ20" s="611"/>
      <c r="DK20" s="611"/>
      <c r="DL20" s="611"/>
      <c r="DM20" s="611"/>
      <c r="DN20" s="611"/>
      <c r="DO20" s="611"/>
      <c r="DP20" s="612"/>
      <c r="DQ20" s="619">
        <v>87666593</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35102617</v>
      </c>
      <c r="S21" s="611"/>
      <c r="T21" s="611"/>
      <c r="U21" s="611"/>
      <c r="V21" s="611"/>
      <c r="W21" s="611"/>
      <c r="X21" s="611"/>
      <c r="Y21" s="612"/>
      <c r="Z21" s="613">
        <v>24</v>
      </c>
      <c r="AA21" s="613"/>
      <c r="AB21" s="613"/>
      <c r="AC21" s="613"/>
      <c r="AD21" s="614">
        <v>33457447</v>
      </c>
      <c r="AE21" s="614"/>
      <c r="AF21" s="614"/>
      <c r="AG21" s="614"/>
      <c r="AH21" s="614"/>
      <c r="AI21" s="614"/>
      <c r="AJ21" s="614"/>
      <c r="AK21" s="614"/>
      <c r="AL21" s="615">
        <v>45.5</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299783</v>
      </c>
      <c r="BH21" s="611"/>
      <c r="BI21" s="611"/>
      <c r="BJ21" s="611"/>
      <c r="BK21" s="611"/>
      <c r="BL21" s="611"/>
      <c r="BM21" s="611"/>
      <c r="BN21" s="612"/>
      <c r="BO21" s="613">
        <v>0.9</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33457447</v>
      </c>
      <c r="S22" s="611"/>
      <c r="T22" s="611"/>
      <c r="U22" s="611"/>
      <c r="V22" s="611"/>
      <c r="W22" s="611"/>
      <c r="X22" s="611"/>
      <c r="Y22" s="612"/>
      <c r="Z22" s="613">
        <v>22.9</v>
      </c>
      <c r="AA22" s="613"/>
      <c r="AB22" s="613"/>
      <c r="AC22" s="613"/>
      <c r="AD22" s="614">
        <v>33457447</v>
      </c>
      <c r="AE22" s="614"/>
      <c r="AF22" s="614"/>
      <c r="AG22" s="614"/>
      <c r="AH22" s="614"/>
      <c r="AI22" s="614"/>
      <c r="AJ22" s="614"/>
      <c r="AK22" s="614"/>
      <c r="AL22" s="615">
        <v>45.5</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1645170</v>
      </c>
      <c r="S23" s="611"/>
      <c r="T23" s="611"/>
      <c r="U23" s="611"/>
      <c r="V23" s="611"/>
      <c r="W23" s="611"/>
      <c r="X23" s="611"/>
      <c r="Y23" s="612"/>
      <c r="Z23" s="613">
        <v>1.1000000000000001</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2457798</v>
      </c>
      <c r="BH23" s="611"/>
      <c r="BI23" s="611"/>
      <c r="BJ23" s="611"/>
      <c r="BK23" s="611"/>
      <c r="BL23" s="611"/>
      <c r="BM23" s="611"/>
      <c r="BN23" s="612"/>
      <c r="BO23" s="613">
        <v>7.7</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76218873</v>
      </c>
      <c r="CS24" s="600"/>
      <c r="CT24" s="600"/>
      <c r="CU24" s="600"/>
      <c r="CV24" s="600"/>
      <c r="CW24" s="600"/>
      <c r="CX24" s="600"/>
      <c r="CY24" s="601"/>
      <c r="CZ24" s="604">
        <v>53.1</v>
      </c>
      <c r="DA24" s="605"/>
      <c r="DB24" s="605"/>
      <c r="DC24" s="621"/>
      <c r="DD24" s="642">
        <v>43425846</v>
      </c>
      <c r="DE24" s="600"/>
      <c r="DF24" s="600"/>
      <c r="DG24" s="600"/>
      <c r="DH24" s="600"/>
      <c r="DI24" s="600"/>
      <c r="DJ24" s="600"/>
      <c r="DK24" s="601"/>
      <c r="DL24" s="642">
        <v>41089902</v>
      </c>
      <c r="DM24" s="600"/>
      <c r="DN24" s="600"/>
      <c r="DO24" s="600"/>
      <c r="DP24" s="600"/>
      <c r="DQ24" s="600"/>
      <c r="DR24" s="600"/>
      <c r="DS24" s="600"/>
      <c r="DT24" s="600"/>
      <c r="DU24" s="600"/>
      <c r="DV24" s="601"/>
      <c r="DW24" s="604">
        <v>55.4</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76872306</v>
      </c>
      <c r="S25" s="611"/>
      <c r="T25" s="611"/>
      <c r="U25" s="611"/>
      <c r="V25" s="611"/>
      <c r="W25" s="611"/>
      <c r="X25" s="611"/>
      <c r="Y25" s="612"/>
      <c r="Z25" s="613">
        <v>52.6</v>
      </c>
      <c r="AA25" s="613"/>
      <c r="AB25" s="613"/>
      <c r="AC25" s="613"/>
      <c r="AD25" s="614">
        <v>72769338</v>
      </c>
      <c r="AE25" s="614"/>
      <c r="AF25" s="614"/>
      <c r="AG25" s="614"/>
      <c r="AH25" s="614"/>
      <c r="AI25" s="614"/>
      <c r="AJ25" s="614"/>
      <c r="AK25" s="614"/>
      <c r="AL25" s="615">
        <v>99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17943803</v>
      </c>
      <c r="CS25" s="643"/>
      <c r="CT25" s="643"/>
      <c r="CU25" s="643"/>
      <c r="CV25" s="643"/>
      <c r="CW25" s="643"/>
      <c r="CX25" s="643"/>
      <c r="CY25" s="644"/>
      <c r="CZ25" s="615">
        <v>12.5</v>
      </c>
      <c r="DA25" s="640"/>
      <c r="DB25" s="640"/>
      <c r="DC25" s="645"/>
      <c r="DD25" s="619">
        <v>16910787</v>
      </c>
      <c r="DE25" s="643"/>
      <c r="DF25" s="643"/>
      <c r="DG25" s="643"/>
      <c r="DH25" s="643"/>
      <c r="DI25" s="643"/>
      <c r="DJ25" s="643"/>
      <c r="DK25" s="644"/>
      <c r="DL25" s="619">
        <v>16551154</v>
      </c>
      <c r="DM25" s="643"/>
      <c r="DN25" s="643"/>
      <c r="DO25" s="643"/>
      <c r="DP25" s="643"/>
      <c r="DQ25" s="643"/>
      <c r="DR25" s="643"/>
      <c r="DS25" s="643"/>
      <c r="DT25" s="643"/>
      <c r="DU25" s="643"/>
      <c r="DV25" s="644"/>
      <c r="DW25" s="615">
        <v>22.3</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v>29701</v>
      </c>
      <c r="S26" s="611"/>
      <c r="T26" s="611"/>
      <c r="U26" s="611"/>
      <c r="V26" s="611"/>
      <c r="W26" s="611"/>
      <c r="X26" s="611"/>
      <c r="Y26" s="612"/>
      <c r="Z26" s="613">
        <v>0</v>
      </c>
      <c r="AA26" s="613"/>
      <c r="AB26" s="613"/>
      <c r="AC26" s="613"/>
      <c r="AD26" s="614">
        <v>29701</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11674606</v>
      </c>
      <c r="CS26" s="611"/>
      <c r="CT26" s="611"/>
      <c r="CU26" s="611"/>
      <c r="CV26" s="611"/>
      <c r="CW26" s="611"/>
      <c r="CX26" s="611"/>
      <c r="CY26" s="612"/>
      <c r="CZ26" s="615">
        <v>8.1</v>
      </c>
      <c r="DA26" s="640"/>
      <c r="DB26" s="640"/>
      <c r="DC26" s="645"/>
      <c r="DD26" s="619">
        <v>11090282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198665</v>
      </c>
      <c r="S27" s="611"/>
      <c r="T27" s="611"/>
      <c r="U27" s="611"/>
      <c r="V27" s="611"/>
      <c r="W27" s="611"/>
      <c r="X27" s="611"/>
      <c r="Y27" s="612"/>
      <c r="Z27" s="613">
        <v>0.1</v>
      </c>
      <c r="AA27" s="613"/>
      <c r="AB27" s="613"/>
      <c r="AC27" s="613"/>
      <c r="AD27" s="614">
        <v>6062</v>
      </c>
      <c r="AE27" s="614"/>
      <c r="AF27" s="614"/>
      <c r="AG27" s="614"/>
      <c r="AH27" s="614"/>
      <c r="AI27" s="614"/>
      <c r="AJ27" s="614"/>
      <c r="AK27" s="614"/>
      <c r="AL27" s="615">
        <v>0</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32033655</v>
      </c>
      <c r="BH27" s="611"/>
      <c r="BI27" s="611"/>
      <c r="BJ27" s="611"/>
      <c r="BK27" s="611"/>
      <c r="BL27" s="611"/>
      <c r="BM27" s="611"/>
      <c r="BN27" s="612"/>
      <c r="BO27" s="613">
        <v>100</v>
      </c>
      <c r="BP27" s="613"/>
      <c r="BQ27" s="613"/>
      <c r="BR27" s="613"/>
      <c r="BS27" s="614">
        <v>579313</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46351070</v>
      </c>
      <c r="CS27" s="643"/>
      <c r="CT27" s="643"/>
      <c r="CU27" s="643"/>
      <c r="CV27" s="643"/>
      <c r="CW27" s="643"/>
      <c r="CX27" s="643"/>
      <c r="CY27" s="644"/>
      <c r="CZ27" s="615">
        <v>32.299999999999997</v>
      </c>
      <c r="DA27" s="640"/>
      <c r="DB27" s="640"/>
      <c r="DC27" s="645"/>
      <c r="DD27" s="619">
        <v>14856514</v>
      </c>
      <c r="DE27" s="643"/>
      <c r="DF27" s="643"/>
      <c r="DG27" s="643"/>
      <c r="DH27" s="643"/>
      <c r="DI27" s="643"/>
      <c r="DJ27" s="643"/>
      <c r="DK27" s="644"/>
      <c r="DL27" s="619">
        <v>12891334</v>
      </c>
      <c r="DM27" s="643"/>
      <c r="DN27" s="643"/>
      <c r="DO27" s="643"/>
      <c r="DP27" s="643"/>
      <c r="DQ27" s="643"/>
      <c r="DR27" s="643"/>
      <c r="DS27" s="643"/>
      <c r="DT27" s="643"/>
      <c r="DU27" s="643"/>
      <c r="DV27" s="644"/>
      <c r="DW27" s="615">
        <v>17.399999999999999</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2211091</v>
      </c>
      <c r="S28" s="611"/>
      <c r="T28" s="611"/>
      <c r="U28" s="611"/>
      <c r="V28" s="611"/>
      <c r="W28" s="611"/>
      <c r="X28" s="611"/>
      <c r="Y28" s="612"/>
      <c r="Z28" s="613">
        <v>1.5</v>
      </c>
      <c r="AA28" s="613"/>
      <c r="AB28" s="613"/>
      <c r="AC28" s="613"/>
      <c r="AD28" s="614">
        <v>338109</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11924000</v>
      </c>
      <c r="CS28" s="611"/>
      <c r="CT28" s="611"/>
      <c r="CU28" s="611"/>
      <c r="CV28" s="611"/>
      <c r="CW28" s="611"/>
      <c r="CX28" s="611"/>
      <c r="CY28" s="612"/>
      <c r="CZ28" s="615">
        <v>8.3000000000000007</v>
      </c>
      <c r="DA28" s="640"/>
      <c r="DB28" s="640"/>
      <c r="DC28" s="645"/>
      <c r="DD28" s="619">
        <v>11658545</v>
      </c>
      <c r="DE28" s="611"/>
      <c r="DF28" s="611"/>
      <c r="DG28" s="611"/>
      <c r="DH28" s="611"/>
      <c r="DI28" s="611"/>
      <c r="DJ28" s="611"/>
      <c r="DK28" s="612"/>
      <c r="DL28" s="619">
        <v>11647414</v>
      </c>
      <c r="DM28" s="611"/>
      <c r="DN28" s="611"/>
      <c r="DO28" s="611"/>
      <c r="DP28" s="611"/>
      <c r="DQ28" s="611"/>
      <c r="DR28" s="611"/>
      <c r="DS28" s="611"/>
      <c r="DT28" s="611"/>
      <c r="DU28" s="611"/>
      <c r="DV28" s="612"/>
      <c r="DW28" s="615">
        <v>15.7</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1201867</v>
      </c>
      <c r="S29" s="611"/>
      <c r="T29" s="611"/>
      <c r="U29" s="611"/>
      <c r="V29" s="611"/>
      <c r="W29" s="611"/>
      <c r="X29" s="611"/>
      <c r="Y29" s="612"/>
      <c r="Z29" s="613">
        <v>0.8</v>
      </c>
      <c r="AA29" s="613"/>
      <c r="AB29" s="613"/>
      <c r="AC29" s="613"/>
      <c r="AD29" s="614">
        <v>13705</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11922028</v>
      </c>
      <c r="CS29" s="643"/>
      <c r="CT29" s="643"/>
      <c r="CU29" s="643"/>
      <c r="CV29" s="643"/>
      <c r="CW29" s="643"/>
      <c r="CX29" s="643"/>
      <c r="CY29" s="644"/>
      <c r="CZ29" s="615">
        <v>8.3000000000000007</v>
      </c>
      <c r="DA29" s="640"/>
      <c r="DB29" s="640"/>
      <c r="DC29" s="645"/>
      <c r="DD29" s="619">
        <v>11656573</v>
      </c>
      <c r="DE29" s="643"/>
      <c r="DF29" s="643"/>
      <c r="DG29" s="643"/>
      <c r="DH29" s="643"/>
      <c r="DI29" s="643"/>
      <c r="DJ29" s="643"/>
      <c r="DK29" s="644"/>
      <c r="DL29" s="619">
        <v>11645442</v>
      </c>
      <c r="DM29" s="643"/>
      <c r="DN29" s="643"/>
      <c r="DO29" s="643"/>
      <c r="DP29" s="643"/>
      <c r="DQ29" s="643"/>
      <c r="DR29" s="643"/>
      <c r="DS29" s="643"/>
      <c r="DT29" s="643"/>
      <c r="DU29" s="643"/>
      <c r="DV29" s="644"/>
      <c r="DW29" s="615">
        <v>15.7</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35382060</v>
      </c>
      <c r="S30" s="611"/>
      <c r="T30" s="611"/>
      <c r="U30" s="611"/>
      <c r="V30" s="611"/>
      <c r="W30" s="611"/>
      <c r="X30" s="611"/>
      <c r="Y30" s="612"/>
      <c r="Z30" s="613">
        <v>24.2</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11560400</v>
      </c>
      <c r="CS30" s="611"/>
      <c r="CT30" s="611"/>
      <c r="CU30" s="611"/>
      <c r="CV30" s="611"/>
      <c r="CW30" s="611"/>
      <c r="CX30" s="611"/>
      <c r="CY30" s="612"/>
      <c r="CZ30" s="615">
        <v>8.1</v>
      </c>
      <c r="DA30" s="640"/>
      <c r="DB30" s="640"/>
      <c r="DC30" s="645"/>
      <c r="DD30" s="619">
        <v>11294945</v>
      </c>
      <c r="DE30" s="611"/>
      <c r="DF30" s="611"/>
      <c r="DG30" s="611"/>
      <c r="DH30" s="611"/>
      <c r="DI30" s="611"/>
      <c r="DJ30" s="611"/>
      <c r="DK30" s="612"/>
      <c r="DL30" s="619">
        <v>11283814</v>
      </c>
      <c r="DM30" s="611"/>
      <c r="DN30" s="611"/>
      <c r="DO30" s="611"/>
      <c r="DP30" s="611"/>
      <c r="DQ30" s="611"/>
      <c r="DR30" s="611"/>
      <c r="DS30" s="611"/>
      <c r="DT30" s="611"/>
      <c r="DU30" s="611"/>
      <c r="DV30" s="612"/>
      <c r="DW30" s="615">
        <v>15.2</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v>1553</v>
      </c>
      <c r="S31" s="611"/>
      <c r="T31" s="611"/>
      <c r="U31" s="611"/>
      <c r="V31" s="611"/>
      <c r="W31" s="611"/>
      <c r="X31" s="611"/>
      <c r="Y31" s="612"/>
      <c r="Z31" s="613">
        <v>0</v>
      </c>
      <c r="AA31" s="613"/>
      <c r="AB31" s="613"/>
      <c r="AC31" s="613"/>
      <c r="AD31" s="614">
        <v>1553</v>
      </c>
      <c r="AE31" s="614"/>
      <c r="AF31" s="614"/>
      <c r="AG31" s="614"/>
      <c r="AH31" s="614"/>
      <c r="AI31" s="614"/>
      <c r="AJ31" s="614"/>
      <c r="AK31" s="614"/>
      <c r="AL31" s="615">
        <v>0</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v>
      </c>
      <c r="BH31" s="654"/>
      <c r="BI31" s="654"/>
      <c r="BJ31" s="654"/>
      <c r="BK31" s="654"/>
      <c r="BL31" s="654"/>
      <c r="BM31" s="605">
        <v>96.7</v>
      </c>
      <c r="BN31" s="654"/>
      <c r="BO31" s="654"/>
      <c r="BP31" s="654"/>
      <c r="BQ31" s="655"/>
      <c r="BR31" s="657">
        <v>99</v>
      </c>
      <c r="BS31" s="654"/>
      <c r="BT31" s="654"/>
      <c r="BU31" s="654"/>
      <c r="BV31" s="654"/>
      <c r="BW31" s="654"/>
      <c r="BX31" s="605">
        <v>96.8</v>
      </c>
      <c r="BY31" s="654"/>
      <c r="BZ31" s="654"/>
      <c r="CA31" s="654"/>
      <c r="CB31" s="655"/>
      <c r="CD31" s="650"/>
      <c r="CE31" s="651"/>
      <c r="CF31" s="607" t="s">
        <v>301</v>
      </c>
      <c r="CG31" s="608"/>
      <c r="CH31" s="608"/>
      <c r="CI31" s="608"/>
      <c r="CJ31" s="608"/>
      <c r="CK31" s="608"/>
      <c r="CL31" s="608"/>
      <c r="CM31" s="608"/>
      <c r="CN31" s="608"/>
      <c r="CO31" s="608"/>
      <c r="CP31" s="608"/>
      <c r="CQ31" s="609"/>
      <c r="CR31" s="610">
        <v>361628</v>
      </c>
      <c r="CS31" s="643"/>
      <c r="CT31" s="643"/>
      <c r="CU31" s="643"/>
      <c r="CV31" s="643"/>
      <c r="CW31" s="643"/>
      <c r="CX31" s="643"/>
      <c r="CY31" s="644"/>
      <c r="CZ31" s="615">
        <v>0.3</v>
      </c>
      <c r="DA31" s="640"/>
      <c r="DB31" s="640"/>
      <c r="DC31" s="645"/>
      <c r="DD31" s="619">
        <v>361628</v>
      </c>
      <c r="DE31" s="643"/>
      <c r="DF31" s="643"/>
      <c r="DG31" s="643"/>
      <c r="DH31" s="643"/>
      <c r="DI31" s="643"/>
      <c r="DJ31" s="643"/>
      <c r="DK31" s="644"/>
      <c r="DL31" s="619">
        <v>361628</v>
      </c>
      <c r="DM31" s="643"/>
      <c r="DN31" s="643"/>
      <c r="DO31" s="643"/>
      <c r="DP31" s="643"/>
      <c r="DQ31" s="643"/>
      <c r="DR31" s="643"/>
      <c r="DS31" s="643"/>
      <c r="DT31" s="643"/>
      <c r="DU31" s="643"/>
      <c r="DV31" s="644"/>
      <c r="DW31" s="615">
        <v>0.5</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8376648</v>
      </c>
      <c r="S32" s="611"/>
      <c r="T32" s="611"/>
      <c r="U32" s="611"/>
      <c r="V32" s="611"/>
      <c r="W32" s="611"/>
      <c r="X32" s="611"/>
      <c r="Y32" s="612"/>
      <c r="Z32" s="613">
        <v>5.7</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98.9</v>
      </c>
      <c r="BH32" s="643"/>
      <c r="BI32" s="643"/>
      <c r="BJ32" s="643"/>
      <c r="BK32" s="643"/>
      <c r="BL32" s="643"/>
      <c r="BM32" s="616">
        <v>96.7</v>
      </c>
      <c r="BN32" s="643"/>
      <c r="BO32" s="643"/>
      <c r="BP32" s="643"/>
      <c r="BQ32" s="656"/>
      <c r="BR32" s="667">
        <v>99</v>
      </c>
      <c r="BS32" s="643"/>
      <c r="BT32" s="643"/>
      <c r="BU32" s="643"/>
      <c r="BV32" s="643"/>
      <c r="BW32" s="643"/>
      <c r="BX32" s="616">
        <v>96.8</v>
      </c>
      <c r="BY32" s="643"/>
      <c r="BZ32" s="643"/>
      <c r="CA32" s="643"/>
      <c r="CB32" s="656"/>
      <c r="CD32" s="652"/>
      <c r="CE32" s="653"/>
      <c r="CF32" s="607" t="s">
        <v>305</v>
      </c>
      <c r="CG32" s="608"/>
      <c r="CH32" s="608"/>
      <c r="CI32" s="608"/>
      <c r="CJ32" s="608"/>
      <c r="CK32" s="608"/>
      <c r="CL32" s="608"/>
      <c r="CM32" s="608"/>
      <c r="CN32" s="608"/>
      <c r="CO32" s="608"/>
      <c r="CP32" s="608"/>
      <c r="CQ32" s="609"/>
      <c r="CR32" s="610">
        <v>1972</v>
      </c>
      <c r="CS32" s="611"/>
      <c r="CT32" s="611"/>
      <c r="CU32" s="611"/>
      <c r="CV32" s="611"/>
      <c r="CW32" s="611"/>
      <c r="CX32" s="611"/>
      <c r="CY32" s="612"/>
      <c r="CZ32" s="615">
        <v>0</v>
      </c>
      <c r="DA32" s="640"/>
      <c r="DB32" s="640"/>
      <c r="DC32" s="645"/>
      <c r="DD32" s="619">
        <v>1972</v>
      </c>
      <c r="DE32" s="611"/>
      <c r="DF32" s="611"/>
      <c r="DG32" s="611"/>
      <c r="DH32" s="611"/>
      <c r="DI32" s="611"/>
      <c r="DJ32" s="611"/>
      <c r="DK32" s="612"/>
      <c r="DL32" s="619">
        <v>1972</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447883</v>
      </c>
      <c r="S33" s="611"/>
      <c r="T33" s="611"/>
      <c r="U33" s="611"/>
      <c r="V33" s="611"/>
      <c r="W33" s="611"/>
      <c r="X33" s="611"/>
      <c r="Y33" s="612"/>
      <c r="Z33" s="613">
        <v>0.3</v>
      </c>
      <c r="AA33" s="613"/>
      <c r="AB33" s="613"/>
      <c r="AC33" s="613"/>
      <c r="AD33" s="614">
        <v>143113</v>
      </c>
      <c r="AE33" s="614"/>
      <c r="AF33" s="614"/>
      <c r="AG33" s="614"/>
      <c r="AH33" s="614"/>
      <c r="AI33" s="614"/>
      <c r="AJ33" s="614"/>
      <c r="AK33" s="614"/>
      <c r="AL33" s="615">
        <v>0.2</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98.9</v>
      </c>
      <c r="BH33" s="669"/>
      <c r="BI33" s="669"/>
      <c r="BJ33" s="669"/>
      <c r="BK33" s="669"/>
      <c r="BL33" s="669"/>
      <c r="BM33" s="670">
        <v>96.2</v>
      </c>
      <c r="BN33" s="669"/>
      <c r="BO33" s="669"/>
      <c r="BP33" s="669"/>
      <c r="BQ33" s="671"/>
      <c r="BR33" s="668">
        <v>98.9</v>
      </c>
      <c r="BS33" s="669"/>
      <c r="BT33" s="669"/>
      <c r="BU33" s="669"/>
      <c r="BV33" s="669"/>
      <c r="BW33" s="669"/>
      <c r="BX33" s="670">
        <v>96.4</v>
      </c>
      <c r="BY33" s="669"/>
      <c r="BZ33" s="669"/>
      <c r="CA33" s="669"/>
      <c r="CB33" s="671"/>
      <c r="CD33" s="607" t="s">
        <v>308</v>
      </c>
      <c r="CE33" s="608"/>
      <c r="CF33" s="608"/>
      <c r="CG33" s="608"/>
      <c r="CH33" s="608"/>
      <c r="CI33" s="608"/>
      <c r="CJ33" s="608"/>
      <c r="CK33" s="608"/>
      <c r="CL33" s="608"/>
      <c r="CM33" s="608"/>
      <c r="CN33" s="608"/>
      <c r="CO33" s="608"/>
      <c r="CP33" s="608"/>
      <c r="CQ33" s="609"/>
      <c r="CR33" s="610">
        <v>55647594</v>
      </c>
      <c r="CS33" s="643"/>
      <c r="CT33" s="643"/>
      <c r="CU33" s="643"/>
      <c r="CV33" s="643"/>
      <c r="CW33" s="643"/>
      <c r="CX33" s="643"/>
      <c r="CY33" s="644"/>
      <c r="CZ33" s="615">
        <v>38.799999999999997</v>
      </c>
      <c r="DA33" s="640"/>
      <c r="DB33" s="640"/>
      <c r="DC33" s="645"/>
      <c r="DD33" s="619">
        <v>41702464</v>
      </c>
      <c r="DE33" s="643"/>
      <c r="DF33" s="643"/>
      <c r="DG33" s="643"/>
      <c r="DH33" s="643"/>
      <c r="DI33" s="643"/>
      <c r="DJ33" s="643"/>
      <c r="DK33" s="644"/>
      <c r="DL33" s="619">
        <v>29423070</v>
      </c>
      <c r="DM33" s="643"/>
      <c r="DN33" s="643"/>
      <c r="DO33" s="643"/>
      <c r="DP33" s="643"/>
      <c r="DQ33" s="643"/>
      <c r="DR33" s="643"/>
      <c r="DS33" s="643"/>
      <c r="DT33" s="643"/>
      <c r="DU33" s="643"/>
      <c r="DV33" s="644"/>
      <c r="DW33" s="615">
        <v>39.700000000000003</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2477459</v>
      </c>
      <c r="S34" s="611"/>
      <c r="T34" s="611"/>
      <c r="U34" s="611"/>
      <c r="V34" s="611"/>
      <c r="W34" s="611"/>
      <c r="X34" s="611"/>
      <c r="Y34" s="612"/>
      <c r="Z34" s="613">
        <v>1.7</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17682337</v>
      </c>
      <c r="CS34" s="611"/>
      <c r="CT34" s="611"/>
      <c r="CU34" s="611"/>
      <c r="CV34" s="611"/>
      <c r="CW34" s="611"/>
      <c r="CX34" s="611"/>
      <c r="CY34" s="612"/>
      <c r="CZ34" s="615">
        <v>12.3</v>
      </c>
      <c r="DA34" s="640"/>
      <c r="DB34" s="640"/>
      <c r="DC34" s="645"/>
      <c r="DD34" s="619">
        <v>13388460</v>
      </c>
      <c r="DE34" s="611"/>
      <c r="DF34" s="611"/>
      <c r="DG34" s="611"/>
      <c r="DH34" s="611"/>
      <c r="DI34" s="611"/>
      <c r="DJ34" s="611"/>
      <c r="DK34" s="612"/>
      <c r="DL34" s="619">
        <v>11552932</v>
      </c>
      <c r="DM34" s="611"/>
      <c r="DN34" s="611"/>
      <c r="DO34" s="611"/>
      <c r="DP34" s="611"/>
      <c r="DQ34" s="611"/>
      <c r="DR34" s="611"/>
      <c r="DS34" s="611"/>
      <c r="DT34" s="611"/>
      <c r="DU34" s="611"/>
      <c r="DV34" s="612"/>
      <c r="DW34" s="615">
        <v>15.6</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2904368</v>
      </c>
      <c r="S35" s="611"/>
      <c r="T35" s="611"/>
      <c r="U35" s="611"/>
      <c r="V35" s="611"/>
      <c r="W35" s="611"/>
      <c r="X35" s="611"/>
      <c r="Y35" s="612"/>
      <c r="Z35" s="613">
        <v>2</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2712897</v>
      </c>
      <c r="CS35" s="643"/>
      <c r="CT35" s="643"/>
      <c r="CU35" s="643"/>
      <c r="CV35" s="643"/>
      <c r="CW35" s="643"/>
      <c r="CX35" s="643"/>
      <c r="CY35" s="644"/>
      <c r="CZ35" s="615">
        <v>1.9</v>
      </c>
      <c r="DA35" s="640"/>
      <c r="DB35" s="640"/>
      <c r="DC35" s="645"/>
      <c r="DD35" s="619">
        <v>2189726</v>
      </c>
      <c r="DE35" s="643"/>
      <c r="DF35" s="643"/>
      <c r="DG35" s="643"/>
      <c r="DH35" s="643"/>
      <c r="DI35" s="643"/>
      <c r="DJ35" s="643"/>
      <c r="DK35" s="644"/>
      <c r="DL35" s="619">
        <v>2079202</v>
      </c>
      <c r="DM35" s="643"/>
      <c r="DN35" s="643"/>
      <c r="DO35" s="643"/>
      <c r="DP35" s="643"/>
      <c r="DQ35" s="643"/>
      <c r="DR35" s="643"/>
      <c r="DS35" s="643"/>
      <c r="DT35" s="643"/>
      <c r="DU35" s="643"/>
      <c r="DV35" s="644"/>
      <c r="DW35" s="615">
        <v>2.8</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3350847</v>
      </c>
      <c r="S36" s="611"/>
      <c r="T36" s="611"/>
      <c r="U36" s="611"/>
      <c r="V36" s="611"/>
      <c r="W36" s="611"/>
      <c r="X36" s="611"/>
      <c r="Y36" s="612"/>
      <c r="Z36" s="613">
        <v>2.2999999999999998</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19559267</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132487</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13800835</v>
      </c>
      <c r="CS36" s="611"/>
      <c r="CT36" s="611"/>
      <c r="CU36" s="611"/>
      <c r="CV36" s="611"/>
      <c r="CW36" s="611"/>
      <c r="CX36" s="611"/>
      <c r="CY36" s="612"/>
      <c r="CZ36" s="615">
        <v>9.6</v>
      </c>
      <c r="DA36" s="640"/>
      <c r="DB36" s="640"/>
      <c r="DC36" s="645"/>
      <c r="DD36" s="619">
        <v>12643405</v>
      </c>
      <c r="DE36" s="611"/>
      <c r="DF36" s="611"/>
      <c r="DG36" s="611"/>
      <c r="DH36" s="611"/>
      <c r="DI36" s="611"/>
      <c r="DJ36" s="611"/>
      <c r="DK36" s="612"/>
      <c r="DL36" s="619">
        <v>5790289</v>
      </c>
      <c r="DM36" s="611"/>
      <c r="DN36" s="611"/>
      <c r="DO36" s="611"/>
      <c r="DP36" s="611"/>
      <c r="DQ36" s="611"/>
      <c r="DR36" s="611"/>
      <c r="DS36" s="611"/>
      <c r="DT36" s="611"/>
      <c r="DU36" s="611"/>
      <c r="DV36" s="612"/>
      <c r="DW36" s="615">
        <v>7.8</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6665726</v>
      </c>
      <c r="S37" s="611"/>
      <c r="T37" s="611"/>
      <c r="U37" s="611"/>
      <c r="V37" s="611"/>
      <c r="W37" s="611"/>
      <c r="X37" s="611"/>
      <c r="Y37" s="612"/>
      <c r="Z37" s="613">
        <v>4.5999999999999996</v>
      </c>
      <c r="AA37" s="613"/>
      <c r="AB37" s="613"/>
      <c r="AC37" s="613"/>
      <c r="AD37" s="614">
        <v>190694</v>
      </c>
      <c r="AE37" s="614"/>
      <c r="AF37" s="614"/>
      <c r="AG37" s="614"/>
      <c r="AH37" s="614"/>
      <c r="AI37" s="614"/>
      <c r="AJ37" s="614"/>
      <c r="AK37" s="614"/>
      <c r="AL37" s="615">
        <v>0.3</v>
      </c>
      <c r="AM37" s="616"/>
      <c r="AN37" s="616"/>
      <c r="AO37" s="617"/>
      <c r="AQ37" s="673" t="s">
        <v>320</v>
      </c>
      <c r="AR37" s="674"/>
      <c r="AS37" s="674"/>
      <c r="AT37" s="674"/>
      <c r="AU37" s="674"/>
      <c r="AV37" s="674"/>
      <c r="AW37" s="674"/>
      <c r="AX37" s="674"/>
      <c r="AY37" s="675"/>
      <c r="AZ37" s="610">
        <v>2890318</v>
      </c>
      <c r="BA37" s="611"/>
      <c r="BB37" s="611"/>
      <c r="BC37" s="611"/>
      <c r="BD37" s="643"/>
      <c r="BE37" s="643"/>
      <c r="BF37" s="656"/>
      <c r="BG37" s="607" t="s">
        <v>321</v>
      </c>
      <c r="BH37" s="608"/>
      <c r="BI37" s="608"/>
      <c r="BJ37" s="608"/>
      <c r="BK37" s="608"/>
      <c r="BL37" s="608"/>
      <c r="BM37" s="608"/>
      <c r="BN37" s="608"/>
      <c r="BO37" s="608"/>
      <c r="BP37" s="608"/>
      <c r="BQ37" s="608"/>
      <c r="BR37" s="608"/>
      <c r="BS37" s="608"/>
      <c r="BT37" s="608"/>
      <c r="BU37" s="609"/>
      <c r="BV37" s="610">
        <v>-438713</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1900207</v>
      </c>
      <c r="CS37" s="643"/>
      <c r="CT37" s="643"/>
      <c r="CU37" s="643"/>
      <c r="CV37" s="643"/>
      <c r="CW37" s="643"/>
      <c r="CX37" s="643"/>
      <c r="CY37" s="644"/>
      <c r="CZ37" s="615">
        <v>1.3</v>
      </c>
      <c r="DA37" s="640"/>
      <c r="DB37" s="640"/>
      <c r="DC37" s="645"/>
      <c r="DD37" s="619">
        <v>1900207</v>
      </c>
      <c r="DE37" s="643"/>
      <c r="DF37" s="643"/>
      <c r="DG37" s="643"/>
      <c r="DH37" s="643"/>
      <c r="DI37" s="643"/>
      <c r="DJ37" s="643"/>
      <c r="DK37" s="644"/>
      <c r="DL37" s="619">
        <v>1900207</v>
      </c>
      <c r="DM37" s="643"/>
      <c r="DN37" s="643"/>
      <c r="DO37" s="643"/>
      <c r="DP37" s="643"/>
      <c r="DQ37" s="643"/>
      <c r="DR37" s="643"/>
      <c r="DS37" s="643"/>
      <c r="DT37" s="643"/>
      <c r="DU37" s="643"/>
      <c r="DV37" s="644"/>
      <c r="DW37" s="615">
        <v>2.6</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6060400</v>
      </c>
      <c r="S38" s="611"/>
      <c r="T38" s="611"/>
      <c r="U38" s="611"/>
      <c r="V38" s="611"/>
      <c r="W38" s="611"/>
      <c r="X38" s="611"/>
      <c r="Y38" s="612"/>
      <c r="Z38" s="613">
        <v>4.0999999999999996</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2369506</v>
      </c>
      <c r="BA38" s="611"/>
      <c r="BB38" s="611"/>
      <c r="BC38" s="611"/>
      <c r="BD38" s="643"/>
      <c r="BE38" s="643"/>
      <c r="BF38" s="656"/>
      <c r="BG38" s="607" t="s">
        <v>325</v>
      </c>
      <c r="BH38" s="608"/>
      <c r="BI38" s="608"/>
      <c r="BJ38" s="608"/>
      <c r="BK38" s="608"/>
      <c r="BL38" s="608"/>
      <c r="BM38" s="608"/>
      <c r="BN38" s="608"/>
      <c r="BO38" s="608"/>
      <c r="BP38" s="608"/>
      <c r="BQ38" s="608"/>
      <c r="BR38" s="608"/>
      <c r="BS38" s="608"/>
      <c r="BT38" s="608"/>
      <c r="BU38" s="609"/>
      <c r="BV38" s="610">
        <v>31601</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13653025</v>
      </c>
      <c r="CS38" s="611"/>
      <c r="CT38" s="611"/>
      <c r="CU38" s="611"/>
      <c r="CV38" s="611"/>
      <c r="CW38" s="611"/>
      <c r="CX38" s="611"/>
      <c r="CY38" s="612"/>
      <c r="CZ38" s="615">
        <v>9.5</v>
      </c>
      <c r="DA38" s="640"/>
      <c r="DB38" s="640"/>
      <c r="DC38" s="645"/>
      <c r="DD38" s="619">
        <v>11070085</v>
      </c>
      <c r="DE38" s="611"/>
      <c r="DF38" s="611"/>
      <c r="DG38" s="611"/>
      <c r="DH38" s="611"/>
      <c r="DI38" s="611"/>
      <c r="DJ38" s="611"/>
      <c r="DK38" s="612"/>
      <c r="DL38" s="619">
        <v>10000647</v>
      </c>
      <c r="DM38" s="611"/>
      <c r="DN38" s="611"/>
      <c r="DO38" s="611"/>
      <c r="DP38" s="611"/>
      <c r="DQ38" s="611"/>
      <c r="DR38" s="611"/>
      <c r="DS38" s="611"/>
      <c r="DT38" s="611"/>
      <c r="DU38" s="611"/>
      <c r="DV38" s="612"/>
      <c r="DW38" s="615">
        <v>13.5</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458393</v>
      </c>
      <c r="BA39" s="611"/>
      <c r="BB39" s="611"/>
      <c r="BC39" s="611"/>
      <c r="BD39" s="643"/>
      <c r="BE39" s="643"/>
      <c r="BF39" s="656"/>
      <c r="BG39" s="607" t="s">
        <v>329</v>
      </c>
      <c r="BH39" s="608"/>
      <c r="BI39" s="608"/>
      <c r="BJ39" s="608"/>
      <c r="BK39" s="608"/>
      <c r="BL39" s="608"/>
      <c r="BM39" s="608"/>
      <c r="BN39" s="608"/>
      <c r="BO39" s="608"/>
      <c r="BP39" s="608"/>
      <c r="BQ39" s="608"/>
      <c r="BR39" s="608"/>
      <c r="BS39" s="608"/>
      <c r="BT39" s="608"/>
      <c r="BU39" s="609"/>
      <c r="BV39" s="610">
        <v>42783</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2509555</v>
      </c>
      <c r="CS39" s="643"/>
      <c r="CT39" s="643"/>
      <c r="CU39" s="643"/>
      <c r="CV39" s="643"/>
      <c r="CW39" s="643"/>
      <c r="CX39" s="643"/>
      <c r="CY39" s="644"/>
      <c r="CZ39" s="615">
        <v>1.7</v>
      </c>
      <c r="DA39" s="640"/>
      <c r="DB39" s="640"/>
      <c r="DC39" s="645"/>
      <c r="DD39" s="619">
        <v>2359316</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617800</v>
      </c>
      <c r="S40" s="611"/>
      <c r="T40" s="611"/>
      <c r="U40" s="611"/>
      <c r="V40" s="611"/>
      <c r="W40" s="611"/>
      <c r="X40" s="611"/>
      <c r="Y40" s="612"/>
      <c r="Z40" s="613">
        <v>0.4</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222697</v>
      </c>
      <c r="BA40" s="611"/>
      <c r="BB40" s="611"/>
      <c r="BC40" s="611"/>
      <c r="BD40" s="643"/>
      <c r="BE40" s="643"/>
      <c r="BF40" s="656"/>
      <c r="BG40" s="660" t="s">
        <v>333</v>
      </c>
      <c r="BH40" s="661"/>
      <c r="BI40" s="661"/>
      <c r="BJ40" s="661"/>
      <c r="BK40" s="661"/>
      <c r="BL40" s="205"/>
      <c r="BM40" s="608" t="s">
        <v>334</v>
      </c>
      <c r="BN40" s="608"/>
      <c r="BO40" s="608"/>
      <c r="BP40" s="608"/>
      <c r="BQ40" s="608"/>
      <c r="BR40" s="608"/>
      <c r="BS40" s="608"/>
      <c r="BT40" s="608"/>
      <c r="BU40" s="609"/>
      <c r="BV40" s="610">
        <v>89</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5288945</v>
      </c>
      <c r="CS40" s="611"/>
      <c r="CT40" s="611"/>
      <c r="CU40" s="611"/>
      <c r="CV40" s="611"/>
      <c r="CW40" s="611"/>
      <c r="CX40" s="611"/>
      <c r="CY40" s="612"/>
      <c r="CZ40" s="615">
        <v>3.7</v>
      </c>
      <c r="DA40" s="640"/>
      <c r="DB40" s="640"/>
      <c r="DC40" s="645"/>
      <c r="DD40" s="619">
        <v>51472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146180574</v>
      </c>
      <c r="S41" s="683"/>
      <c r="T41" s="683"/>
      <c r="U41" s="683"/>
      <c r="V41" s="683"/>
      <c r="W41" s="683"/>
      <c r="X41" s="683"/>
      <c r="Y41" s="687"/>
      <c r="Z41" s="688">
        <v>100</v>
      </c>
      <c r="AA41" s="688"/>
      <c r="AB41" s="688"/>
      <c r="AC41" s="688"/>
      <c r="AD41" s="689">
        <v>73492275</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2806376</v>
      </c>
      <c r="BA41" s="611"/>
      <c r="BB41" s="611"/>
      <c r="BC41" s="611"/>
      <c r="BD41" s="643"/>
      <c r="BE41" s="643"/>
      <c r="BF41" s="656"/>
      <c r="BG41" s="660"/>
      <c r="BH41" s="661"/>
      <c r="BI41" s="661"/>
      <c r="BJ41" s="661"/>
      <c r="BK41" s="661"/>
      <c r="BL41" s="205"/>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10811977</v>
      </c>
      <c r="BA42" s="683"/>
      <c r="BB42" s="683"/>
      <c r="BC42" s="683"/>
      <c r="BD42" s="669"/>
      <c r="BE42" s="669"/>
      <c r="BF42" s="671"/>
      <c r="BG42" s="662"/>
      <c r="BH42" s="663"/>
      <c r="BI42" s="663"/>
      <c r="BJ42" s="663"/>
      <c r="BK42" s="663"/>
      <c r="BL42" s="206"/>
      <c r="BM42" s="632" t="s">
        <v>341</v>
      </c>
      <c r="BN42" s="632"/>
      <c r="BO42" s="632"/>
      <c r="BP42" s="632"/>
      <c r="BQ42" s="632"/>
      <c r="BR42" s="632"/>
      <c r="BS42" s="632"/>
      <c r="BT42" s="632"/>
      <c r="BU42" s="633"/>
      <c r="BV42" s="682">
        <v>445</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11615229</v>
      </c>
      <c r="CS42" s="643"/>
      <c r="CT42" s="643"/>
      <c r="CU42" s="643"/>
      <c r="CV42" s="643"/>
      <c r="CW42" s="643"/>
      <c r="CX42" s="643"/>
      <c r="CY42" s="644"/>
      <c r="CZ42" s="615">
        <v>8.1</v>
      </c>
      <c r="DA42" s="640"/>
      <c r="DB42" s="640"/>
      <c r="DC42" s="645"/>
      <c r="DD42" s="619">
        <v>2538283</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387529</v>
      </c>
      <c r="CS43" s="643"/>
      <c r="CT43" s="643"/>
      <c r="CU43" s="643"/>
      <c r="CV43" s="643"/>
      <c r="CW43" s="643"/>
      <c r="CX43" s="643"/>
      <c r="CY43" s="644"/>
      <c r="CZ43" s="615">
        <v>0.3</v>
      </c>
      <c r="DA43" s="640"/>
      <c r="DB43" s="640"/>
      <c r="DC43" s="645"/>
      <c r="DD43" s="619">
        <v>353210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11615229</v>
      </c>
      <c r="CS44" s="611"/>
      <c r="CT44" s="611"/>
      <c r="CU44" s="611"/>
      <c r="CV44" s="611"/>
      <c r="CW44" s="611"/>
      <c r="CX44" s="611"/>
      <c r="CY44" s="612"/>
      <c r="CZ44" s="615">
        <v>8.1</v>
      </c>
      <c r="DA44" s="616"/>
      <c r="DB44" s="616"/>
      <c r="DC44" s="622"/>
      <c r="DD44" s="619">
        <v>2538283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6198239</v>
      </c>
      <c r="CS45" s="643"/>
      <c r="CT45" s="643"/>
      <c r="CU45" s="643"/>
      <c r="CV45" s="643"/>
      <c r="CW45" s="643"/>
      <c r="CX45" s="643"/>
      <c r="CY45" s="644"/>
      <c r="CZ45" s="615">
        <v>4.3</v>
      </c>
      <c r="DA45" s="640"/>
      <c r="DB45" s="640"/>
      <c r="DC45" s="645"/>
      <c r="DD45" s="619">
        <v>663461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4930843</v>
      </c>
      <c r="CS46" s="611"/>
      <c r="CT46" s="611"/>
      <c r="CU46" s="611"/>
      <c r="CV46" s="611"/>
      <c r="CW46" s="611"/>
      <c r="CX46" s="611"/>
      <c r="CY46" s="612"/>
      <c r="CZ46" s="615">
        <v>3.4</v>
      </c>
      <c r="DA46" s="616"/>
      <c r="DB46" s="616"/>
      <c r="DC46" s="622"/>
      <c r="DD46" s="619">
        <v>1871616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143481696</v>
      </c>
      <c r="CS49" s="669"/>
      <c r="CT49" s="669"/>
      <c r="CU49" s="669"/>
      <c r="CV49" s="669"/>
      <c r="CW49" s="669"/>
      <c r="CX49" s="669"/>
      <c r="CY49" s="698"/>
      <c r="CZ49" s="690">
        <v>100</v>
      </c>
      <c r="DA49" s="699"/>
      <c r="DB49" s="699"/>
      <c r="DC49" s="700"/>
      <c r="DD49" s="701">
        <v>87666593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MnfAcDarZnjhvyIoIhUwdTvRW/JdIRnrqP3Nq+aOS7vwdzl3pnZPfWqK0KmrYA1F+GDC3SlqbTpUrCcA1Jjh2A==" saltValue="Yu/oHeWnZUAA/23tHobT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39370078740157483"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375</v>
      </c>
      <c r="C7" s="737"/>
      <c r="D7" s="737"/>
      <c r="E7" s="737"/>
      <c r="F7" s="737"/>
      <c r="G7" s="737"/>
      <c r="H7" s="737"/>
      <c r="I7" s="737"/>
      <c r="J7" s="737"/>
      <c r="K7" s="737"/>
      <c r="L7" s="737"/>
      <c r="M7" s="737"/>
      <c r="N7" s="737"/>
      <c r="O7" s="737"/>
      <c r="P7" s="738"/>
      <c r="Q7" s="739">
        <v>144922</v>
      </c>
      <c r="R7" s="740"/>
      <c r="S7" s="740"/>
      <c r="T7" s="740"/>
      <c r="U7" s="740"/>
      <c r="V7" s="740">
        <v>142389</v>
      </c>
      <c r="W7" s="740"/>
      <c r="X7" s="740"/>
      <c r="Y7" s="740"/>
      <c r="Z7" s="740"/>
      <c r="AA7" s="740">
        <v>2533</v>
      </c>
      <c r="AB7" s="740"/>
      <c r="AC7" s="740"/>
      <c r="AD7" s="740"/>
      <c r="AE7" s="741"/>
      <c r="AF7" s="742">
        <v>1861</v>
      </c>
      <c r="AG7" s="743"/>
      <c r="AH7" s="743"/>
      <c r="AI7" s="743"/>
      <c r="AJ7" s="744"/>
      <c r="AK7" s="745">
        <f>2904+418</f>
        <v>3322</v>
      </c>
      <c r="AL7" s="746"/>
      <c r="AM7" s="746"/>
      <c r="AN7" s="746"/>
      <c r="AO7" s="746"/>
      <c r="AP7" s="746">
        <v>109260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564</v>
      </c>
      <c r="BT7" s="734"/>
      <c r="BU7" s="734"/>
      <c r="BV7" s="734"/>
      <c r="BW7" s="734"/>
      <c r="BX7" s="734"/>
      <c r="BY7" s="734"/>
      <c r="BZ7" s="734"/>
      <c r="CA7" s="734"/>
      <c r="CB7" s="734"/>
      <c r="CC7" s="734"/>
      <c r="CD7" s="734"/>
      <c r="CE7" s="734"/>
      <c r="CF7" s="734"/>
      <c r="CG7" s="749"/>
      <c r="CH7" s="730">
        <v>-425</v>
      </c>
      <c r="CI7" s="731"/>
      <c r="CJ7" s="731"/>
      <c r="CK7" s="731"/>
      <c r="CL7" s="732"/>
      <c r="CM7" s="730">
        <v>2555</v>
      </c>
      <c r="CN7" s="731"/>
      <c r="CO7" s="731"/>
      <c r="CP7" s="731"/>
      <c r="CQ7" s="732"/>
      <c r="CR7" s="730">
        <v>20</v>
      </c>
      <c r="CS7" s="731"/>
      <c r="CT7" s="731"/>
      <c r="CU7" s="731"/>
      <c r="CV7" s="732"/>
      <c r="CW7" s="730">
        <v>60</v>
      </c>
      <c r="CX7" s="731"/>
      <c r="CY7" s="731"/>
      <c r="CZ7" s="731"/>
      <c r="DA7" s="732"/>
      <c r="DB7" s="730" t="s">
        <v>575</v>
      </c>
      <c r="DC7" s="731"/>
      <c r="DD7" s="731"/>
      <c r="DE7" s="731"/>
      <c r="DF7" s="732"/>
      <c r="DG7" s="730" t="s">
        <v>575</v>
      </c>
      <c r="DH7" s="731"/>
      <c r="DI7" s="731"/>
      <c r="DJ7" s="731"/>
      <c r="DK7" s="732"/>
      <c r="DL7" s="730" t="s">
        <v>575</v>
      </c>
      <c r="DM7" s="731"/>
      <c r="DN7" s="731"/>
      <c r="DO7" s="731"/>
      <c r="DP7" s="732"/>
      <c r="DQ7" s="730" t="s">
        <v>575</v>
      </c>
      <c r="DR7" s="731"/>
      <c r="DS7" s="731"/>
      <c r="DT7" s="731"/>
      <c r="DU7" s="732"/>
      <c r="DV7" s="733"/>
      <c r="DW7" s="734"/>
      <c r="DX7" s="734"/>
      <c r="DY7" s="734"/>
      <c r="DZ7" s="735"/>
      <c r="EA7" s="216"/>
    </row>
    <row r="8" spans="1:131" s="217" customFormat="1" ht="26.25" customHeight="1" x14ac:dyDescent="0.15">
      <c r="A8" s="220">
        <v>2</v>
      </c>
      <c r="B8" s="767" t="s">
        <v>376</v>
      </c>
      <c r="C8" s="768"/>
      <c r="D8" s="768"/>
      <c r="E8" s="768"/>
      <c r="F8" s="768"/>
      <c r="G8" s="768"/>
      <c r="H8" s="768"/>
      <c r="I8" s="768"/>
      <c r="J8" s="768"/>
      <c r="K8" s="768"/>
      <c r="L8" s="768"/>
      <c r="M8" s="768"/>
      <c r="N8" s="768"/>
      <c r="O8" s="768"/>
      <c r="P8" s="769"/>
      <c r="Q8" s="770">
        <v>2675</v>
      </c>
      <c r="R8" s="771"/>
      <c r="S8" s="771"/>
      <c r="T8" s="771"/>
      <c r="U8" s="771"/>
      <c r="V8" s="771">
        <v>2619</v>
      </c>
      <c r="W8" s="771"/>
      <c r="X8" s="771"/>
      <c r="Y8" s="771"/>
      <c r="Z8" s="771"/>
      <c r="AA8" s="771">
        <v>56</v>
      </c>
      <c r="AB8" s="771"/>
      <c r="AC8" s="771"/>
      <c r="AD8" s="771"/>
      <c r="AE8" s="772"/>
      <c r="AF8" s="773">
        <v>56</v>
      </c>
      <c r="AG8" s="774"/>
      <c r="AH8" s="774"/>
      <c r="AI8" s="774"/>
      <c r="AJ8" s="775"/>
      <c r="AK8" s="756">
        <v>1168</v>
      </c>
      <c r="AL8" s="757"/>
      <c r="AM8" s="757"/>
      <c r="AN8" s="757"/>
      <c r="AO8" s="757"/>
      <c r="AP8" s="757">
        <v>13121</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565</v>
      </c>
      <c r="BT8" s="761"/>
      <c r="BU8" s="761"/>
      <c r="BV8" s="761"/>
      <c r="BW8" s="761"/>
      <c r="BX8" s="761"/>
      <c r="BY8" s="761"/>
      <c r="BZ8" s="761"/>
      <c r="CA8" s="761"/>
      <c r="CB8" s="761"/>
      <c r="CC8" s="761"/>
      <c r="CD8" s="761"/>
      <c r="CE8" s="761"/>
      <c r="CF8" s="761"/>
      <c r="CG8" s="762"/>
      <c r="CH8" s="763">
        <v>-4</v>
      </c>
      <c r="CI8" s="764"/>
      <c r="CJ8" s="764"/>
      <c r="CK8" s="764"/>
      <c r="CL8" s="765"/>
      <c r="CM8" s="763">
        <v>357</v>
      </c>
      <c r="CN8" s="764"/>
      <c r="CO8" s="764"/>
      <c r="CP8" s="764"/>
      <c r="CQ8" s="765"/>
      <c r="CR8" s="763">
        <v>294</v>
      </c>
      <c r="CS8" s="764"/>
      <c r="CT8" s="764"/>
      <c r="CU8" s="764"/>
      <c r="CV8" s="765"/>
      <c r="CW8" s="763" t="s">
        <v>575</v>
      </c>
      <c r="CX8" s="764"/>
      <c r="CY8" s="764"/>
      <c r="CZ8" s="764"/>
      <c r="DA8" s="765"/>
      <c r="DB8" s="763" t="s">
        <v>575</v>
      </c>
      <c r="DC8" s="764"/>
      <c r="DD8" s="764"/>
      <c r="DE8" s="764"/>
      <c r="DF8" s="765"/>
      <c r="DG8" s="763" t="s">
        <v>575</v>
      </c>
      <c r="DH8" s="764"/>
      <c r="DI8" s="764"/>
      <c r="DJ8" s="764"/>
      <c r="DK8" s="765"/>
      <c r="DL8" s="763" t="s">
        <v>575</v>
      </c>
      <c r="DM8" s="764"/>
      <c r="DN8" s="764"/>
      <c r="DO8" s="764"/>
      <c r="DP8" s="765"/>
      <c r="DQ8" s="763" t="s">
        <v>575</v>
      </c>
      <c r="DR8" s="764"/>
      <c r="DS8" s="764"/>
      <c r="DT8" s="764"/>
      <c r="DU8" s="765"/>
      <c r="DV8" s="760"/>
      <c r="DW8" s="761"/>
      <c r="DX8" s="761"/>
      <c r="DY8" s="761"/>
      <c r="DZ8" s="766"/>
      <c r="EA8" s="216"/>
    </row>
    <row r="9" spans="1:131" s="217" customFormat="1" ht="26.25" customHeight="1" x14ac:dyDescent="0.15">
      <c r="A9" s="220">
        <v>3</v>
      </c>
      <c r="B9" s="767" t="s">
        <v>377</v>
      </c>
      <c r="C9" s="768"/>
      <c r="D9" s="768"/>
      <c r="E9" s="768"/>
      <c r="F9" s="768"/>
      <c r="G9" s="768"/>
      <c r="H9" s="768"/>
      <c r="I9" s="768"/>
      <c r="J9" s="768"/>
      <c r="K9" s="768"/>
      <c r="L9" s="768"/>
      <c r="M9" s="768"/>
      <c r="N9" s="768"/>
      <c r="O9" s="768"/>
      <c r="P9" s="769"/>
      <c r="Q9" s="770">
        <v>46</v>
      </c>
      <c r="R9" s="771"/>
      <c r="S9" s="771"/>
      <c r="T9" s="771"/>
      <c r="U9" s="771"/>
      <c r="V9" s="771">
        <v>44</v>
      </c>
      <c r="W9" s="771"/>
      <c r="X9" s="771"/>
      <c r="Y9" s="771"/>
      <c r="Z9" s="771"/>
      <c r="AA9" s="771">
        <v>2</v>
      </c>
      <c r="AB9" s="771"/>
      <c r="AC9" s="771"/>
      <c r="AD9" s="771"/>
      <c r="AE9" s="772"/>
      <c r="AF9" s="773">
        <v>2</v>
      </c>
      <c r="AG9" s="774"/>
      <c r="AH9" s="774"/>
      <c r="AI9" s="774"/>
      <c r="AJ9" s="775"/>
      <c r="AK9" s="756" t="s">
        <v>575</v>
      </c>
      <c r="AL9" s="757"/>
      <c r="AM9" s="757"/>
      <c r="AN9" s="757"/>
      <c r="AO9" s="757"/>
      <c r="AP9" s="757" t="s">
        <v>575</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566</v>
      </c>
      <c r="BT9" s="761"/>
      <c r="BU9" s="761"/>
      <c r="BV9" s="761"/>
      <c r="BW9" s="761"/>
      <c r="BX9" s="761"/>
      <c r="BY9" s="761"/>
      <c r="BZ9" s="761"/>
      <c r="CA9" s="761"/>
      <c r="CB9" s="761"/>
      <c r="CC9" s="761"/>
      <c r="CD9" s="761"/>
      <c r="CE9" s="761"/>
      <c r="CF9" s="761"/>
      <c r="CG9" s="762"/>
      <c r="CH9" s="763">
        <v>2</v>
      </c>
      <c r="CI9" s="764"/>
      <c r="CJ9" s="764"/>
      <c r="CK9" s="764"/>
      <c r="CL9" s="765"/>
      <c r="CM9" s="763">
        <v>2370</v>
      </c>
      <c r="CN9" s="764"/>
      <c r="CO9" s="764"/>
      <c r="CP9" s="764"/>
      <c r="CQ9" s="765"/>
      <c r="CR9" s="763">
        <v>10</v>
      </c>
      <c r="CS9" s="764"/>
      <c r="CT9" s="764"/>
      <c r="CU9" s="764"/>
      <c r="CV9" s="765"/>
      <c r="CW9" s="763" t="s">
        <v>575</v>
      </c>
      <c r="CX9" s="764"/>
      <c r="CY9" s="764"/>
      <c r="CZ9" s="764"/>
      <c r="DA9" s="765"/>
      <c r="DB9" s="763" t="s">
        <v>575</v>
      </c>
      <c r="DC9" s="764"/>
      <c r="DD9" s="764"/>
      <c r="DE9" s="764"/>
      <c r="DF9" s="765"/>
      <c r="DG9" s="763">
        <v>1151</v>
      </c>
      <c r="DH9" s="764"/>
      <c r="DI9" s="764"/>
      <c r="DJ9" s="764"/>
      <c r="DK9" s="765"/>
      <c r="DL9" s="763" t="s">
        <v>575</v>
      </c>
      <c r="DM9" s="764"/>
      <c r="DN9" s="764"/>
      <c r="DO9" s="764"/>
      <c r="DP9" s="765"/>
      <c r="DQ9" s="763">
        <v>850</v>
      </c>
      <c r="DR9" s="764"/>
      <c r="DS9" s="764"/>
      <c r="DT9" s="764"/>
      <c r="DU9" s="765"/>
      <c r="DV9" s="760"/>
      <c r="DW9" s="761"/>
      <c r="DX9" s="761"/>
      <c r="DY9" s="761"/>
      <c r="DZ9" s="766"/>
      <c r="EA9" s="216"/>
    </row>
    <row r="10" spans="1:131" s="217" customFormat="1" ht="26.25" customHeight="1" x14ac:dyDescent="0.15">
      <c r="A10" s="220">
        <v>4</v>
      </c>
      <c r="B10" s="767" t="s">
        <v>378</v>
      </c>
      <c r="C10" s="768"/>
      <c r="D10" s="768"/>
      <c r="E10" s="768"/>
      <c r="F10" s="768"/>
      <c r="G10" s="768"/>
      <c r="H10" s="768"/>
      <c r="I10" s="768"/>
      <c r="J10" s="768"/>
      <c r="K10" s="768"/>
      <c r="L10" s="768"/>
      <c r="M10" s="768"/>
      <c r="N10" s="768"/>
      <c r="O10" s="768"/>
      <c r="P10" s="769"/>
      <c r="Q10" s="770">
        <v>146</v>
      </c>
      <c r="R10" s="771"/>
      <c r="S10" s="771"/>
      <c r="T10" s="771"/>
      <c r="U10" s="771"/>
      <c r="V10" s="771">
        <v>38</v>
      </c>
      <c r="W10" s="771"/>
      <c r="X10" s="771"/>
      <c r="Y10" s="771"/>
      <c r="Z10" s="771"/>
      <c r="AA10" s="771">
        <v>108</v>
      </c>
      <c r="AB10" s="771"/>
      <c r="AC10" s="771"/>
      <c r="AD10" s="771"/>
      <c r="AE10" s="772"/>
      <c r="AF10" s="773" t="s">
        <v>122</v>
      </c>
      <c r="AG10" s="774"/>
      <c r="AH10" s="774"/>
      <c r="AI10" s="774"/>
      <c r="AJ10" s="775"/>
      <c r="AK10" s="756">
        <v>1</v>
      </c>
      <c r="AL10" s="757"/>
      <c r="AM10" s="757"/>
      <c r="AN10" s="757"/>
      <c r="AO10" s="757"/>
      <c r="AP10" s="757">
        <v>528</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567</v>
      </c>
      <c r="BT10" s="761"/>
      <c r="BU10" s="761"/>
      <c r="BV10" s="761"/>
      <c r="BW10" s="761"/>
      <c r="BX10" s="761"/>
      <c r="BY10" s="761"/>
      <c r="BZ10" s="761"/>
      <c r="CA10" s="761"/>
      <c r="CB10" s="761"/>
      <c r="CC10" s="761"/>
      <c r="CD10" s="761"/>
      <c r="CE10" s="761"/>
      <c r="CF10" s="761"/>
      <c r="CG10" s="762"/>
      <c r="CH10" s="763">
        <v>663</v>
      </c>
      <c r="CI10" s="764"/>
      <c r="CJ10" s="764"/>
      <c r="CK10" s="764"/>
      <c r="CL10" s="765"/>
      <c r="CM10" s="763">
        <v>3509</v>
      </c>
      <c r="CN10" s="764"/>
      <c r="CO10" s="764"/>
      <c r="CP10" s="764"/>
      <c r="CQ10" s="765"/>
      <c r="CR10" s="763">
        <v>80</v>
      </c>
      <c r="CS10" s="764"/>
      <c r="CT10" s="764"/>
      <c r="CU10" s="764"/>
      <c r="CV10" s="765"/>
      <c r="CW10" s="763" t="s">
        <v>575</v>
      </c>
      <c r="CX10" s="764"/>
      <c r="CY10" s="764"/>
      <c r="CZ10" s="764"/>
      <c r="DA10" s="765"/>
      <c r="DB10" s="763" t="s">
        <v>575</v>
      </c>
      <c r="DC10" s="764"/>
      <c r="DD10" s="764"/>
      <c r="DE10" s="764"/>
      <c r="DF10" s="765"/>
      <c r="DG10" s="763" t="s">
        <v>575</v>
      </c>
      <c r="DH10" s="764"/>
      <c r="DI10" s="764"/>
      <c r="DJ10" s="764"/>
      <c r="DK10" s="765"/>
      <c r="DL10" s="763" t="s">
        <v>575</v>
      </c>
      <c r="DM10" s="764"/>
      <c r="DN10" s="764"/>
      <c r="DO10" s="764"/>
      <c r="DP10" s="765"/>
      <c r="DQ10" s="763" t="s">
        <v>575</v>
      </c>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568</v>
      </c>
      <c r="BT11" s="761"/>
      <c r="BU11" s="761"/>
      <c r="BV11" s="761"/>
      <c r="BW11" s="761"/>
      <c r="BX11" s="761"/>
      <c r="BY11" s="761"/>
      <c r="BZ11" s="761"/>
      <c r="CA11" s="761"/>
      <c r="CB11" s="761"/>
      <c r="CC11" s="761"/>
      <c r="CD11" s="761"/>
      <c r="CE11" s="761"/>
      <c r="CF11" s="761"/>
      <c r="CG11" s="762"/>
      <c r="CH11" s="763">
        <v>4</v>
      </c>
      <c r="CI11" s="764"/>
      <c r="CJ11" s="764"/>
      <c r="CK11" s="764"/>
      <c r="CL11" s="765"/>
      <c r="CM11" s="763">
        <v>126</v>
      </c>
      <c r="CN11" s="764"/>
      <c r="CO11" s="764"/>
      <c r="CP11" s="764"/>
      <c r="CQ11" s="765"/>
      <c r="CR11" s="763">
        <v>35</v>
      </c>
      <c r="CS11" s="764"/>
      <c r="CT11" s="764"/>
      <c r="CU11" s="764"/>
      <c r="CV11" s="765"/>
      <c r="CW11" s="763" t="s">
        <v>575</v>
      </c>
      <c r="CX11" s="764"/>
      <c r="CY11" s="764"/>
      <c r="CZ11" s="764"/>
      <c r="DA11" s="765"/>
      <c r="DB11" s="763" t="s">
        <v>575</v>
      </c>
      <c r="DC11" s="764"/>
      <c r="DD11" s="764"/>
      <c r="DE11" s="764"/>
      <c r="DF11" s="765"/>
      <c r="DG11" s="763" t="s">
        <v>575</v>
      </c>
      <c r="DH11" s="764"/>
      <c r="DI11" s="764"/>
      <c r="DJ11" s="764"/>
      <c r="DK11" s="765"/>
      <c r="DL11" s="763" t="s">
        <v>575</v>
      </c>
      <c r="DM11" s="764"/>
      <c r="DN11" s="764"/>
      <c r="DO11" s="764"/>
      <c r="DP11" s="765"/>
      <c r="DQ11" s="763" t="s">
        <v>575</v>
      </c>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t="s">
        <v>569</v>
      </c>
      <c r="BT12" s="761"/>
      <c r="BU12" s="761"/>
      <c r="BV12" s="761"/>
      <c r="BW12" s="761"/>
      <c r="BX12" s="761"/>
      <c r="BY12" s="761"/>
      <c r="BZ12" s="761"/>
      <c r="CA12" s="761"/>
      <c r="CB12" s="761"/>
      <c r="CC12" s="761"/>
      <c r="CD12" s="761"/>
      <c r="CE12" s="761"/>
      <c r="CF12" s="761"/>
      <c r="CG12" s="762"/>
      <c r="CH12" s="763">
        <v>74</v>
      </c>
      <c r="CI12" s="764"/>
      <c r="CJ12" s="764"/>
      <c r="CK12" s="764"/>
      <c r="CL12" s="765"/>
      <c r="CM12" s="763">
        <v>671</v>
      </c>
      <c r="CN12" s="764"/>
      <c r="CO12" s="764"/>
      <c r="CP12" s="764"/>
      <c r="CQ12" s="765"/>
      <c r="CR12" s="763">
        <v>3</v>
      </c>
      <c r="CS12" s="764"/>
      <c r="CT12" s="764"/>
      <c r="CU12" s="764"/>
      <c r="CV12" s="765"/>
      <c r="CW12" s="763">
        <v>4</v>
      </c>
      <c r="CX12" s="764"/>
      <c r="CY12" s="764"/>
      <c r="CZ12" s="764"/>
      <c r="DA12" s="765"/>
      <c r="DB12" s="763" t="s">
        <v>575</v>
      </c>
      <c r="DC12" s="764"/>
      <c r="DD12" s="764"/>
      <c r="DE12" s="764"/>
      <c r="DF12" s="765"/>
      <c r="DG12" s="763" t="s">
        <v>575</v>
      </c>
      <c r="DH12" s="764"/>
      <c r="DI12" s="764"/>
      <c r="DJ12" s="764"/>
      <c r="DK12" s="765"/>
      <c r="DL12" s="763" t="s">
        <v>575</v>
      </c>
      <c r="DM12" s="764"/>
      <c r="DN12" s="764"/>
      <c r="DO12" s="764"/>
      <c r="DP12" s="765"/>
      <c r="DQ12" s="763" t="s">
        <v>575</v>
      </c>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t="s">
        <v>570</v>
      </c>
      <c r="BT13" s="761"/>
      <c r="BU13" s="761"/>
      <c r="BV13" s="761"/>
      <c r="BW13" s="761"/>
      <c r="BX13" s="761"/>
      <c r="BY13" s="761"/>
      <c r="BZ13" s="761"/>
      <c r="CA13" s="761"/>
      <c r="CB13" s="761"/>
      <c r="CC13" s="761"/>
      <c r="CD13" s="761"/>
      <c r="CE13" s="761"/>
      <c r="CF13" s="761"/>
      <c r="CG13" s="762"/>
      <c r="CH13" s="763">
        <v>-23</v>
      </c>
      <c r="CI13" s="764"/>
      <c r="CJ13" s="764"/>
      <c r="CK13" s="764"/>
      <c r="CL13" s="765"/>
      <c r="CM13" s="763">
        <v>230</v>
      </c>
      <c r="CN13" s="764"/>
      <c r="CO13" s="764"/>
      <c r="CP13" s="764"/>
      <c r="CQ13" s="765"/>
      <c r="CR13" s="763">
        <v>30</v>
      </c>
      <c r="CS13" s="764"/>
      <c r="CT13" s="764"/>
      <c r="CU13" s="764"/>
      <c r="CV13" s="765"/>
      <c r="CW13" s="763" t="s">
        <v>575</v>
      </c>
      <c r="CX13" s="764"/>
      <c r="CY13" s="764"/>
      <c r="CZ13" s="764"/>
      <c r="DA13" s="765"/>
      <c r="DB13" s="763" t="s">
        <v>575</v>
      </c>
      <c r="DC13" s="764"/>
      <c r="DD13" s="764"/>
      <c r="DE13" s="764"/>
      <c r="DF13" s="765"/>
      <c r="DG13" s="763" t="s">
        <v>575</v>
      </c>
      <c r="DH13" s="764"/>
      <c r="DI13" s="764"/>
      <c r="DJ13" s="764"/>
      <c r="DK13" s="765"/>
      <c r="DL13" s="763" t="s">
        <v>575</v>
      </c>
      <c r="DM13" s="764"/>
      <c r="DN13" s="764"/>
      <c r="DO13" s="764"/>
      <c r="DP13" s="765"/>
      <c r="DQ13" s="763" t="s">
        <v>575</v>
      </c>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t="s">
        <v>571</v>
      </c>
      <c r="BT14" s="761"/>
      <c r="BU14" s="761"/>
      <c r="BV14" s="761"/>
      <c r="BW14" s="761"/>
      <c r="BX14" s="761"/>
      <c r="BY14" s="761"/>
      <c r="BZ14" s="761"/>
      <c r="CA14" s="761"/>
      <c r="CB14" s="761"/>
      <c r="CC14" s="761"/>
      <c r="CD14" s="761"/>
      <c r="CE14" s="761"/>
      <c r="CF14" s="761"/>
      <c r="CG14" s="762"/>
      <c r="CH14" s="763">
        <v>7</v>
      </c>
      <c r="CI14" s="764"/>
      <c r="CJ14" s="764"/>
      <c r="CK14" s="764"/>
      <c r="CL14" s="765"/>
      <c r="CM14" s="763">
        <v>12</v>
      </c>
      <c r="CN14" s="764"/>
      <c r="CO14" s="764"/>
      <c r="CP14" s="764"/>
      <c r="CQ14" s="765"/>
      <c r="CR14" s="763">
        <v>15</v>
      </c>
      <c r="CS14" s="764"/>
      <c r="CT14" s="764"/>
      <c r="CU14" s="764"/>
      <c r="CV14" s="765"/>
      <c r="CW14" s="763" t="s">
        <v>575</v>
      </c>
      <c r="CX14" s="764"/>
      <c r="CY14" s="764"/>
      <c r="CZ14" s="764"/>
      <c r="DA14" s="765"/>
      <c r="DB14" s="763" t="s">
        <v>575</v>
      </c>
      <c r="DC14" s="764"/>
      <c r="DD14" s="764"/>
      <c r="DE14" s="764"/>
      <c r="DF14" s="765"/>
      <c r="DG14" s="763" t="s">
        <v>575</v>
      </c>
      <c r="DH14" s="764"/>
      <c r="DI14" s="764"/>
      <c r="DJ14" s="764"/>
      <c r="DK14" s="765"/>
      <c r="DL14" s="763" t="s">
        <v>575</v>
      </c>
      <c r="DM14" s="764"/>
      <c r="DN14" s="764"/>
      <c r="DO14" s="764"/>
      <c r="DP14" s="765"/>
      <c r="DQ14" s="763" t="s">
        <v>575</v>
      </c>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t="s">
        <v>572</v>
      </c>
      <c r="BT15" s="761"/>
      <c r="BU15" s="761"/>
      <c r="BV15" s="761"/>
      <c r="BW15" s="761"/>
      <c r="BX15" s="761"/>
      <c r="BY15" s="761"/>
      <c r="BZ15" s="761"/>
      <c r="CA15" s="761"/>
      <c r="CB15" s="761"/>
      <c r="CC15" s="761"/>
      <c r="CD15" s="761"/>
      <c r="CE15" s="761"/>
      <c r="CF15" s="761"/>
      <c r="CG15" s="762"/>
      <c r="CH15" s="763">
        <v>1</v>
      </c>
      <c r="CI15" s="764"/>
      <c r="CJ15" s="764"/>
      <c r="CK15" s="764"/>
      <c r="CL15" s="765"/>
      <c r="CM15" s="763">
        <v>55</v>
      </c>
      <c r="CN15" s="764"/>
      <c r="CO15" s="764"/>
      <c r="CP15" s="764"/>
      <c r="CQ15" s="765"/>
      <c r="CR15" s="763">
        <v>20</v>
      </c>
      <c r="CS15" s="764"/>
      <c r="CT15" s="764"/>
      <c r="CU15" s="764"/>
      <c r="CV15" s="765"/>
      <c r="CW15" s="763">
        <v>12</v>
      </c>
      <c r="CX15" s="764"/>
      <c r="CY15" s="764"/>
      <c r="CZ15" s="764"/>
      <c r="DA15" s="765"/>
      <c r="DB15" s="763" t="s">
        <v>575</v>
      </c>
      <c r="DC15" s="764"/>
      <c r="DD15" s="764"/>
      <c r="DE15" s="764"/>
      <c r="DF15" s="765"/>
      <c r="DG15" s="763" t="s">
        <v>575</v>
      </c>
      <c r="DH15" s="764"/>
      <c r="DI15" s="764"/>
      <c r="DJ15" s="764"/>
      <c r="DK15" s="765"/>
      <c r="DL15" s="763" t="s">
        <v>575</v>
      </c>
      <c r="DM15" s="764"/>
      <c r="DN15" s="764"/>
      <c r="DO15" s="764"/>
      <c r="DP15" s="765"/>
      <c r="DQ15" s="763" t="s">
        <v>575</v>
      </c>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t="s">
        <v>573</v>
      </c>
      <c r="BT16" s="761"/>
      <c r="BU16" s="761"/>
      <c r="BV16" s="761"/>
      <c r="BW16" s="761"/>
      <c r="BX16" s="761"/>
      <c r="BY16" s="761"/>
      <c r="BZ16" s="761"/>
      <c r="CA16" s="761"/>
      <c r="CB16" s="761"/>
      <c r="CC16" s="761"/>
      <c r="CD16" s="761"/>
      <c r="CE16" s="761"/>
      <c r="CF16" s="761"/>
      <c r="CG16" s="762"/>
      <c r="CH16" s="763" t="s">
        <v>575</v>
      </c>
      <c r="CI16" s="764"/>
      <c r="CJ16" s="764"/>
      <c r="CK16" s="764"/>
      <c r="CL16" s="765"/>
      <c r="CM16" s="763">
        <v>45</v>
      </c>
      <c r="CN16" s="764"/>
      <c r="CO16" s="764"/>
      <c r="CP16" s="764"/>
      <c r="CQ16" s="765"/>
      <c r="CR16" s="763">
        <v>3</v>
      </c>
      <c r="CS16" s="764"/>
      <c r="CT16" s="764"/>
      <c r="CU16" s="764"/>
      <c r="CV16" s="765"/>
      <c r="CW16" s="763">
        <v>17</v>
      </c>
      <c r="CX16" s="764"/>
      <c r="CY16" s="764"/>
      <c r="CZ16" s="764"/>
      <c r="DA16" s="765"/>
      <c r="DB16" s="763" t="s">
        <v>575</v>
      </c>
      <c r="DC16" s="764"/>
      <c r="DD16" s="764"/>
      <c r="DE16" s="764"/>
      <c r="DF16" s="765"/>
      <c r="DG16" s="763" t="s">
        <v>575</v>
      </c>
      <c r="DH16" s="764"/>
      <c r="DI16" s="764"/>
      <c r="DJ16" s="764"/>
      <c r="DK16" s="765"/>
      <c r="DL16" s="763" t="s">
        <v>575</v>
      </c>
      <c r="DM16" s="764"/>
      <c r="DN16" s="764"/>
      <c r="DO16" s="764"/>
      <c r="DP16" s="765"/>
      <c r="DQ16" s="763" t="s">
        <v>575</v>
      </c>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t="s">
        <v>574</v>
      </c>
      <c r="BT17" s="761"/>
      <c r="BU17" s="761"/>
      <c r="BV17" s="761"/>
      <c r="BW17" s="761"/>
      <c r="BX17" s="761"/>
      <c r="BY17" s="761"/>
      <c r="BZ17" s="761"/>
      <c r="CA17" s="761"/>
      <c r="CB17" s="761"/>
      <c r="CC17" s="761"/>
      <c r="CD17" s="761"/>
      <c r="CE17" s="761"/>
      <c r="CF17" s="761"/>
      <c r="CG17" s="762"/>
      <c r="CH17" s="763">
        <v>-3</v>
      </c>
      <c r="CI17" s="764"/>
      <c r="CJ17" s="764"/>
      <c r="CK17" s="764"/>
      <c r="CL17" s="765"/>
      <c r="CM17" s="763">
        <v>97</v>
      </c>
      <c r="CN17" s="764"/>
      <c r="CO17" s="764"/>
      <c r="CP17" s="764"/>
      <c r="CQ17" s="765"/>
      <c r="CR17" s="763">
        <v>20</v>
      </c>
      <c r="CS17" s="764"/>
      <c r="CT17" s="764"/>
      <c r="CU17" s="764"/>
      <c r="CV17" s="765"/>
      <c r="CW17" s="763">
        <v>1</v>
      </c>
      <c r="CX17" s="764"/>
      <c r="CY17" s="764"/>
      <c r="CZ17" s="764"/>
      <c r="DA17" s="765"/>
      <c r="DB17" s="763" t="s">
        <v>575</v>
      </c>
      <c r="DC17" s="764"/>
      <c r="DD17" s="764"/>
      <c r="DE17" s="764"/>
      <c r="DF17" s="765"/>
      <c r="DG17" s="763" t="s">
        <v>575</v>
      </c>
      <c r="DH17" s="764"/>
      <c r="DI17" s="764"/>
      <c r="DJ17" s="764"/>
      <c r="DK17" s="765"/>
      <c r="DL17" s="763" t="s">
        <v>575</v>
      </c>
      <c r="DM17" s="764"/>
      <c r="DN17" s="764"/>
      <c r="DO17" s="764"/>
      <c r="DP17" s="765"/>
      <c r="DQ17" s="763" t="s">
        <v>575</v>
      </c>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380</v>
      </c>
      <c r="B23" s="776" t="s">
        <v>381</v>
      </c>
      <c r="C23" s="777"/>
      <c r="D23" s="777"/>
      <c r="E23" s="777"/>
      <c r="F23" s="777"/>
      <c r="G23" s="777"/>
      <c r="H23" s="777"/>
      <c r="I23" s="777"/>
      <c r="J23" s="777"/>
      <c r="K23" s="777"/>
      <c r="L23" s="777"/>
      <c r="M23" s="777"/>
      <c r="N23" s="777"/>
      <c r="O23" s="777"/>
      <c r="P23" s="778"/>
      <c r="Q23" s="779">
        <v>146582</v>
      </c>
      <c r="R23" s="780"/>
      <c r="S23" s="780"/>
      <c r="T23" s="780"/>
      <c r="U23" s="780"/>
      <c r="V23" s="780">
        <v>143883</v>
      </c>
      <c r="W23" s="780"/>
      <c r="X23" s="780"/>
      <c r="Y23" s="780"/>
      <c r="Z23" s="780"/>
      <c r="AA23" s="780">
        <v>2699</v>
      </c>
      <c r="AB23" s="780"/>
      <c r="AC23" s="780"/>
      <c r="AD23" s="780"/>
      <c r="AE23" s="781"/>
      <c r="AF23" s="782">
        <v>1919</v>
      </c>
      <c r="AG23" s="780"/>
      <c r="AH23" s="780"/>
      <c r="AI23" s="780"/>
      <c r="AJ23" s="783"/>
      <c r="AK23" s="784"/>
      <c r="AL23" s="785"/>
      <c r="AM23" s="785"/>
      <c r="AN23" s="785"/>
      <c r="AO23" s="785"/>
      <c r="AP23" s="780">
        <v>122909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392</v>
      </c>
      <c r="C28" s="737"/>
      <c r="D28" s="737"/>
      <c r="E28" s="737"/>
      <c r="F28" s="737"/>
      <c r="G28" s="737"/>
      <c r="H28" s="737"/>
      <c r="I28" s="737"/>
      <c r="J28" s="737"/>
      <c r="K28" s="737"/>
      <c r="L28" s="737"/>
      <c r="M28" s="737"/>
      <c r="N28" s="737"/>
      <c r="O28" s="737"/>
      <c r="P28" s="738"/>
      <c r="Q28" s="809">
        <v>26403</v>
      </c>
      <c r="R28" s="810"/>
      <c r="S28" s="810"/>
      <c r="T28" s="810"/>
      <c r="U28" s="810"/>
      <c r="V28" s="810">
        <v>26271</v>
      </c>
      <c r="W28" s="810"/>
      <c r="X28" s="810"/>
      <c r="Y28" s="810"/>
      <c r="Z28" s="810"/>
      <c r="AA28" s="810">
        <v>132</v>
      </c>
      <c r="AB28" s="810"/>
      <c r="AC28" s="810"/>
      <c r="AD28" s="810"/>
      <c r="AE28" s="811"/>
      <c r="AF28" s="812">
        <v>132</v>
      </c>
      <c r="AG28" s="810"/>
      <c r="AH28" s="810"/>
      <c r="AI28" s="810"/>
      <c r="AJ28" s="813"/>
      <c r="AK28" s="814">
        <v>3146</v>
      </c>
      <c r="AL28" s="815"/>
      <c r="AM28" s="815"/>
      <c r="AN28" s="815"/>
      <c r="AO28" s="815"/>
      <c r="AP28" s="815" t="s">
        <v>575</v>
      </c>
      <c r="AQ28" s="815"/>
      <c r="AR28" s="815"/>
      <c r="AS28" s="815"/>
      <c r="AT28" s="815"/>
      <c r="AU28" s="815" t="s">
        <v>575</v>
      </c>
      <c r="AV28" s="815"/>
      <c r="AW28" s="815"/>
      <c r="AX28" s="815"/>
      <c r="AY28" s="815"/>
      <c r="AZ28" s="816" t="s">
        <v>575</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393</v>
      </c>
      <c r="C29" s="768"/>
      <c r="D29" s="768"/>
      <c r="E29" s="768"/>
      <c r="F29" s="768"/>
      <c r="G29" s="768"/>
      <c r="H29" s="768"/>
      <c r="I29" s="768"/>
      <c r="J29" s="768"/>
      <c r="K29" s="768"/>
      <c r="L29" s="768"/>
      <c r="M29" s="768"/>
      <c r="N29" s="768"/>
      <c r="O29" s="768"/>
      <c r="P29" s="769"/>
      <c r="Q29" s="770">
        <v>32272</v>
      </c>
      <c r="R29" s="771"/>
      <c r="S29" s="771"/>
      <c r="T29" s="771"/>
      <c r="U29" s="771"/>
      <c r="V29" s="771">
        <v>32214</v>
      </c>
      <c r="W29" s="771"/>
      <c r="X29" s="771"/>
      <c r="Y29" s="771"/>
      <c r="Z29" s="771"/>
      <c r="AA29" s="771">
        <v>58</v>
      </c>
      <c r="AB29" s="771"/>
      <c r="AC29" s="771"/>
      <c r="AD29" s="771"/>
      <c r="AE29" s="772"/>
      <c r="AF29" s="773">
        <v>58</v>
      </c>
      <c r="AG29" s="774"/>
      <c r="AH29" s="774"/>
      <c r="AI29" s="774"/>
      <c r="AJ29" s="775"/>
      <c r="AK29" s="821" t="s">
        <v>575</v>
      </c>
      <c r="AL29" s="817"/>
      <c r="AM29" s="817"/>
      <c r="AN29" s="817"/>
      <c r="AO29" s="817"/>
      <c r="AP29" s="817" t="s">
        <v>575</v>
      </c>
      <c r="AQ29" s="817"/>
      <c r="AR29" s="817"/>
      <c r="AS29" s="817"/>
      <c r="AT29" s="817"/>
      <c r="AU29" s="817" t="s">
        <v>575</v>
      </c>
      <c r="AV29" s="817"/>
      <c r="AW29" s="817"/>
      <c r="AX29" s="817"/>
      <c r="AY29" s="817"/>
      <c r="AZ29" s="818" t="s">
        <v>575</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394</v>
      </c>
      <c r="C30" s="768"/>
      <c r="D30" s="768"/>
      <c r="E30" s="768"/>
      <c r="F30" s="768"/>
      <c r="G30" s="768"/>
      <c r="H30" s="768"/>
      <c r="I30" s="768"/>
      <c r="J30" s="768"/>
      <c r="K30" s="768"/>
      <c r="L30" s="768"/>
      <c r="M30" s="768"/>
      <c r="N30" s="768"/>
      <c r="O30" s="768"/>
      <c r="P30" s="769"/>
      <c r="Q30" s="770">
        <v>33534</v>
      </c>
      <c r="R30" s="771"/>
      <c r="S30" s="771"/>
      <c r="T30" s="771"/>
      <c r="U30" s="771"/>
      <c r="V30" s="771">
        <v>32223</v>
      </c>
      <c r="W30" s="771"/>
      <c r="X30" s="771"/>
      <c r="Y30" s="771"/>
      <c r="Z30" s="771"/>
      <c r="AA30" s="771">
        <v>1311</v>
      </c>
      <c r="AB30" s="771"/>
      <c r="AC30" s="771"/>
      <c r="AD30" s="771"/>
      <c r="AE30" s="772"/>
      <c r="AF30" s="773">
        <v>1311</v>
      </c>
      <c r="AG30" s="774"/>
      <c r="AH30" s="774"/>
      <c r="AI30" s="774"/>
      <c r="AJ30" s="775"/>
      <c r="AK30" s="821">
        <v>5460</v>
      </c>
      <c r="AL30" s="817"/>
      <c r="AM30" s="817"/>
      <c r="AN30" s="817"/>
      <c r="AO30" s="817"/>
      <c r="AP30" s="817" t="s">
        <v>575</v>
      </c>
      <c r="AQ30" s="817"/>
      <c r="AR30" s="817"/>
      <c r="AS30" s="817"/>
      <c r="AT30" s="817"/>
      <c r="AU30" s="817" t="s">
        <v>575</v>
      </c>
      <c r="AV30" s="817"/>
      <c r="AW30" s="817"/>
      <c r="AX30" s="817"/>
      <c r="AY30" s="817"/>
      <c r="AZ30" s="818" t="s">
        <v>575</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395</v>
      </c>
      <c r="C31" s="768"/>
      <c r="D31" s="768"/>
      <c r="E31" s="768"/>
      <c r="F31" s="768"/>
      <c r="G31" s="768"/>
      <c r="H31" s="768"/>
      <c r="I31" s="768"/>
      <c r="J31" s="768"/>
      <c r="K31" s="768"/>
      <c r="L31" s="768"/>
      <c r="M31" s="768"/>
      <c r="N31" s="768"/>
      <c r="O31" s="768"/>
      <c r="P31" s="769"/>
      <c r="Q31" s="770">
        <v>5086</v>
      </c>
      <c r="R31" s="771"/>
      <c r="S31" s="771"/>
      <c r="T31" s="771"/>
      <c r="U31" s="771"/>
      <c r="V31" s="771">
        <v>4959</v>
      </c>
      <c r="W31" s="771"/>
      <c r="X31" s="771"/>
      <c r="Y31" s="771"/>
      <c r="Z31" s="771"/>
      <c r="AA31" s="771">
        <v>127</v>
      </c>
      <c r="AB31" s="771"/>
      <c r="AC31" s="771"/>
      <c r="AD31" s="771"/>
      <c r="AE31" s="772"/>
      <c r="AF31" s="773">
        <v>127</v>
      </c>
      <c r="AG31" s="774"/>
      <c r="AH31" s="774"/>
      <c r="AI31" s="774"/>
      <c r="AJ31" s="775"/>
      <c r="AK31" s="821">
        <v>1334</v>
      </c>
      <c r="AL31" s="817"/>
      <c r="AM31" s="817"/>
      <c r="AN31" s="817"/>
      <c r="AO31" s="817"/>
      <c r="AP31" s="817" t="s">
        <v>575</v>
      </c>
      <c r="AQ31" s="817"/>
      <c r="AR31" s="817"/>
      <c r="AS31" s="817"/>
      <c r="AT31" s="817"/>
      <c r="AU31" s="817" t="s">
        <v>575</v>
      </c>
      <c r="AV31" s="817"/>
      <c r="AW31" s="817"/>
      <c r="AX31" s="817"/>
      <c r="AY31" s="817"/>
      <c r="AZ31" s="818" t="s">
        <v>575</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396</v>
      </c>
      <c r="C32" s="768"/>
      <c r="D32" s="768"/>
      <c r="E32" s="768"/>
      <c r="F32" s="768"/>
      <c r="G32" s="768"/>
      <c r="H32" s="768"/>
      <c r="I32" s="768"/>
      <c r="J32" s="768"/>
      <c r="K32" s="768"/>
      <c r="L32" s="768"/>
      <c r="M32" s="768"/>
      <c r="N32" s="768"/>
      <c r="O32" s="768"/>
      <c r="P32" s="769"/>
      <c r="Q32" s="770">
        <v>4479</v>
      </c>
      <c r="R32" s="771"/>
      <c r="S32" s="771"/>
      <c r="T32" s="771"/>
      <c r="U32" s="771"/>
      <c r="V32" s="771">
        <v>4404</v>
      </c>
      <c r="W32" s="771"/>
      <c r="X32" s="771"/>
      <c r="Y32" s="771"/>
      <c r="Z32" s="771"/>
      <c r="AA32" s="771">
        <v>75</v>
      </c>
      <c r="AB32" s="771"/>
      <c r="AC32" s="771"/>
      <c r="AD32" s="771"/>
      <c r="AE32" s="772"/>
      <c r="AF32" s="773">
        <v>3409</v>
      </c>
      <c r="AG32" s="774"/>
      <c r="AH32" s="774"/>
      <c r="AI32" s="774"/>
      <c r="AJ32" s="775"/>
      <c r="AK32" s="821">
        <v>149</v>
      </c>
      <c r="AL32" s="817"/>
      <c r="AM32" s="817"/>
      <c r="AN32" s="817"/>
      <c r="AO32" s="817"/>
      <c r="AP32" s="817">
        <v>18771</v>
      </c>
      <c r="AQ32" s="817"/>
      <c r="AR32" s="817"/>
      <c r="AS32" s="817"/>
      <c r="AT32" s="817"/>
      <c r="AU32" s="817">
        <v>2384</v>
      </c>
      <c r="AV32" s="817"/>
      <c r="AW32" s="817"/>
      <c r="AX32" s="817"/>
      <c r="AY32" s="817"/>
      <c r="AZ32" s="818" t="s">
        <v>575</v>
      </c>
      <c r="BA32" s="818"/>
      <c r="BB32" s="818"/>
      <c r="BC32" s="818"/>
      <c r="BD32" s="818"/>
      <c r="BE32" s="819" t="s">
        <v>397</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398</v>
      </c>
      <c r="C33" s="768"/>
      <c r="D33" s="768"/>
      <c r="E33" s="768"/>
      <c r="F33" s="768"/>
      <c r="G33" s="768"/>
      <c r="H33" s="768"/>
      <c r="I33" s="768"/>
      <c r="J33" s="768"/>
      <c r="K33" s="768"/>
      <c r="L33" s="768"/>
      <c r="M33" s="768"/>
      <c r="N33" s="768"/>
      <c r="O33" s="768"/>
      <c r="P33" s="769"/>
      <c r="Q33" s="770">
        <v>7619</v>
      </c>
      <c r="R33" s="771"/>
      <c r="S33" s="771"/>
      <c r="T33" s="771"/>
      <c r="U33" s="771"/>
      <c r="V33" s="771">
        <v>6468</v>
      </c>
      <c r="W33" s="771"/>
      <c r="X33" s="771"/>
      <c r="Y33" s="771"/>
      <c r="Z33" s="771"/>
      <c r="AA33" s="771">
        <v>1151</v>
      </c>
      <c r="AB33" s="771"/>
      <c r="AC33" s="771"/>
      <c r="AD33" s="771"/>
      <c r="AE33" s="772"/>
      <c r="AF33" s="773">
        <v>1985</v>
      </c>
      <c r="AG33" s="774"/>
      <c r="AH33" s="774"/>
      <c r="AI33" s="774"/>
      <c r="AJ33" s="775"/>
      <c r="AK33" s="821">
        <v>2370</v>
      </c>
      <c r="AL33" s="817"/>
      <c r="AM33" s="817"/>
      <c r="AN33" s="817"/>
      <c r="AO33" s="817"/>
      <c r="AP33" s="817">
        <v>40830</v>
      </c>
      <c r="AQ33" s="817"/>
      <c r="AR33" s="817"/>
      <c r="AS33" s="817"/>
      <c r="AT33" s="817"/>
      <c r="AU33" s="817">
        <v>17271</v>
      </c>
      <c r="AV33" s="817"/>
      <c r="AW33" s="817"/>
      <c r="AX33" s="817"/>
      <c r="AY33" s="817"/>
      <c r="AZ33" s="818" t="s">
        <v>575</v>
      </c>
      <c r="BA33" s="818"/>
      <c r="BB33" s="818"/>
      <c r="BC33" s="818"/>
      <c r="BD33" s="818"/>
      <c r="BE33" s="819" t="s">
        <v>397</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399</v>
      </c>
      <c r="C34" s="768"/>
      <c r="D34" s="768"/>
      <c r="E34" s="768"/>
      <c r="F34" s="768"/>
      <c r="G34" s="768"/>
      <c r="H34" s="768"/>
      <c r="I34" s="768"/>
      <c r="J34" s="768"/>
      <c r="K34" s="768"/>
      <c r="L34" s="768"/>
      <c r="M34" s="768"/>
      <c r="N34" s="768"/>
      <c r="O34" s="768"/>
      <c r="P34" s="769"/>
      <c r="Q34" s="770">
        <v>1458</v>
      </c>
      <c r="R34" s="771"/>
      <c r="S34" s="771"/>
      <c r="T34" s="771"/>
      <c r="U34" s="771"/>
      <c r="V34" s="771">
        <v>1552</v>
      </c>
      <c r="W34" s="771"/>
      <c r="X34" s="771"/>
      <c r="Y34" s="771"/>
      <c r="Z34" s="771"/>
      <c r="AA34" s="771">
        <v>-94</v>
      </c>
      <c r="AB34" s="771"/>
      <c r="AC34" s="771"/>
      <c r="AD34" s="771"/>
      <c r="AE34" s="772"/>
      <c r="AF34" s="773">
        <v>16</v>
      </c>
      <c r="AG34" s="774"/>
      <c r="AH34" s="774"/>
      <c r="AI34" s="774"/>
      <c r="AJ34" s="775"/>
      <c r="AK34" s="821">
        <v>458</v>
      </c>
      <c r="AL34" s="817"/>
      <c r="AM34" s="817"/>
      <c r="AN34" s="817"/>
      <c r="AO34" s="817"/>
      <c r="AP34" s="817">
        <v>2941</v>
      </c>
      <c r="AQ34" s="817"/>
      <c r="AR34" s="817"/>
      <c r="AS34" s="817"/>
      <c r="AT34" s="817"/>
      <c r="AU34" s="817">
        <v>859</v>
      </c>
      <c r="AV34" s="817"/>
      <c r="AW34" s="817"/>
      <c r="AX34" s="817"/>
      <c r="AY34" s="817"/>
      <c r="AZ34" s="818" t="s">
        <v>575</v>
      </c>
      <c r="BA34" s="818"/>
      <c r="BB34" s="818"/>
      <c r="BC34" s="818"/>
      <c r="BD34" s="818"/>
      <c r="BE34" s="819" t="s">
        <v>397</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t="s">
        <v>400</v>
      </c>
      <c r="C35" s="768"/>
      <c r="D35" s="768"/>
      <c r="E35" s="768"/>
      <c r="F35" s="768"/>
      <c r="G35" s="768"/>
      <c r="H35" s="768"/>
      <c r="I35" s="768"/>
      <c r="J35" s="768"/>
      <c r="K35" s="768"/>
      <c r="L35" s="768"/>
      <c r="M35" s="768"/>
      <c r="N35" s="768"/>
      <c r="O35" s="768"/>
      <c r="P35" s="769"/>
      <c r="Q35" s="770">
        <v>25267</v>
      </c>
      <c r="R35" s="771"/>
      <c r="S35" s="771"/>
      <c r="T35" s="771"/>
      <c r="U35" s="771"/>
      <c r="V35" s="771">
        <v>25143</v>
      </c>
      <c r="W35" s="771"/>
      <c r="X35" s="771"/>
      <c r="Y35" s="771"/>
      <c r="Z35" s="771"/>
      <c r="AA35" s="771">
        <v>124</v>
      </c>
      <c r="AB35" s="771"/>
      <c r="AC35" s="771"/>
      <c r="AD35" s="771"/>
      <c r="AE35" s="772"/>
      <c r="AF35" s="773">
        <v>4342</v>
      </c>
      <c r="AG35" s="774"/>
      <c r="AH35" s="774"/>
      <c r="AI35" s="774"/>
      <c r="AJ35" s="775"/>
      <c r="AK35" s="821">
        <v>2890</v>
      </c>
      <c r="AL35" s="817"/>
      <c r="AM35" s="817"/>
      <c r="AN35" s="817"/>
      <c r="AO35" s="817"/>
      <c r="AP35" s="817">
        <v>8407</v>
      </c>
      <c r="AQ35" s="817"/>
      <c r="AR35" s="817"/>
      <c r="AS35" s="817"/>
      <c r="AT35" s="817"/>
      <c r="AU35" s="817">
        <v>5381</v>
      </c>
      <c r="AV35" s="817"/>
      <c r="AW35" s="817"/>
      <c r="AX35" s="817"/>
      <c r="AY35" s="817"/>
      <c r="AZ35" s="818" t="s">
        <v>575</v>
      </c>
      <c r="BA35" s="818"/>
      <c r="BB35" s="818"/>
      <c r="BC35" s="818"/>
      <c r="BD35" s="818"/>
      <c r="BE35" s="819" t="s">
        <v>397</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t="s">
        <v>401</v>
      </c>
      <c r="C36" s="768"/>
      <c r="D36" s="768"/>
      <c r="E36" s="768"/>
      <c r="F36" s="768"/>
      <c r="G36" s="768"/>
      <c r="H36" s="768"/>
      <c r="I36" s="768"/>
      <c r="J36" s="768"/>
      <c r="K36" s="768"/>
      <c r="L36" s="768"/>
      <c r="M36" s="768"/>
      <c r="N36" s="768"/>
      <c r="O36" s="768"/>
      <c r="P36" s="769"/>
      <c r="Q36" s="770">
        <v>423</v>
      </c>
      <c r="R36" s="771"/>
      <c r="S36" s="771"/>
      <c r="T36" s="771"/>
      <c r="U36" s="771"/>
      <c r="V36" s="771">
        <v>416</v>
      </c>
      <c r="W36" s="771"/>
      <c r="X36" s="771"/>
      <c r="Y36" s="771"/>
      <c r="Z36" s="771"/>
      <c r="AA36" s="771">
        <v>7</v>
      </c>
      <c r="AB36" s="771"/>
      <c r="AC36" s="771"/>
      <c r="AD36" s="771"/>
      <c r="AE36" s="772"/>
      <c r="AF36" s="773">
        <v>7</v>
      </c>
      <c r="AG36" s="774"/>
      <c r="AH36" s="774"/>
      <c r="AI36" s="774"/>
      <c r="AJ36" s="775"/>
      <c r="AK36" s="821">
        <v>223</v>
      </c>
      <c r="AL36" s="817"/>
      <c r="AM36" s="817"/>
      <c r="AN36" s="817"/>
      <c r="AO36" s="817"/>
      <c r="AP36" s="817">
        <v>182</v>
      </c>
      <c r="AQ36" s="817"/>
      <c r="AR36" s="817"/>
      <c r="AS36" s="817"/>
      <c r="AT36" s="817"/>
      <c r="AU36" s="817">
        <v>137</v>
      </c>
      <c r="AV36" s="817"/>
      <c r="AW36" s="817"/>
      <c r="AX36" s="817"/>
      <c r="AY36" s="817"/>
      <c r="AZ36" s="818" t="s">
        <v>575</v>
      </c>
      <c r="BA36" s="818"/>
      <c r="BB36" s="818"/>
      <c r="BC36" s="818"/>
      <c r="BD36" s="818"/>
      <c r="BE36" s="819" t="s">
        <v>402</v>
      </c>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t="s">
        <v>403</v>
      </c>
      <c r="C37" s="768"/>
      <c r="D37" s="768"/>
      <c r="E37" s="768"/>
      <c r="F37" s="768"/>
      <c r="G37" s="768"/>
      <c r="H37" s="768"/>
      <c r="I37" s="768"/>
      <c r="J37" s="768"/>
      <c r="K37" s="768"/>
      <c r="L37" s="768"/>
      <c r="M37" s="768"/>
      <c r="N37" s="768"/>
      <c r="O37" s="768"/>
      <c r="P37" s="769"/>
      <c r="Q37" s="770">
        <v>5</v>
      </c>
      <c r="R37" s="771"/>
      <c r="S37" s="771"/>
      <c r="T37" s="771"/>
      <c r="U37" s="771"/>
      <c r="V37" s="771">
        <v>4</v>
      </c>
      <c r="W37" s="771"/>
      <c r="X37" s="771"/>
      <c r="Y37" s="771"/>
      <c r="Z37" s="771"/>
      <c r="AA37" s="771">
        <v>1</v>
      </c>
      <c r="AB37" s="771"/>
      <c r="AC37" s="771"/>
      <c r="AD37" s="771"/>
      <c r="AE37" s="772"/>
      <c r="AF37" s="773">
        <v>1</v>
      </c>
      <c r="AG37" s="774"/>
      <c r="AH37" s="774"/>
      <c r="AI37" s="774"/>
      <c r="AJ37" s="775"/>
      <c r="AK37" s="821" t="s">
        <v>575</v>
      </c>
      <c r="AL37" s="817"/>
      <c r="AM37" s="817"/>
      <c r="AN37" s="817"/>
      <c r="AO37" s="817"/>
      <c r="AP37" s="817" t="s">
        <v>575</v>
      </c>
      <c r="AQ37" s="817"/>
      <c r="AR37" s="817"/>
      <c r="AS37" s="817"/>
      <c r="AT37" s="817"/>
      <c r="AU37" s="817" t="s">
        <v>575</v>
      </c>
      <c r="AV37" s="817"/>
      <c r="AW37" s="817"/>
      <c r="AX37" s="817"/>
      <c r="AY37" s="817"/>
      <c r="AZ37" s="818" t="s">
        <v>575</v>
      </c>
      <c r="BA37" s="818"/>
      <c r="BB37" s="818"/>
      <c r="BC37" s="818"/>
      <c r="BD37" s="818"/>
      <c r="BE37" s="819" t="s">
        <v>402</v>
      </c>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404</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380</v>
      </c>
      <c r="B63" s="776" t="s">
        <v>405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11389</v>
      </c>
      <c r="AG63" s="831"/>
      <c r="AH63" s="831"/>
      <c r="AI63" s="831"/>
      <c r="AJ63" s="832"/>
      <c r="AK63" s="833"/>
      <c r="AL63" s="828"/>
      <c r="AM63" s="828"/>
      <c r="AN63" s="828"/>
      <c r="AO63" s="828"/>
      <c r="AP63" s="831">
        <v>71131</v>
      </c>
      <c r="AQ63" s="831"/>
      <c r="AR63" s="831"/>
      <c r="AS63" s="831"/>
      <c r="AT63" s="831"/>
      <c r="AU63" s="831">
        <v>26032</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407</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1" t="s">
        <v>387</v>
      </c>
      <c r="AG66" s="802"/>
      <c r="AH66" s="802"/>
      <c r="AI66" s="802"/>
      <c r="AJ66" s="842"/>
      <c r="AK66" s="720" t="s">
        <v>388</v>
      </c>
      <c r="AL66" s="715"/>
      <c r="AM66" s="715"/>
      <c r="AN66" s="715"/>
      <c r="AO66" s="716"/>
      <c r="AP66" s="720" t="s">
        <v>389</v>
      </c>
      <c r="AQ66" s="721"/>
      <c r="AR66" s="721"/>
      <c r="AS66" s="721"/>
      <c r="AT66" s="722"/>
      <c r="AU66" s="720" t="s">
        <v>408</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562</v>
      </c>
      <c r="C68" s="857"/>
      <c r="D68" s="857"/>
      <c r="E68" s="857"/>
      <c r="F68" s="857"/>
      <c r="G68" s="857"/>
      <c r="H68" s="857"/>
      <c r="I68" s="857"/>
      <c r="J68" s="857"/>
      <c r="K68" s="857"/>
      <c r="L68" s="857"/>
      <c r="M68" s="857"/>
      <c r="N68" s="857"/>
      <c r="O68" s="857"/>
      <c r="P68" s="858"/>
      <c r="Q68" s="859">
        <v>1995</v>
      </c>
      <c r="R68" s="853"/>
      <c r="S68" s="853"/>
      <c r="T68" s="853"/>
      <c r="U68" s="853"/>
      <c r="V68" s="853">
        <v>1994</v>
      </c>
      <c r="W68" s="853"/>
      <c r="X68" s="853"/>
      <c r="Y68" s="853"/>
      <c r="Z68" s="853"/>
      <c r="AA68" s="853">
        <v>1</v>
      </c>
      <c r="AB68" s="853"/>
      <c r="AC68" s="853"/>
      <c r="AD68" s="853"/>
      <c r="AE68" s="853"/>
      <c r="AF68" s="853">
        <v>1</v>
      </c>
      <c r="AG68" s="853"/>
      <c r="AH68" s="853"/>
      <c r="AI68" s="853"/>
      <c r="AJ68" s="853"/>
      <c r="AK68" s="853" t="s">
        <v>575</v>
      </c>
      <c r="AL68" s="853"/>
      <c r="AM68" s="853"/>
      <c r="AN68" s="853"/>
      <c r="AO68" s="853"/>
      <c r="AP68" s="853" t="s">
        <v>575</v>
      </c>
      <c r="AQ68" s="853"/>
      <c r="AR68" s="853"/>
      <c r="AS68" s="853"/>
      <c r="AT68" s="853"/>
      <c r="AU68" s="853" t="s">
        <v>575</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563</v>
      </c>
      <c r="C69" s="861"/>
      <c r="D69" s="861"/>
      <c r="E69" s="861"/>
      <c r="F69" s="861"/>
      <c r="G69" s="861"/>
      <c r="H69" s="861"/>
      <c r="I69" s="861"/>
      <c r="J69" s="861"/>
      <c r="K69" s="861"/>
      <c r="L69" s="861"/>
      <c r="M69" s="861"/>
      <c r="N69" s="861"/>
      <c r="O69" s="861"/>
      <c r="P69" s="862"/>
      <c r="Q69" s="863">
        <v>926</v>
      </c>
      <c r="R69" s="817"/>
      <c r="S69" s="817"/>
      <c r="T69" s="817"/>
      <c r="U69" s="817"/>
      <c r="V69" s="817">
        <v>884</v>
      </c>
      <c r="W69" s="817"/>
      <c r="X69" s="817"/>
      <c r="Y69" s="817"/>
      <c r="Z69" s="817"/>
      <c r="AA69" s="817">
        <v>41</v>
      </c>
      <c r="AB69" s="817"/>
      <c r="AC69" s="817"/>
      <c r="AD69" s="817"/>
      <c r="AE69" s="817"/>
      <c r="AF69" s="817">
        <v>41</v>
      </c>
      <c r="AG69" s="817"/>
      <c r="AH69" s="817"/>
      <c r="AI69" s="817"/>
      <c r="AJ69" s="817"/>
      <c r="AK69" s="817" t="s">
        <v>575</v>
      </c>
      <c r="AL69" s="817"/>
      <c r="AM69" s="817"/>
      <c r="AN69" s="817"/>
      <c r="AO69" s="817"/>
      <c r="AP69" s="817" t="s">
        <v>575</v>
      </c>
      <c r="AQ69" s="817"/>
      <c r="AR69" s="817"/>
      <c r="AS69" s="817"/>
      <c r="AT69" s="817"/>
      <c r="AU69" s="817" t="s">
        <v>575</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380</v>
      </c>
      <c r="B88" s="776" t="s">
        <v>409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42</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776" t="s">
        <v>410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530</v>
      </c>
      <c r="CS102" s="839"/>
      <c r="CT102" s="839"/>
      <c r="CU102" s="839"/>
      <c r="CV102" s="878"/>
      <c r="CW102" s="877">
        <v>94</v>
      </c>
      <c r="CX102" s="839"/>
      <c r="CY102" s="839"/>
      <c r="CZ102" s="839"/>
      <c r="DA102" s="878"/>
      <c r="DB102" s="877"/>
      <c r="DC102" s="839"/>
      <c r="DD102" s="839"/>
      <c r="DE102" s="839"/>
      <c r="DF102" s="878"/>
      <c r="DG102" s="877">
        <v>1151</v>
      </c>
      <c r="DH102" s="839"/>
      <c r="DI102" s="839"/>
      <c r="DJ102" s="839"/>
      <c r="DK102" s="878"/>
      <c r="DL102" s="877"/>
      <c r="DM102" s="839"/>
      <c r="DN102" s="839"/>
      <c r="DO102" s="839"/>
      <c r="DP102" s="878"/>
      <c r="DQ102" s="877">
        <v>850</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411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412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413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418</v>
      </c>
      <c r="AB109" s="880"/>
      <c r="AC109" s="880"/>
      <c r="AD109" s="880"/>
      <c r="AE109" s="881"/>
      <c r="AF109" s="879" t="s">
        <v>419</v>
      </c>
      <c r="AG109" s="880"/>
      <c r="AH109" s="880"/>
      <c r="AI109" s="880"/>
      <c r="AJ109" s="881"/>
      <c r="AK109" s="879" t="s">
        <v>295</v>
      </c>
      <c r="AL109" s="880"/>
      <c r="AM109" s="880"/>
      <c r="AN109" s="880"/>
      <c r="AO109" s="881"/>
      <c r="AP109" s="879" t="s">
        <v>420</v>
      </c>
      <c r="AQ109" s="880"/>
      <c r="AR109" s="880"/>
      <c r="AS109" s="880"/>
      <c r="AT109" s="882"/>
      <c r="AU109" s="899" t="s">
        <v>417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418</v>
      </c>
      <c r="BR109" s="880"/>
      <c r="BS109" s="880"/>
      <c r="BT109" s="880"/>
      <c r="BU109" s="881"/>
      <c r="BV109" s="879" t="s">
        <v>419</v>
      </c>
      <c r="BW109" s="880"/>
      <c r="BX109" s="880"/>
      <c r="BY109" s="880"/>
      <c r="BZ109" s="881"/>
      <c r="CA109" s="879" t="s">
        <v>295</v>
      </c>
      <c r="CB109" s="880"/>
      <c r="CC109" s="880"/>
      <c r="CD109" s="880"/>
      <c r="CE109" s="881"/>
      <c r="CF109" s="900" t="s">
        <v>420</v>
      </c>
      <c r="CG109" s="900"/>
      <c r="CH109" s="900"/>
      <c r="CI109" s="900"/>
      <c r="CJ109" s="900"/>
      <c r="CK109" s="879" t="s">
        <v>421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418</v>
      </c>
      <c r="DH109" s="880"/>
      <c r="DI109" s="880"/>
      <c r="DJ109" s="880"/>
      <c r="DK109" s="881"/>
      <c r="DL109" s="879" t="s">
        <v>419</v>
      </c>
      <c r="DM109" s="880"/>
      <c r="DN109" s="880"/>
      <c r="DO109" s="880"/>
      <c r="DP109" s="881"/>
      <c r="DQ109" s="879" t="s">
        <v>295</v>
      </c>
      <c r="DR109" s="880"/>
      <c r="DS109" s="880"/>
      <c r="DT109" s="880"/>
      <c r="DU109" s="881"/>
      <c r="DV109" s="879" t="s">
        <v>420</v>
      </c>
      <c r="DW109" s="880"/>
      <c r="DX109" s="880"/>
      <c r="DY109" s="880"/>
      <c r="DZ109" s="882"/>
    </row>
    <row r="110" spans="1:131" s="212" customFormat="1" ht="26.25" customHeight="1" x14ac:dyDescent="0.15">
      <c r="A110" s="883" t="s">
        <v>422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12544009</v>
      </c>
      <c r="AB110" s="887"/>
      <c r="AC110" s="887"/>
      <c r="AD110" s="887"/>
      <c r="AE110" s="888"/>
      <c r="AF110" s="889">
        <v>12399304</v>
      </c>
      <c r="AG110" s="887"/>
      <c r="AH110" s="887"/>
      <c r="AI110" s="887"/>
      <c r="AJ110" s="888"/>
      <c r="AK110" s="889">
        <v>12033482</v>
      </c>
      <c r="AL110" s="887"/>
      <c r="AM110" s="887"/>
      <c r="AN110" s="887"/>
      <c r="AO110" s="888"/>
      <c r="AP110" s="890">
        <v>19.399999999999999</v>
      </c>
      <c r="AQ110" s="891"/>
      <c r="AR110" s="891"/>
      <c r="AS110" s="891"/>
      <c r="AT110" s="892"/>
      <c r="AU110" s="893" t="s">
        <v>69</v>
      </c>
      <c r="AV110" s="894"/>
      <c r="AW110" s="894"/>
      <c r="AX110" s="894"/>
      <c r="AY110" s="894"/>
      <c r="AZ110" s="916" t="s">
        <v>423</v>
      </c>
      <c r="BA110" s="884"/>
      <c r="BB110" s="884"/>
      <c r="BC110" s="884"/>
      <c r="BD110" s="884"/>
      <c r="BE110" s="884"/>
      <c r="BF110" s="884"/>
      <c r="BG110" s="884"/>
      <c r="BH110" s="884"/>
      <c r="BI110" s="884"/>
      <c r="BJ110" s="884"/>
      <c r="BK110" s="884"/>
      <c r="BL110" s="884"/>
      <c r="BM110" s="884"/>
      <c r="BN110" s="884"/>
      <c r="BO110" s="884"/>
      <c r="BP110" s="885"/>
      <c r="BQ110" s="917">
        <v>131527612</v>
      </c>
      <c r="BR110" s="918"/>
      <c r="BS110" s="918"/>
      <c r="BT110" s="918"/>
      <c r="BU110" s="918"/>
      <c r="BV110" s="918">
        <v>128274598</v>
      </c>
      <c r="BW110" s="918"/>
      <c r="BX110" s="918"/>
      <c r="BY110" s="918"/>
      <c r="BZ110" s="918"/>
      <c r="CA110" s="918">
        <v>122908104</v>
      </c>
      <c r="CB110" s="918"/>
      <c r="CC110" s="918"/>
      <c r="CD110" s="918"/>
      <c r="CE110" s="918"/>
      <c r="CF110" s="931">
        <v>198.4</v>
      </c>
      <c r="CG110" s="932"/>
      <c r="CH110" s="932"/>
      <c r="CI110" s="932"/>
      <c r="CJ110" s="932"/>
      <c r="CK110" s="933" t="s">
        <v>424</v>
      </c>
      <c r="CL110" s="934"/>
      <c r="CM110" s="916" t="s">
        <v>425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427</v>
      </c>
      <c r="BA111" s="910"/>
      <c r="BB111" s="910"/>
      <c r="BC111" s="910"/>
      <c r="BD111" s="910"/>
      <c r="BE111" s="910"/>
      <c r="BF111" s="910"/>
      <c r="BG111" s="910"/>
      <c r="BH111" s="910"/>
      <c r="BI111" s="910"/>
      <c r="BJ111" s="910"/>
      <c r="BK111" s="910"/>
      <c r="BL111" s="910"/>
      <c r="BM111" s="910"/>
      <c r="BN111" s="910"/>
      <c r="BO111" s="910"/>
      <c r="BP111" s="911"/>
      <c r="BQ111" s="912">
        <v>927426</v>
      </c>
      <c r="BR111" s="913"/>
      <c r="BS111" s="913"/>
      <c r="BT111" s="913"/>
      <c r="BU111" s="913"/>
      <c r="BV111" s="913">
        <v>837718</v>
      </c>
      <c r="BW111" s="913"/>
      <c r="BX111" s="913"/>
      <c r="BY111" s="913"/>
      <c r="BZ111" s="913"/>
      <c r="CA111" s="913">
        <v>753700</v>
      </c>
      <c r="CB111" s="913"/>
      <c r="CC111" s="913"/>
      <c r="CD111" s="913"/>
      <c r="CE111" s="913"/>
      <c r="CF111" s="907">
        <v>1.2</v>
      </c>
      <c r="CG111" s="908"/>
      <c r="CH111" s="908"/>
      <c r="CI111" s="908"/>
      <c r="CJ111" s="908"/>
      <c r="CK111" s="935"/>
      <c r="CL111" s="936"/>
      <c r="CM111" s="909" t="s">
        <v>428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429</v>
      </c>
      <c r="B112" s="940"/>
      <c r="C112" s="910" t="s">
        <v>430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431</v>
      </c>
      <c r="BA112" s="910"/>
      <c r="BB112" s="910"/>
      <c r="BC112" s="910"/>
      <c r="BD112" s="910"/>
      <c r="BE112" s="910"/>
      <c r="BF112" s="910"/>
      <c r="BG112" s="910"/>
      <c r="BH112" s="910"/>
      <c r="BI112" s="910"/>
      <c r="BJ112" s="910"/>
      <c r="BK112" s="910"/>
      <c r="BL112" s="910"/>
      <c r="BM112" s="910"/>
      <c r="BN112" s="910"/>
      <c r="BO112" s="910"/>
      <c r="BP112" s="911"/>
      <c r="BQ112" s="912">
        <v>26006770</v>
      </c>
      <c r="BR112" s="913"/>
      <c r="BS112" s="913"/>
      <c r="BT112" s="913"/>
      <c r="BU112" s="913"/>
      <c r="BV112" s="913">
        <v>26243862</v>
      </c>
      <c r="BW112" s="913"/>
      <c r="BX112" s="913"/>
      <c r="BY112" s="913"/>
      <c r="BZ112" s="913"/>
      <c r="CA112" s="913">
        <v>26031920</v>
      </c>
      <c r="CB112" s="913"/>
      <c r="CC112" s="913"/>
      <c r="CD112" s="913"/>
      <c r="CE112" s="913"/>
      <c r="CF112" s="907">
        <v>42</v>
      </c>
      <c r="CG112" s="908"/>
      <c r="CH112" s="908"/>
      <c r="CI112" s="908"/>
      <c r="CJ112" s="908"/>
      <c r="CK112" s="935"/>
      <c r="CL112" s="936"/>
      <c r="CM112" s="909" t="s">
        <v>432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433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3084557</v>
      </c>
      <c r="AB113" s="925"/>
      <c r="AC113" s="925"/>
      <c r="AD113" s="925"/>
      <c r="AE113" s="926"/>
      <c r="AF113" s="927">
        <v>3044902</v>
      </c>
      <c r="AG113" s="925"/>
      <c r="AH113" s="925"/>
      <c r="AI113" s="925"/>
      <c r="AJ113" s="926"/>
      <c r="AK113" s="927">
        <v>3288604</v>
      </c>
      <c r="AL113" s="925"/>
      <c r="AM113" s="925"/>
      <c r="AN113" s="925"/>
      <c r="AO113" s="926"/>
      <c r="AP113" s="928">
        <v>5.3</v>
      </c>
      <c r="AQ113" s="929"/>
      <c r="AR113" s="929"/>
      <c r="AS113" s="929"/>
      <c r="AT113" s="930"/>
      <c r="AU113" s="895"/>
      <c r="AV113" s="896"/>
      <c r="AW113" s="896"/>
      <c r="AX113" s="896"/>
      <c r="AY113" s="896"/>
      <c r="AZ113" s="909" t="s">
        <v>434</v>
      </c>
      <c r="BA113" s="910"/>
      <c r="BB113" s="910"/>
      <c r="BC113" s="910"/>
      <c r="BD113" s="910"/>
      <c r="BE113" s="910"/>
      <c r="BF113" s="910"/>
      <c r="BG113" s="910"/>
      <c r="BH113" s="910"/>
      <c r="BI113" s="910"/>
      <c r="BJ113" s="910"/>
      <c r="BK113" s="910"/>
      <c r="BL113" s="910"/>
      <c r="BM113" s="910"/>
      <c r="BN113" s="910"/>
      <c r="BO113" s="910"/>
      <c r="BP113" s="911"/>
      <c r="BQ113" s="912">
        <v>494576</v>
      </c>
      <c r="BR113" s="913"/>
      <c r="BS113" s="913"/>
      <c r="BT113" s="913"/>
      <c r="BU113" s="913"/>
      <c r="BV113" s="913">
        <v>221896</v>
      </c>
      <c r="BW113" s="913"/>
      <c r="BX113" s="913"/>
      <c r="BY113" s="913"/>
      <c r="BZ113" s="913"/>
      <c r="CA113" s="913" t="s">
        <v>122</v>
      </c>
      <c r="CB113" s="913"/>
      <c r="CC113" s="913"/>
      <c r="CD113" s="913"/>
      <c r="CE113" s="913"/>
      <c r="CF113" s="907" t="s">
        <v>122</v>
      </c>
      <c r="CG113" s="908"/>
      <c r="CH113" s="908"/>
      <c r="CI113" s="908"/>
      <c r="CJ113" s="908"/>
      <c r="CK113" s="935"/>
      <c r="CL113" s="936"/>
      <c r="CM113" s="909" t="s">
        <v>435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437</v>
      </c>
      <c r="BA114" s="910"/>
      <c r="BB114" s="910"/>
      <c r="BC114" s="910"/>
      <c r="BD114" s="910"/>
      <c r="BE114" s="910"/>
      <c r="BF114" s="910"/>
      <c r="BG114" s="910"/>
      <c r="BH114" s="910"/>
      <c r="BI114" s="910"/>
      <c r="BJ114" s="910"/>
      <c r="BK114" s="910"/>
      <c r="BL114" s="910"/>
      <c r="BM114" s="910"/>
      <c r="BN114" s="910"/>
      <c r="BO114" s="910"/>
      <c r="BP114" s="911"/>
      <c r="BQ114" s="912">
        <v>15477762</v>
      </c>
      <c r="BR114" s="913"/>
      <c r="BS114" s="913"/>
      <c r="BT114" s="913"/>
      <c r="BU114" s="913"/>
      <c r="BV114" s="913">
        <v>15749581</v>
      </c>
      <c r="BW114" s="913"/>
      <c r="BX114" s="913"/>
      <c r="BY114" s="913"/>
      <c r="BZ114" s="913"/>
      <c r="CA114" s="913">
        <v>15682995</v>
      </c>
      <c r="CB114" s="913"/>
      <c r="CC114" s="913"/>
      <c r="CD114" s="913"/>
      <c r="CE114" s="913"/>
      <c r="CF114" s="907">
        <v>25.3</v>
      </c>
      <c r="CG114" s="908"/>
      <c r="CH114" s="908"/>
      <c r="CI114" s="908"/>
      <c r="CJ114" s="908"/>
      <c r="CK114" s="935"/>
      <c r="CL114" s="936"/>
      <c r="CM114" s="909" t="s">
        <v>438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210911</v>
      </c>
      <c r="AB115" s="925"/>
      <c r="AC115" s="925"/>
      <c r="AD115" s="925"/>
      <c r="AE115" s="926"/>
      <c r="AF115" s="927">
        <v>152207</v>
      </c>
      <c r="AG115" s="925"/>
      <c r="AH115" s="925"/>
      <c r="AI115" s="925"/>
      <c r="AJ115" s="926"/>
      <c r="AK115" s="927">
        <v>197112</v>
      </c>
      <c r="AL115" s="925"/>
      <c r="AM115" s="925"/>
      <c r="AN115" s="925"/>
      <c r="AO115" s="926"/>
      <c r="AP115" s="928">
        <v>0.3</v>
      </c>
      <c r="AQ115" s="929"/>
      <c r="AR115" s="929"/>
      <c r="AS115" s="929"/>
      <c r="AT115" s="930"/>
      <c r="AU115" s="895"/>
      <c r="AV115" s="896"/>
      <c r="AW115" s="896"/>
      <c r="AX115" s="896"/>
      <c r="AY115" s="896"/>
      <c r="AZ115" s="909" t="s">
        <v>440</v>
      </c>
      <c r="BA115" s="910"/>
      <c r="BB115" s="910"/>
      <c r="BC115" s="910"/>
      <c r="BD115" s="910"/>
      <c r="BE115" s="910"/>
      <c r="BF115" s="910"/>
      <c r="BG115" s="910"/>
      <c r="BH115" s="910"/>
      <c r="BI115" s="910"/>
      <c r="BJ115" s="910"/>
      <c r="BK115" s="910"/>
      <c r="BL115" s="910"/>
      <c r="BM115" s="910"/>
      <c r="BN115" s="910"/>
      <c r="BO115" s="910"/>
      <c r="BP115" s="911"/>
      <c r="BQ115" s="912">
        <v>1062978</v>
      </c>
      <c r="BR115" s="913"/>
      <c r="BS115" s="913"/>
      <c r="BT115" s="913"/>
      <c r="BU115" s="913"/>
      <c r="BV115" s="913">
        <v>957227</v>
      </c>
      <c r="BW115" s="913"/>
      <c r="BX115" s="913"/>
      <c r="BY115" s="913"/>
      <c r="BZ115" s="913"/>
      <c r="CA115" s="913">
        <v>850490</v>
      </c>
      <c r="CB115" s="913"/>
      <c r="CC115" s="913"/>
      <c r="CD115" s="913"/>
      <c r="CE115" s="913"/>
      <c r="CF115" s="907">
        <v>1.4</v>
      </c>
      <c r="CG115" s="908"/>
      <c r="CH115" s="908"/>
      <c r="CI115" s="908"/>
      <c r="CJ115" s="908"/>
      <c r="CK115" s="935"/>
      <c r="CL115" s="936"/>
      <c r="CM115" s="909" t="s">
        <v>441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253995</v>
      </c>
      <c r="DH115" s="946"/>
      <c r="DI115" s="946"/>
      <c r="DJ115" s="946"/>
      <c r="DK115" s="947"/>
      <c r="DL115" s="948">
        <v>253995</v>
      </c>
      <c r="DM115" s="946"/>
      <c r="DN115" s="946"/>
      <c r="DO115" s="946"/>
      <c r="DP115" s="947"/>
      <c r="DQ115" s="948">
        <v>253995</v>
      </c>
      <c r="DR115" s="946"/>
      <c r="DS115" s="946"/>
      <c r="DT115" s="946"/>
      <c r="DU115" s="947"/>
      <c r="DV115" s="949">
        <v>0.4</v>
      </c>
      <c r="DW115" s="950"/>
      <c r="DX115" s="950"/>
      <c r="DY115" s="950"/>
      <c r="DZ115" s="951"/>
    </row>
    <row r="116" spans="1:130" s="212" customFormat="1" ht="26.25" customHeight="1" x14ac:dyDescent="0.15">
      <c r="A116" s="943"/>
      <c r="B116" s="944"/>
      <c r="C116" s="952" t="s">
        <v>442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v>23</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673431</v>
      </c>
      <c r="DH116" s="946"/>
      <c r="DI116" s="946"/>
      <c r="DJ116" s="946"/>
      <c r="DK116" s="947"/>
      <c r="DL116" s="948">
        <v>583723</v>
      </c>
      <c r="DM116" s="946"/>
      <c r="DN116" s="946"/>
      <c r="DO116" s="946"/>
      <c r="DP116" s="947"/>
      <c r="DQ116" s="948">
        <v>499705</v>
      </c>
      <c r="DR116" s="946"/>
      <c r="DS116" s="946"/>
      <c r="DT116" s="946"/>
      <c r="DU116" s="947"/>
      <c r="DV116" s="949">
        <v>0.8</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445</v>
      </c>
      <c r="Z117" s="881"/>
      <c r="AA117" s="965">
        <v>15839477</v>
      </c>
      <c r="AB117" s="966"/>
      <c r="AC117" s="966"/>
      <c r="AD117" s="966"/>
      <c r="AE117" s="967"/>
      <c r="AF117" s="968">
        <v>15596436</v>
      </c>
      <c r="AG117" s="966"/>
      <c r="AH117" s="966"/>
      <c r="AI117" s="966"/>
      <c r="AJ117" s="967"/>
      <c r="AK117" s="968">
        <v>15519198</v>
      </c>
      <c r="AL117" s="966"/>
      <c r="AM117" s="966"/>
      <c r="AN117" s="966"/>
      <c r="AO117" s="967"/>
      <c r="AP117" s="969"/>
      <c r="AQ117" s="970"/>
      <c r="AR117" s="970"/>
      <c r="AS117" s="970"/>
      <c r="AT117" s="971"/>
      <c r="AU117" s="895"/>
      <c r="AV117" s="896"/>
      <c r="AW117" s="896"/>
      <c r="AX117" s="896"/>
      <c r="AY117" s="896"/>
      <c r="AZ117" s="961" t="s">
        <v>446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421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418</v>
      </c>
      <c r="AB118" s="880"/>
      <c r="AC118" s="880"/>
      <c r="AD118" s="880"/>
      <c r="AE118" s="881"/>
      <c r="AF118" s="879" t="s">
        <v>419</v>
      </c>
      <c r="AG118" s="880"/>
      <c r="AH118" s="880"/>
      <c r="AI118" s="880"/>
      <c r="AJ118" s="881"/>
      <c r="AK118" s="879" t="s">
        <v>295</v>
      </c>
      <c r="AL118" s="880"/>
      <c r="AM118" s="880"/>
      <c r="AN118" s="880"/>
      <c r="AO118" s="881"/>
      <c r="AP118" s="957" t="s">
        <v>420</v>
      </c>
      <c r="AQ118" s="958"/>
      <c r="AR118" s="958"/>
      <c r="AS118" s="958"/>
      <c r="AT118" s="959"/>
      <c r="AU118" s="895"/>
      <c r="AV118" s="896"/>
      <c r="AW118" s="896"/>
      <c r="AX118" s="896"/>
      <c r="AY118" s="896"/>
      <c r="AZ118" s="960" t="s">
        <v>448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424</v>
      </c>
      <c r="B119" s="934"/>
      <c r="C119" s="916" t="s">
        <v>425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450</v>
      </c>
      <c r="BP119" s="992"/>
      <c r="BQ119" s="986">
        <v>175497124</v>
      </c>
      <c r="BR119" s="987"/>
      <c r="BS119" s="987"/>
      <c r="BT119" s="987"/>
      <c r="BU119" s="987"/>
      <c r="BV119" s="987">
        <v>172284882</v>
      </c>
      <c r="BW119" s="987"/>
      <c r="BX119" s="987"/>
      <c r="BY119" s="987"/>
      <c r="BZ119" s="987"/>
      <c r="CA119" s="987">
        <v>166227209</v>
      </c>
      <c r="CB119" s="987"/>
      <c r="CC119" s="987"/>
      <c r="CD119" s="987"/>
      <c r="CE119" s="987"/>
      <c r="CF119" s="988"/>
      <c r="CG119" s="989"/>
      <c r="CH119" s="989"/>
      <c r="CI119" s="989"/>
      <c r="CJ119" s="990"/>
      <c r="CK119" s="937"/>
      <c r="CL119" s="938"/>
      <c r="CM119" s="960" t="s">
        <v>451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452</v>
      </c>
      <c r="AV120" s="979"/>
      <c r="AW120" s="979"/>
      <c r="AX120" s="979"/>
      <c r="AY120" s="980"/>
      <c r="AZ120" s="916" t="s">
        <v>453</v>
      </c>
      <c r="BA120" s="884"/>
      <c r="BB120" s="884"/>
      <c r="BC120" s="884"/>
      <c r="BD120" s="884"/>
      <c r="BE120" s="884"/>
      <c r="BF120" s="884"/>
      <c r="BG120" s="884"/>
      <c r="BH120" s="884"/>
      <c r="BI120" s="884"/>
      <c r="BJ120" s="884"/>
      <c r="BK120" s="884"/>
      <c r="BL120" s="884"/>
      <c r="BM120" s="884"/>
      <c r="BN120" s="884"/>
      <c r="BO120" s="884"/>
      <c r="BP120" s="885"/>
      <c r="BQ120" s="917">
        <v>18809930</v>
      </c>
      <c r="BR120" s="918"/>
      <c r="BS120" s="918"/>
      <c r="BT120" s="918"/>
      <c r="BU120" s="918"/>
      <c r="BV120" s="918">
        <v>19318924</v>
      </c>
      <c r="BW120" s="918"/>
      <c r="BX120" s="918"/>
      <c r="BY120" s="918"/>
      <c r="BZ120" s="918"/>
      <c r="CA120" s="918">
        <v>19250481</v>
      </c>
      <c r="CB120" s="918"/>
      <c r="CC120" s="918"/>
      <c r="CD120" s="918"/>
      <c r="CE120" s="918"/>
      <c r="CF120" s="931">
        <v>31.1</v>
      </c>
      <c r="CG120" s="932"/>
      <c r="CH120" s="932"/>
      <c r="CI120" s="932"/>
      <c r="CJ120" s="932"/>
      <c r="CK120" s="993" t="s">
        <v>454</v>
      </c>
      <c r="CL120" s="994"/>
      <c r="CM120" s="994"/>
      <c r="CN120" s="994"/>
      <c r="CO120" s="995"/>
      <c r="CP120" s="1001" t="s">
        <v>398</v>
      </c>
      <c r="CQ120" s="1002"/>
      <c r="CR120" s="1002"/>
      <c r="CS120" s="1002"/>
      <c r="CT120" s="1002"/>
      <c r="CU120" s="1002"/>
      <c r="CV120" s="1002"/>
      <c r="CW120" s="1002"/>
      <c r="CX120" s="1002"/>
      <c r="CY120" s="1002"/>
      <c r="CZ120" s="1002"/>
      <c r="DA120" s="1002"/>
      <c r="DB120" s="1002"/>
      <c r="DC120" s="1002"/>
      <c r="DD120" s="1002"/>
      <c r="DE120" s="1002"/>
      <c r="DF120" s="1003"/>
      <c r="DG120" s="917">
        <v>16896904</v>
      </c>
      <c r="DH120" s="918"/>
      <c r="DI120" s="918"/>
      <c r="DJ120" s="918"/>
      <c r="DK120" s="918"/>
      <c r="DL120" s="918">
        <v>17058640</v>
      </c>
      <c r="DM120" s="918"/>
      <c r="DN120" s="918"/>
      <c r="DO120" s="918"/>
      <c r="DP120" s="918"/>
      <c r="DQ120" s="918">
        <v>17271073</v>
      </c>
      <c r="DR120" s="918"/>
      <c r="DS120" s="918"/>
      <c r="DT120" s="918"/>
      <c r="DU120" s="918"/>
      <c r="DV120" s="919">
        <v>27.9</v>
      </c>
      <c r="DW120" s="919"/>
      <c r="DX120" s="919"/>
      <c r="DY120" s="919"/>
      <c r="DZ120" s="920"/>
    </row>
    <row r="121" spans="1:130" s="212" customFormat="1" ht="26.25" customHeight="1" x14ac:dyDescent="0.15">
      <c r="A121" s="1044"/>
      <c r="B121" s="936"/>
      <c r="C121" s="961" t="s">
        <v>455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456</v>
      </c>
      <c r="BA121" s="910"/>
      <c r="BB121" s="910"/>
      <c r="BC121" s="910"/>
      <c r="BD121" s="910"/>
      <c r="BE121" s="910"/>
      <c r="BF121" s="910"/>
      <c r="BG121" s="910"/>
      <c r="BH121" s="910"/>
      <c r="BI121" s="910"/>
      <c r="BJ121" s="910"/>
      <c r="BK121" s="910"/>
      <c r="BL121" s="910"/>
      <c r="BM121" s="910"/>
      <c r="BN121" s="910"/>
      <c r="BO121" s="910"/>
      <c r="BP121" s="911"/>
      <c r="BQ121" s="912">
        <v>26950639</v>
      </c>
      <c r="BR121" s="913"/>
      <c r="BS121" s="913"/>
      <c r="BT121" s="913"/>
      <c r="BU121" s="913"/>
      <c r="BV121" s="913">
        <v>27520834</v>
      </c>
      <c r="BW121" s="913"/>
      <c r="BX121" s="913"/>
      <c r="BY121" s="913"/>
      <c r="BZ121" s="913"/>
      <c r="CA121" s="913">
        <v>28409515</v>
      </c>
      <c r="CB121" s="913"/>
      <c r="CC121" s="913"/>
      <c r="CD121" s="913"/>
      <c r="CE121" s="913"/>
      <c r="CF121" s="907">
        <v>45.9</v>
      </c>
      <c r="CG121" s="908"/>
      <c r="CH121" s="908"/>
      <c r="CI121" s="908"/>
      <c r="CJ121" s="908"/>
      <c r="CK121" s="996"/>
      <c r="CL121" s="997"/>
      <c r="CM121" s="997"/>
      <c r="CN121" s="997"/>
      <c r="CO121" s="998"/>
      <c r="CP121" s="1006" t="s">
        <v>400</v>
      </c>
      <c r="CQ121" s="1007"/>
      <c r="CR121" s="1007"/>
      <c r="CS121" s="1007"/>
      <c r="CT121" s="1007"/>
      <c r="CU121" s="1007"/>
      <c r="CV121" s="1007"/>
      <c r="CW121" s="1007"/>
      <c r="CX121" s="1007"/>
      <c r="CY121" s="1007"/>
      <c r="CZ121" s="1007"/>
      <c r="DA121" s="1007"/>
      <c r="DB121" s="1007"/>
      <c r="DC121" s="1007"/>
      <c r="DD121" s="1007"/>
      <c r="DE121" s="1007"/>
      <c r="DF121" s="1008"/>
      <c r="DG121" s="912">
        <v>6560366</v>
      </c>
      <c r="DH121" s="913"/>
      <c r="DI121" s="913"/>
      <c r="DJ121" s="913"/>
      <c r="DK121" s="913"/>
      <c r="DL121" s="913">
        <v>6189797</v>
      </c>
      <c r="DM121" s="913"/>
      <c r="DN121" s="913"/>
      <c r="DO121" s="913"/>
      <c r="DP121" s="913"/>
      <c r="DQ121" s="913">
        <v>5380704</v>
      </c>
      <c r="DR121" s="913"/>
      <c r="DS121" s="913"/>
      <c r="DT121" s="913"/>
      <c r="DU121" s="913"/>
      <c r="DV121" s="914">
        <v>8.6999999999999993</v>
      </c>
      <c r="DW121" s="914"/>
      <c r="DX121" s="914"/>
      <c r="DY121" s="914"/>
      <c r="DZ121" s="915"/>
    </row>
    <row r="122" spans="1:130" s="212" customFormat="1" ht="26.25" customHeight="1" x14ac:dyDescent="0.15">
      <c r="A122" s="1044"/>
      <c r="B122" s="936"/>
      <c r="C122" s="909" t="s">
        <v>438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457</v>
      </c>
      <c r="BA122" s="952"/>
      <c r="BB122" s="952"/>
      <c r="BC122" s="952"/>
      <c r="BD122" s="952"/>
      <c r="BE122" s="952"/>
      <c r="BF122" s="952"/>
      <c r="BG122" s="952"/>
      <c r="BH122" s="952"/>
      <c r="BI122" s="952"/>
      <c r="BJ122" s="952"/>
      <c r="BK122" s="952"/>
      <c r="BL122" s="952"/>
      <c r="BM122" s="952"/>
      <c r="BN122" s="952"/>
      <c r="BO122" s="952"/>
      <c r="BP122" s="953"/>
      <c r="BQ122" s="986">
        <v>106993320</v>
      </c>
      <c r="BR122" s="987"/>
      <c r="BS122" s="987"/>
      <c r="BT122" s="987"/>
      <c r="BU122" s="987"/>
      <c r="BV122" s="987">
        <v>101662864</v>
      </c>
      <c r="BW122" s="987"/>
      <c r="BX122" s="987"/>
      <c r="BY122" s="987"/>
      <c r="BZ122" s="987"/>
      <c r="CA122" s="987">
        <v>94856070</v>
      </c>
      <c r="CB122" s="987"/>
      <c r="CC122" s="987"/>
      <c r="CD122" s="987"/>
      <c r="CE122" s="987"/>
      <c r="CF122" s="1004">
        <v>153.1</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v>1588123</v>
      </c>
      <c r="DH122" s="913"/>
      <c r="DI122" s="913"/>
      <c r="DJ122" s="913"/>
      <c r="DK122" s="913"/>
      <c r="DL122" s="913">
        <v>1949236</v>
      </c>
      <c r="DM122" s="913"/>
      <c r="DN122" s="913"/>
      <c r="DO122" s="913"/>
      <c r="DP122" s="913"/>
      <c r="DQ122" s="913">
        <v>2383961</v>
      </c>
      <c r="DR122" s="913"/>
      <c r="DS122" s="913"/>
      <c r="DT122" s="913"/>
      <c r="DU122" s="913"/>
      <c r="DV122" s="914">
        <v>3.8</v>
      </c>
      <c r="DW122" s="914"/>
      <c r="DX122" s="914"/>
      <c r="DY122" s="914"/>
      <c r="DZ122" s="915"/>
    </row>
    <row r="123" spans="1:130" s="212" customFormat="1" ht="26.25" customHeight="1" x14ac:dyDescent="0.15">
      <c r="A123" s="1044"/>
      <c r="B123" s="936"/>
      <c r="C123" s="909" t="s">
        <v>444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458</v>
      </c>
      <c r="BP123" s="992"/>
      <c r="BQ123" s="1050">
        <v>152753889</v>
      </c>
      <c r="BR123" s="1051"/>
      <c r="BS123" s="1051"/>
      <c r="BT123" s="1051"/>
      <c r="BU123" s="1051"/>
      <c r="BV123" s="1051">
        <v>148502622</v>
      </c>
      <c r="BW123" s="1051"/>
      <c r="BX123" s="1051"/>
      <c r="BY123" s="1051"/>
      <c r="BZ123" s="1051"/>
      <c r="CA123" s="1051">
        <v>142516066</v>
      </c>
      <c r="CB123" s="1051"/>
      <c r="CC123" s="1051"/>
      <c r="CD123" s="1051"/>
      <c r="CE123" s="1051"/>
      <c r="CF123" s="988"/>
      <c r="CG123" s="989"/>
      <c r="CH123" s="989"/>
      <c r="CI123" s="989"/>
      <c r="CJ123" s="990"/>
      <c r="CK123" s="996"/>
      <c r="CL123" s="997"/>
      <c r="CM123" s="997"/>
      <c r="CN123" s="997"/>
      <c r="CO123" s="998"/>
      <c r="CP123" s="1006" t="s">
        <v>399</v>
      </c>
      <c r="CQ123" s="1007"/>
      <c r="CR123" s="1007"/>
      <c r="CS123" s="1007"/>
      <c r="CT123" s="1007"/>
      <c r="CU123" s="1007"/>
      <c r="CV123" s="1007"/>
      <c r="CW123" s="1007"/>
      <c r="CX123" s="1007"/>
      <c r="CY123" s="1007"/>
      <c r="CZ123" s="1007"/>
      <c r="DA123" s="1007"/>
      <c r="DB123" s="1007"/>
      <c r="DC123" s="1007"/>
      <c r="DD123" s="1007"/>
      <c r="DE123" s="1007"/>
      <c r="DF123" s="1008"/>
      <c r="DG123" s="945">
        <v>803577</v>
      </c>
      <c r="DH123" s="946"/>
      <c r="DI123" s="946"/>
      <c r="DJ123" s="946"/>
      <c r="DK123" s="947"/>
      <c r="DL123" s="948">
        <v>893074</v>
      </c>
      <c r="DM123" s="946"/>
      <c r="DN123" s="946"/>
      <c r="DO123" s="946"/>
      <c r="DP123" s="947"/>
      <c r="DQ123" s="948">
        <v>858774</v>
      </c>
      <c r="DR123" s="946"/>
      <c r="DS123" s="946"/>
      <c r="DT123" s="946"/>
      <c r="DU123" s="947"/>
      <c r="DV123" s="949">
        <v>1.4</v>
      </c>
      <c r="DW123" s="950"/>
      <c r="DX123" s="950"/>
      <c r="DY123" s="950"/>
      <c r="DZ123" s="951"/>
    </row>
    <row r="124" spans="1:130" s="212" customFormat="1" ht="26.25" customHeight="1" thickBot="1" x14ac:dyDescent="0.2">
      <c r="A124" s="1044"/>
      <c r="B124" s="936"/>
      <c r="C124" s="909" t="s">
        <v>447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37.4</v>
      </c>
      <c r="BR124" s="1014"/>
      <c r="BS124" s="1014"/>
      <c r="BT124" s="1014"/>
      <c r="BU124" s="1014"/>
      <c r="BV124" s="1014">
        <v>38.9</v>
      </c>
      <c r="BW124" s="1014"/>
      <c r="BX124" s="1014"/>
      <c r="BY124" s="1014"/>
      <c r="BZ124" s="1014"/>
      <c r="CA124" s="1014">
        <v>38.200000000000003</v>
      </c>
      <c r="CB124" s="1014"/>
      <c r="CC124" s="1014"/>
      <c r="CD124" s="1014"/>
      <c r="CE124" s="1014"/>
      <c r="CF124" s="1015"/>
      <c r="CG124" s="1016"/>
      <c r="CH124" s="1016"/>
      <c r="CI124" s="1016"/>
      <c r="CJ124" s="1017"/>
      <c r="CK124" s="999"/>
      <c r="CL124" s="999"/>
      <c r="CM124" s="999"/>
      <c r="CN124" s="999"/>
      <c r="CO124" s="1000"/>
      <c r="CP124" s="1006" t="s">
        <v>460</v>
      </c>
      <c r="CQ124" s="1007"/>
      <c r="CR124" s="1007"/>
      <c r="CS124" s="1007"/>
      <c r="CT124" s="1007"/>
      <c r="CU124" s="1007"/>
      <c r="CV124" s="1007"/>
      <c r="CW124" s="1007"/>
      <c r="CX124" s="1007"/>
      <c r="CY124" s="1007"/>
      <c r="CZ124" s="1007"/>
      <c r="DA124" s="1007"/>
      <c r="DB124" s="1007"/>
      <c r="DC124" s="1007"/>
      <c r="DD124" s="1007"/>
      <c r="DE124" s="1007"/>
      <c r="DF124" s="1008"/>
      <c r="DG124" s="991">
        <v>157800</v>
      </c>
      <c r="DH124" s="973"/>
      <c r="DI124" s="973"/>
      <c r="DJ124" s="973"/>
      <c r="DK124" s="974"/>
      <c r="DL124" s="972">
        <v>153115</v>
      </c>
      <c r="DM124" s="973"/>
      <c r="DN124" s="973"/>
      <c r="DO124" s="973"/>
      <c r="DP124" s="974"/>
      <c r="DQ124" s="972">
        <v>137408</v>
      </c>
      <c r="DR124" s="973"/>
      <c r="DS124" s="973"/>
      <c r="DT124" s="973"/>
      <c r="DU124" s="974"/>
      <c r="DV124" s="975">
        <v>0.2</v>
      </c>
      <c r="DW124" s="976"/>
      <c r="DX124" s="976"/>
      <c r="DY124" s="976"/>
      <c r="DZ124" s="977"/>
    </row>
    <row r="125" spans="1:130" s="212" customFormat="1" ht="26.25" customHeight="1" x14ac:dyDescent="0.15">
      <c r="A125" s="1044"/>
      <c r="B125" s="936"/>
      <c r="C125" s="909" t="s">
        <v>449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461</v>
      </c>
      <c r="CL125" s="994"/>
      <c r="CM125" s="994"/>
      <c r="CN125" s="994"/>
      <c r="CO125" s="995"/>
      <c r="CP125" s="916" t="s">
        <v>462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451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210810</v>
      </c>
      <c r="AB126" s="946"/>
      <c r="AC126" s="946"/>
      <c r="AD126" s="946"/>
      <c r="AE126" s="947"/>
      <c r="AF126" s="948">
        <v>152118</v>
      </c>
      <c r="AG126" s="946"/>
      <c r="AH126" s="946"/>
      <c r="AI126" s="946"/>
      <c r="AJ126" s="947"/>
      <c r="AK126" s="948">
        <v>197035</v>
      </c>
      <c r="AL126" s="946"/>
      <c r="AM126" s="946"/>
      <c r="AN126" s="946"/>
      <c r="AO126" s="947"/>
      <c r="AP126" s="949">
        <v>0.3</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463</v>
      </c>
      <c r="CQ126" s="910"/>
      <c r="CR126" s="910"/>
      <c r="CS126" s="910"/>
      <c r="CT126" s="910"/>
      <c r="CU126" s="910"/>
      <c r="CV126" s="910"/>
      <c r="CW126" s="910"/>
      <c r="CX126" s="910"/>
      <c r="CY126" s="910"/>
      <c r="CZ126" s="910"/>
      <c r="DA126" s="910"/>
      <c r="DB126" s="910"/>
      <c r="DC126" s="910"/>
      <c r="DD126" s="910"/>
      <c r="DE126" s="910"/>
      <c r="DF126" s="911"/>
      <c r="DG126" s="912">
        <v>1062978</v>
      </c>
      <c r="DH126" s="913"/>
      <c r="DI126" s="913"/>
      <c r="DJ126" s="913"/>
      <c r="DK126" s="913"/>
      <c r="DL126" s="913">
        <v>957227</v>
      </c>
      <c r="DM126" s="913"/>
      <c r="DN126" s="913"/>
      <c r="DO126" s="913"/>
      <c r="DP126" s="913"/>
      <c r="DQ126" s="913">
        <v>850490</v>
      </c>
      <c r="DR126" s="913"/>
      <c r="DS126" s="913"/>
      <c r="DT126" s="913"/>
      <c r="DU126" s="913"/>
      <c r="DV126" s="914">
        <v>1.4</v>
      </c>
      <c r="DW126" s="914"/>
      <c r="DX126" s="914"/>
      <c r="DY126" s="914"/>
      <c r="DZ126" s="915"/>
    </row>
    <row r="127" spans="1:130" s="212" customFormat="1" ht="26.25" customHeight="1" x14ac:dyDescent="0.15">
      <c r="A127" s="1045"/>
      <c r="B127" s="938"/>
      <c r="C127" s="960" t="s">
        <v>464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101</v>
      </c>
      <c r="AB127" s="946"/>
      <c r="AC127" s="946"/>
      <c r="AD127" s="946"/>
      <c r="AE127" s="947"/>
      <c r="AF127" s="948">
        <v>89</v>
      </c>
      <c r="AG127" s="946"/>
      <c r="AH127" s="946"/>
      <c r="AI127" s="946"/>
      <c r="AJ127" s="947"/>
      <c r="AK127" s="948">
        <v>77</v>
      </c>
      <c r="AL127" s="946"/>
      <c r="AM127" s="946"/>
      <c r="AN127" s="946"/>
      <c r="AO127" s="947"/>
      <c r="AP127" s="949">
        <v>0</v>
      </c>
      <c r="AQ127" s="950"/>
      <c r="AR127" s="950"/>
      <c r="AS127" s="950"/>
      <c r="AT127" s="951"/>
      <c r="AU127" s="214"/>
      <c r="AV127" s="214"/>
      <c r="AW127" s="214"/>
      <c r="AX127" s="1018" t="s">
        <v>465</v>
      </c>
      <c r="AY127" s="1019"/>
      <c r="AZ127" s="1019"/>
      <c r="BA127" s="1019"/>
      <c r="BB127" s="1019"/>
      <c r="BC127" s="1019"/>
      <c r="BD127" s="1019"/>
      <c r="BE127" s="1020"/>
      <c r="BF127" s="1021" t="s">
        <v>466</v>
      </c>
      <c r="BG127" s="1019"/>
      <c r="BH127" s="1019"/>
      <c r="BI127" s="1019"/>
      <c r="BJ127" s="1019"/>
      <c r="BK127" s="1019"/>
      <c r="BL127" s="1020"/>
      <c r="BM127" s="1021" t="s">
        <v>467</v>
      </c>
      <c r="BN127" s="1019"/>
      <c r="BO127" s="1019"/>
      <c r="BP127" s="1019"/>
      <c r="BQ127" s="1019"/>
      <c r="BR127" s="1019"/>
      <c r="BS127" s="1020"/>
      <c r="BT127" s="1021" t="s">
        <v>468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470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471</v>
      </c>
      <c r="X128" s="1030"/>
      <c r="Y128" s="1030"/>
      <c r="Z128" s="1031"/>
      <c r="AA128" s="1032">
        <v>2674271</v>
      </c>
      <c r="AB128" s="1033"/>
      <c r="AC128" s="1033"/>
      <c r="AD128" s="1033"/>
      <c r="AE128" s="1034"/>
      <c r="AF128" s="1035">
        <v>2674894</v>
      </c>
      <c r="AG128" s="1033"/>
      <c r="AH128" s="1033"/>
      <c r="AI128" s="1033"/>
      <c r="AJ128" s="1034"/>
      <c r="AK128" s="1035">
        <v>2645573</v>
      </c>
      <c r="AL128" s="1033"/>
      <c r="AM128" s="1033"/>
      <c r="AN128" s="1033"/>
      <c r="AO128" s="1034"/>
      <c r="AP128" s="1036"/>
      <c r="AQ128" s="1037"/>
      <c r="AR128" s="1037"/>
      <c r="AS128" s="1037"/>
      <c r="AT128" s="1038"/>
      <c r="AU128" s="214"/>
      <c r="AV128" s="214"/>
      <c r="AW128" s="214"/>
      <c r="AX128" s="883" t="s">
        <v>472</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474</v>
      </c>
      <c r="X129" s="1058"/>
      <c r="Y129" s="1058"/>
      <c r="Z129" s="1059"/>
      <c r="AA129" s="945">
        <v>70592618</v>
      </c>
      <c r="AB129" s="946"/>
      <c r="AC129" s="946"/>
      <c r="AD129" s="946"/>
      <c r="AE129" s="947"/>
      <c r="AF129" s="948">
        <v>70931385</v>
      </c>
      <c r="AG129" s="946"/>
      <c r="AH129" s="946"/>
      <c r="AI129" s="946"/>
      <c r="AJ129" s="947"/>
      <c r="AK129" s="948">
        <v>71748218</v>
      </c>
      <c r="AL129" s="946"/>
      <c r="AM129" s="946"/>
      <c r="AN129" s="946"/>
      <c r="AO129" s="947"/>
      <c r="AP129" s="1060"/>
      <c r="AQ129" s="1061"/>
      <c r="AR129" s="1061"/>
      <c r="AS129" s="1061"/>
      <c r="AT129" s="1062"/>
      <c r="AU129" s="215"/>
      <c r="AV129" s="215"/>
      <c r="AW129" s="215"/>
      <c r="AX129" s="1052" t="s">
        <v>475</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477</v>
      </c>
      <c r="X130" s="1058"/>
      <c r="Y130" s="1058"/>
      <c r="Z130" s="1059"/>
      <c r="AA130" s="945">
        <v>9935839</v>
      </c>
      <c r="AB130" s="946"/>
      <c r="AC130" s="946"/>
      <c r="AD130" s="946"/>
      <c r="AE130" s="947"/>
      <c r="AF130" s="948">
        <v>9933949</v>
      </c>
      <c r="AG130" s="946"/>
      <c r="AH130" s="946"/>
      <c r="AI130" s="946"/>
      <c r="AJ130" s="947"/>
      <c r="AK130" s="948">
        <v>9787773</v>
      </c>
      <c r="AL130" s="946"/>
      <c r="AM130" s="946"/>
      <c r="AN130" s="946"/>
      <c r="AO130" s="947"/>
      <c r="AP130" s="1060"/>
      <c r="AQ130" s="1061"/>
      <c r="AR130" s="1061"/>
      <c r="AS130" s="1061"/>
      <c r="AT130" s="1062"/>
      <c r="AU130" s="215"/>
      <c r="AV130" s="215"/>
      <c r="AW130" s="215"/>
      <c r="AX130" s="1052" t="s">
        <v>478</v>
      </c>
      <c r="AY130" s="910"/>
      <c r="AZ130" s="910"/>
      <c r="BA130" s="910"/>
      <c r="BB130" s="910"/>
      <c r="BC130" s="910"/>
      <c r="BD130" s="910"/>
      <c r="BE130" s="911"/>
      <c r="BF130" s="1088">
        <v>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479</v>
      </c>
      <c r="X131" s="1095"/>
      <c r="Y131" s="1095"/>
      <c r="Z131" s="1096"/>
      <c r="AA131" s="991">
        <v>60656779</v>
      </c>
      <c r="AB131" s="973"/>
      <c r="AC131" s="973"/>
      <c r="AD131" s="973"/>
      <c r="AE131" s="974"/>
      <c r="AF131" s="972">
        <v>60997436</v>
      </c>
      <c r="AG131" s="973"/>
      <c r="AH131" s="973"/>
      <c r="AI131" s="973"/>
      <c r="AJ131" s="974"/>
      <c r="AK131" s="972">
        <v>61960445</v>
      </c>
      <c r="AL131" s="973"/>
      <c r="AM131" s="973"/>
      <c r="AN131" s="973"/>
      <c r="AO131" s="974"/>
      <c r="AP131" s="1097"/>
      <c r="AQ131" s="1098"/>
      <c r="AR131" s="1098"/>
      <c r="AS131" s="1098"/>
      <c r="AT131" s="1099"/>
      <c r="AU131" s="215"/>
      <c r="AV131" s="215"/>
      <c r="AW131" s="215"/>
      <c r="AX131" s="1070" t="s">
        <v>480</v>
      </c>
      <c r="AY131" s="713"/>
      <c r="AZ131" s="713"/>
      <c r="BA131" s="713"/>
      <c r="BB131" s="713"/>
      <c r="BC131" s="713"/>
      <c r="BD131" s="713"/>
      <c r="BE131" s="1023"/>
      <c r="BF131" s="1071">
        <v>38.200000000000003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481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482</v>
      </c>
      <c r="W132" s="1081"/>
      <c r="X132" s="1081"/>
      <c r="Y132" s="1081"/>
      <c r="Z132" s="1082"/>
      <c r="AA132" s="1083">
        <v>5.3239999999999998</v>
      </c>
      <c r="AB132" s="1084"/>
      <c r="AC132" s="1084"/>
      <c r="AD132" s="1084"/>
      <c r="AE132" s="1085"/>
      <c r="AF132" s="1086">
        <v>4.8978989999999998</v>
      </c>
      <c r="AG132" s="1084"/>
      <c r="AH132" s="1084"/>
      <c r="AI132" s="1084"/>
      <c r="AJ132" s="1085"/>
      <c r="AK132" s="1086">
        <v>4.9803579999999998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483</v>
      </c>
      <c r="W133" s="1064"/>
      <c r="X133" s="1064"/>
      <c r="Y133" s="1064"/>
      <c r="Z133" s="1065"/>
      <c r="AA133" s="1066">
        <v>5.0999999999999996</v>
      </c>
      <c r="AB133" s="1067"/>
      <c r="AC133" s="1067"/>
      <c r="AD133" s="1067"/>
      <c r="AE133" s="1068"/>
      <c r="AF133" s="1066">
        <v>5</v>
      </c>
      <c r="AG133" s="1067"/>
      <c r="AH133" s="1067"/>
      <c r="AI133" s="1067"/>
      <c r="AJ133" s="1068"/>
      <c r="AK133" s="1066">
        <v>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4ipEt6vKKKgm7IQ0mMcODch8J9XCIg2O0YpciIkki4SQaMTk0Th34zauzJers4HxYDPUuZ7KXbnPzAZzIyoitA==" saltValue="gLownOSXVlyVDu7A/8Rp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CJGTLlgDt8bayEXA9PZoOh+TbgwZKeOj4GPxtBq62+uTxwxrWvWYoTiaMeDzXRF/NVXsWlxj+eiU32POJZeHQ==" saltValue="i13dgLtjmahEJmOw0HnDtw==" spinCount="100000" sheet="1" objects="1" scenarios="1"/>
  <dataConsolidate/>
  <phoneticPr fontId="2"/>
  <printOptions horizontalCentered="1" verticalCentered="1"/>
  <pageMargins left="0" right="0" top="0" bottom="0" header="0" footer="0"/>
  <pageSetup paperSize="9" scale="46" orientation="landscape" horizontalDpi="1200" verticalDpi="12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ZjUCNN7ojbE5sznHLvz497+09StSXyZ8/6TINkqOqoJULiextWEjwldU/zU+kUyWc6FQvSEgdM8y6KY/fznw==" saltValue="e1Fesv64FfwOuVfHM67jig==" spinCount="100000" sheet="1" objects="1" scenarios="1"/>
  <dataConsolidate/>
  <phoneticPr fontId="2"/>
  <printOptions horizontalCentered="1" verticalCentered="1"/>
  <pageMargins left="0.19685039370078741" right="0.19685039370078741" top="0" bottom="0" header="0" footer="0"/>
  <pageSetup paperSize="9" scale="47" orientation="landscape" horizontalDpi="1200" verticalDpi="12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486</v>
      </c>
      <c r="AL6" s="248"/>
      <c r="AM6" s="248"/>
      <c r="AN6" s="248"/>
    </row>
    <row r="7" spans="1:46" ht="13.5" customHeight="1" x14ac:dyDescent="0.15">
      <c r="A7" s="247"/>
      <c r="AK7" s="250"/>
      <c r="AL7" s="251"/>
      <c r="AM7" s="251"/>
      <c r="AN7" s="252"/>
      <c r="AO7" s="1101" t="s">
        <v>487</v>
      </c>
      <c r="AP7" s="253"/>
      <c r="AQ7" s="254" t="s">
        <v>488</v>
      </c>
      <c r="AR7" s="255"/>
    </row>
    <row r="8" spans="1:46" x14ac:dyDescent="0.15">
      <c r="A8" s="247"/>
      <c r="AK8" s="256"/>
      <c r="AL8" s="257"/>
      <c r="AM8" s="257"/>
      <c r="AN8" s="258"/>
      <c r="AO8" s="1102"/>
      <c r="AP8" s="259" t="s">
        <v>489</v>
      </c>
      <c r="AQ8" s="260" t="s">
        <v>490</v>
      </c>
      <c r="AR8" s="261" t="s">
        <v>491</v>
      </c>
    </row>
    <row r="9" spans="1:46" x14ac:dyDescent="0.15">
      <c r="A9" s="247"/>
      <c r="AK9" s="1103" t="s">
        <v>492</v>
      </c>
      <c r="AL9" s="1104"/>
      <c r="AM9" s="1104"/>
      <c r="AN9" s="1105"/>
      <c r="AO9" s="262">
        <v>17943803</v>
      </c>
      <c r="AP9" s="262">
        <v>75868</v>
      </c>
      <c r="AQ9" s="263">
        <v>69190</v>
      </c>
      <c r="AR9" s="264">
        <v>9.6999999999999993</v>
      </c>
    </row>
    <row r="10" spans="1:46" ht="13.5" customHeight="1" x14ac:dyDescent="0.15">
      <c r="A10" s="247"/>
      <c r="AK10" s="1103" t="s">
        <v>493</v>
      </c>
      <c r="AL10" s="1104"/>
      <c r="AM10" s="1104"/>
      <c r="AN10" s="1105"/>
      <c r="AO10" s="265">
        <v>525</v>
      </c>
      <c r="AP10" s="265">
        <v>2</v>
      </c>
      <c r="AQ10" s="266">
        <v>1817</v>
      </c>
      <c r="AR10" s="267">
        <v>-99.9</v>
      </c>
    </row>
    <row r="11" spans="1:46" ht="13.5" customHeight="1" x14ac:dyDescent="0.15">
      <c r="A11" s="247"/>
      <c r="AK11" s="1103" t="s">
        <v>494</v>
      </c>
      <c r="AL11" s="1104"/>
      <c r="AM11" s="1104"/>
      <c r="AN11" s="1105"/>
      <c r="AO11" s="265">
        <v>1184791</v>
      </c>
      <c r="AP11" s="265">
        <v>5009</v>
      </c>
      <c r="AQ11" s="266">
        <v>711</v>
      </c>
      <c r="AR11" s="267">
        <v>604.5</v>
      </c>
    </row>
    <row r="12" spans="1:46" ht="13.5" customHeight="1" x14ac:dyDescent="0.15">
      <c r="A12" s="247"/>
      <c r="AK12" s="1103" t="s">
        <v>495</v>
      </c>
      <c r="AL12" s="1104"/>
      <c r="AM12" s="1104"/>
      <c r="AN12" s="1105"/>
      <c r="AO12" s="265" t="s">
        <v>496</v>
      </c>
      <c r="AP12" s="265" t="s">
        <v>496</v>
      </c>
      <c r="AQ12" s="266">
        <v>19</v>
      </c>
      <c r="AR12" s="267" t="s">
        <v>496</v>
      </c>
    </row>
    <row r="13" spans="1:46" ht="13.5" customHeight="1" x14ac:dyDescent="0.15">
      <c r="A13" s="247"/>
      <c r="AK13" s="1103" t="s">
        <v>497</v>
      </c>
      <c r="AL13" s="1104"/>
      <c r="AM13" s="1104"/>
      <c r="AN13" s="1105"/>
      <c r="AO13" s="265">
        <v>1858738</v>
      </c>
      <c r="AP13" s="265">
        <v>7859</v>
      </c>
      <c r="AQ13" s="266">
        <v>2094</v>
      </c>
      <c r="AR13" s="267">
        <v>275.3</v>
      </c>
    </row>
    <row r="14" spans="1:46" ht="13.5" customHeight="1" x14ac:dyDescent="0.15">
      <c r="A14" s="247"/>
      <c r="AK14" s="1103" t="s">
        <v>498</v>
      </c>
      <c r="AL14" s="1104"/>
      <c r="AM14" s="1104"/>
      <c r="AN14" s="1105"/>
      <c r="AO14" s="265">
        <v>387529</v>
      </c>
      <c r="AP14" s="265">
        <v>1638</v>
      </c>
      <c r="AQ14" s="266">
        <v>1351</v>
      </c>
      <c r="AR14" s="267">
        <v>21.2</v>
      </c>
    </row>
    <row r="15" spans="1:46" ht="13.5" customHeight="1" x14ac:dyDescent="0.15">
      <c r="A15" s="247"/>
      <c r="AK15" s="1106" t="s">
        <v>499</v>
      </c>
      <c r="AL15" s="1107"/>
      <c r="AM15" s="1107"/>
      <c r="AN15" s="1108"/>
      <c r="AO15" s="265">
        <v>-1370190</v>
      </c>
      <c r="AP15" s="265">
        <v>-5793</v>
      </c>
      <c r="AQ15" s="266">
        <v>-3935</v>
      </c>
      <c r="AR15" s="267">
        <v>47.2</v>
      </c>
    </row>
    <row r="16" spans="1:46" x14ac:dyDescent="0.15">
      <c r="A16" s="247"/>
      <c r="AK16" s="1106" t="s">
        <v>178</v>
      </c>
      <c r="AL16" s="1107"/>
      <c r="AM16" s="1107"/>
      <c r="AN16" s="1108"/>
      <c r="AO16" s="265">
        <v>20005196</v>
      </c>
      <c r="AP16" s="265">
        <v>84583</v>
      </c>
      <c r="AQ16" s="266">
        <v>71247</v>
      </c>
      <c r="AR16" s="267">
        <v>18.7</v>
      </c>
    </row>
    <row r="17" spans="1:46" x14ac:dyDescent="0.15">
      <c r="A17" s="247"/>
    </row>
    <row r="18" spans="1:46" x14ac:dyDescent="0.15">
      <c r="A18" s="247"/>
      <c r="AQ18" s="268"/>
      <c r="AR18" s="268"/>
    </row>
    <row r="19" spans="1:46" x14ac:dyDescent="0.15">
      <c r="A19" s="247"/>
      <c r="AK19" s="243" t="s">
        <v>500</v>
      </c>
    </row>
    <row r="20" spans="1:46" x14ac:dyDescent="0.15">
      <c r="A20" s="247"/>
      <c r="AK20" s="269"/>
      <c r="AL20" s="270"/>
      <c r="AM20" s="270"/>
      <c r="AN20" s="271"/>
      <c r="AO20" s="272" t="s">
        <v>501</v>
      </c>
      <c r="AP20" s="273" t="s">
        <v>502</v>
      </c>
      <c r="AQ20" s="274" t="s">
        <v>503</v>
      </c>
      <c r="AR20" s="275"/>
    </row>
    <row r="21" spans="1:46" s="248" customFormat="1" x14ac:dyDescent="0.15">
      <c r="A21" s="276"/>
      <c r="AK21" s="1109" t="s">
        <v>504</v>
      </c>
      <c r="AL21" s="1110"/>
      <c r="AM21" s="1110"/>
      <c r="AN21" s="1111"/>
      <c r="AO21" s="277">
        <v>8.1</v>
      </c>
      <c r="AP21" s="278">
        <v>6.59</v>
      </c>
      <c r="AQ21" s="279">
        <v>1.51</v>
      </c>
      <c r="AS21" s="280"/>
      <c r="AT21" s="276"/>
    </row>
    <row r="22" spans="1:46" s="248" customFormat="1" x14ac:dyDescent="0.15">
      <c r="A22" s="276"/>
      <c r="AK22" s="1109" t="s">
        <v>505</v>
      </c>
      <c r="AL22" s="1110"/>
      <c r="AM22" s="1110"/>
      <c r="AN22" s="1111"/>
      <c r="AO22" s="281">
        <v>97.6</v>
      </c>
      <c r="AP22" s="282">
        <v>99.2</v>
      </c>
      <c r="AQ22" s="283">
        <v>-1.6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508</v>
      </c>
      <c r="AL29" s="248"/>
      <c r="AM29" s="248"/>
      <c r="AN29" s="248"/>
      <c r="AS29" s="290"/>
    </row>
    <row r="30" spans="1:46" ht="13.5" customHeight="1" x14ac:dyDescent="0.15">
      <c r="A30" s="247"/>
      <c r="AK30" s="250"/>
      <c r="AL30" s="251"/>
      <c r="AM30" s="251"/>
      <c r="AN30" s="252"/>
      <c r="AO30" s="1101" t="s">
        <v>487</v>
      </c>
      <c r="AP30" s="253"/>
      <c r="AQ30" s="254" t="s">
        <v>488</v>
      </c>
      <c r="AR30" s="255"/>
    </row>
    <row r="31" spans="1:46" x14ac:dyDescent="0.15">
      <c r="A31" s="247"/>
      <c r="AK31" s="256"/>
      <c r="AL31" s="257"/>
      <c r="AM31" s="257"/>
      <c r="AN31" s="258"/>
      <c r="AO31" s="1102"/>
      <c r="AP31" s="259" t="s">
        <v>489</v>
      </c>
      <c r="AQ31" s="260" t="s">
        <v>490</v>
      </c>
      <c r="AR31" s="261" t="s">
        <v>491</v>
      </c>
    </row>
    <row r="32" spans="1:46" ht="27" customHeight="1" x14ac:dyDescent="0.15">
      <c r="A32" s="247"/>
      <c r="AK32" s="1117" t="s">
        <v>509</v>
      </c>
      <c r="AL32" s="1118"/>
      <c r="AM32" s="1118"/>
      <c r="AN32" s="1119"/>
      <c r="AO32" s="291">
        <v>12033482</v>
      </c>
      <c r="AP32" s="291">
        <v>50878</v>
      </c>
      <c r="AQ32" s="292">
        <v>37151</v>
      </c>
      <c r="AR32" s="293">
        <v>36.9</v>
      </c>
    </row>
    <row r="33" spans="1:46" ht="13.5" customHeight="1" x14ac:dyDescent="0.15">
      <c r="A33" s="247"/>
      <c r="AK33" s="1117" t="s">
        <v>510</v>
      </c>
      <c r="AL33" s="1118"/>
      <c r="AM33" s="1118"/>
      <c r="AN33" s="1119"/>
      <c r="AO33" s="291" t="s">
        <v>496</v>
      </c>
      <c r="AP33" s="291" t="s">
        <v>496</v>
      </c>
      <c r="AQ33" s="292">
        <v>1</v>
      </c>
      <c r="AR33" s="293" t="s">
        <v>496</v>
      </c>
    </row>
    <row r="34" spans="1:46" ht="27" customHeight="1" x14ac:dyDescent="0.15">
      <c r="A34" s="247"/>
      <c r="AK34" s="1117" t="s">
        <v>511</v>
      </c>
      <c r="AL34" s="1118"/>
      <c r="AM34" s="1118"/>
      <c r="AN34" s="1119"/>
      <c r="AO34" s="291" t="s">
        <v>496</v>
      </c>
      <c r="AP34" s="291" t="s">
        <v>496</v>
      </c>
      <c r="AQ34" s="292">
        <v>48</v>
      </c>
      <c r="AR34" s="293" t="s">
        <v>496</v>
      </c>
    </row>
    <row r="35" spans="1:46" ht="27" customHeight="1" x14ac:dyDescent="0.15">
      <c r="A35" s="247"/>
      <c r="AK35" s="1117" t="s">
        <v>512</v>
      </c>
      <c r="AL35" s="1118"/>
      <c r="AM35" s="1118"/>
      <c r="AN35" s="1119"/>
      <c r="AO35" s="291">
        <v>3288604</v>
      </c>
      <c r="AP35" s="291">
        <v>13904</v>
      </c>
      <c r="AQ35" s="292">
        <v>8181</v>
      </c>
      <c r="AR35" s="293">
        <v>70</v>
      </c>
    </row>
    <row r="36" spans="1:46" ht="27" customHeight="1" x14ac:dyDescent="0.15">
      <c r="A36" s="247"/>
      <c r="AK36" s="1117" t="s">
        <v>513</v>
      </c>
      <c r="AL36" s="1118"/>
      <c r="AM36" s="1118"/>
      <c r="AN36" s="1119"/>
      <c r="AO36" s="291" t="s">
        <v>496</v>
      </c>
      <c r="AP36" s="291" t="s">
        <v>496</v>
      </c>
      <c r="AQ36" s="292">
        <v>473</v>
      </c>
      <c r="AR36" s="293" t="s">
        <v>496</v>
      </c>
    </row>
    <row r="37" spans="1:46" ht="13.5" customHeight="1" x14ac:dyDescent="0.15">
      <c r="A37" s="247"/>
      <c r="AK37" s="1117" t="s">
        <v>514</v>
      </c>
      <c r="AL37" s="1118"/>
      <c r="AM37" s="1118"/>
      <c r="AN37" s="1119"/>
      <c r="AO37" s="291">
        <v>197112</v>
      </c>
      <c r="AP37" s="291">
        <v>833</v>
      </c>
      <c r="AQ37" s="292">
        <v>499</v>
      </c>
      <c r="AR37" s="293">
        <v>66.900000000000006</v>
      </c>
    </row>
    <row r="38" spans="1:46" ht="27" customHeight="1" x14ac:dyDescent="0.15">
      <c r="A38" s="247"/>
      <c r="AK38" s="1120" t="s">
        <v>515</v>
      </c>
      <c r="AL38" s="1121"/>
      <c r="AM38" s="1121"/>
      <c r="AN38" s="1122"/>
      <c r="AO38" s="294" t="s">
        <v>496</v>
      </c>
      <c r="AP38" s="294" t="s">
        <v>496</v>
      </c>
      <c r="AQ38" s="295">
        <v>1</v>
      </c>
      <c r="AR38" s="283" t="s">
        <v>496</v>
      </c>
      <c r="AS38" s="290"/>
    </row>
    <row r="39" spans="1:46" x14ac:dyDescent="0.15">
      <c r="A39" s="247"/>
      <c r="AK39" s="1120" t="s">
        <v>516</v>
      </c>
      <c r="AL39" s="1121"/>
      <c r="AM39" s="1121"/>
      <c r="AN39" s="1122"/>
      <c r="AO39" s="291">
        <v>-2645573</v>
      </c>
      <c r="AP39" s="291">
        <v>-11186</v>
      </c>
      <c r="AQ39" s="292">
        <v>-8269</v>
      </c>
      <c r="AR39" s="293">
        <v>35.299999999999997</v>
      </c>
      <c r="AS39" s="290"/>
    </row>
    <row r="40" spans="1:46" ht="27" customHeight="1" x14ac:dyDescent="0.15">
      <c r="A40" s="247"/>
      <c r="AK40" s="1117" t="s">
        <v>517</v>
      </c>
      <c r="AL40" s="1118"/>
      <c r="AM40" s="1118"/>
      <c r="AN40" s="1119"/>
      <c r="AO40" s="291">
        <v>-9787773</v>
      </c>
      <c r="AP40" s="291">
        <v>-41383</v>
      </c>
      <c r="AQ40" s="292">
        <v>-27482</v>
      </c>
      <c r="AR40" s="293">
        <v>50.6</v>
      </c>
      <c r="AS40" s="290"/>
    </row>
    <row r="41" spans="1:46" x14ac:dyDescent="0.15">
      <c r="A41" s="247"/>
      <c r="AK41" s="1123" t="s">
        <v>288</v>
      </c>
      <c r="AL41" s="1124"/>
      <c r="AM41" s="1124"/>
      <c r="AN41" s="1125"/>
      <c r="AO41" s="291">
        <v>3085852</v>
      </c>
      <c r="AP41" s="291">
        <v>13047</v>
      </c>
      <c r="AQ41" s="292">
        <v>10602</v>
      </c>
      <c r="AR41" s="293">
        <v>23.1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518</v>
      </c>
    </row>
    <row r="48" spans="1:46" x14ac:dyDescent="0.15">
      <c r="A48" s="247"/>
      <c r="AK48" s="301" t="s">
        <v>519</v>
      </c>
      <c r="AL48" s="301"/>
      <c r="AM48" s="301"/>
      <c r="AN48" s="301"/>
      <c r="AO48" s="301"/>
      <c r="AP48" s="301"/>
      <c r="AQ48" s="302"/>
      <c r="AR48" s="301"/>
    </row>
    <row r="49" spans="1:44" ht="13.5" customHeight="1" x14ac:dyDescent="0.15">
      <c r="A49" s="247"/>
      <c r="AK49" s="303"/>
      <c r="AL49" s="304"/>
      <c r="AM49" s="1112" t="s">
        <v>487</v>
      </c>
      <c r="AN49" s="1114" t="s">
        <v>520</v>
      </c>
      <c r="AO49" s="1115"/>
      <c r="AP49" s="1115"/>
      <c r="AQ49" s="1115"/>
      <c r="AR49" s="1116"/>
    </row>
    <row r="50" spans="1:44" x14ac:dyDescent="0.15">
      <c r="A50" s="247"/>
      <c r="AK50" s="305"/>
      <c r="AL50" s="306"/>
      <c r="AM50" s="1113"/>
      <c r="AN50" s="307" t="s">
        <v>521</v>
      </c>
      <c r="AO50" s="308" t="s">
        <v>522</v>
      </c>
      <c r="AP50" s="309" t="s">
        <v>523</v>
      </c>
      <c r="AQ50" s="310" t="s">
        <v>524</v>
      </c>
      <c r="AR50" s="311" t="s">
        <v>525</v>
      </c>
    </row>
    <row r="51" spans="1:44" x14ac:dyDescent="0.15">
      <c r="A51" s="247"/>
      <c r="AK51" s="303" t="s">
        <v>526</v>
      </c>
      <c r="AL51" s="304"/>
      <c r="AM51" s="312">
        <v>12223897</v>
      </c>
      <c r="AN51" s="313">
        <v>48529</v>
      </c>
      <c r="AO51" s="314">
        <v>-15.3</v>
      </c>
      <c r="AP51" s="315">
        <v>52191</v>
      </c>
      <c r="AQ51" s="316">
        <v>0.7</v>
      </c>
      <c r="AR51" s="317">
        <v>-16</v>
      </c>
    </row>
    <row r="52" spans="1:44" x14ac:dyDescent="0.15">
      <c r="A52" s="247"/>
      <c r="AK52" s="318"/>
      <c r="AL52" s="319" t="s">
        <v>527</v>
      </c>
      <c r="AM52" s="320">
        <v>5875986</v>
      </c>
      <c r="AN52" s="321">
        <v>23327</v>
      </c>
      <c r="AO52" s="322">
        <v>-32.9</v>
      </c>
      <c r="AP52" s="323">
        <v>26807</v>
      </c>
      <c r="AQ52" s="324">
        <v>1.8</v>
      </c>
      <c r="AR52" s="325">
        <v>-34.700000000000003</v>
      </c>
    </row>
    <row r="53" spans="1:44" x14ac:dyDescent="0.15">
      <c r="A53" s="247"/>
      <c r="AK53" s="303" t="s">
        <v>528</v>
      </c>
      <c r="AL53" s="304"/>
      <c r="AM53" s="312">
        <v>9309133</v>
      </c>
      <c r="AN53" s="313">
        <v>37521</v>
      </c>
      <c r="AO53" s="314">
        <v>-22.7</v>
      </c>
      <c r="AP53" s="315">
        <v>48105</v>
      </c>
      <c r="AQ53" s="316">
        <v>-7.8</v>
      </c>
      <c r="AR53" s="317">
        <v>-14.9</v>
      </c>
    </row>
    <row r="54" spans="1:44" x14ac:dyDescent="0.15">
      <c r="A54" s="247"/>
      <c r="AK54" s="318"/>
      <c r="AL54" s="319" t="s">
        <v>527</v>
      </c>
      <c r="AM54" s="320">
        <v>4525116</v>
      </c>
      <c r="AN54" s="321">
        <v>18239</v>
      </c>
      <c r="AO54" s="322">
        <v>-21.8</v>
      </c>
      <c r="AP54" s="323">
        <v>24072</v>
      </c>
      <c r="AQ54" s="324">
        <v>-10.199999999999999</v>
      </c>
      <c r="AR54" s="325">
        <v>-11.6</v>
      </c>
    </row>
    <row r="55" spans="1:44" x14ac:dyDescent="0.15">
      <c r="A55" s="247"/>
      <c r="AK55" s="303" t="s">
        <v>529</v>
      </c>
      <c r="AL55" s="304"/>
      <c r="AM55" s="312">
        <v>10193333</v>
      </c>
      <c r="AN55" s="313">
        <v>41702</v>
      </c>
      <c r="AO55" s="314">
        <v>11.1</v>
      </c>
      <c r="AP55" s="315">
        <v>47446</v>
      </c>
      <c r="AQ55" s="316">
        <v>-1.4</v>
      </c>
      <c r="AR55" s="317">
        <v>12.5</v>
      </c>
    </row>
    <row r="56" spans="1:44" x14ac:dyDescent="0.15">
      <c r="A56" s="247"/>
      <c r="AK56" s="318"/>
      <c r="AL56" s="319" t="s">
        <v>527</v>
      </c>
      <c r="AM56" s="320">
        <v>4361058</v>
      </c>
      <c r="AN56" s="321">
        <v>17842</v>
      </c>
      <c r="AO56" s="322">
        <v>-2.2000000000000002</v>
      </c>
      <c r="AP56" s="323">
        <v>24371</v>
      </c>
      <c r="AQ56" s="324">
        <v>1.2</v>
      </c>
      <c r="AR56" s="325">
        <v>-3.4</v>
      </c>
    </row>
    <row r="57" spans="1:44" x14ac:dyDescent="0.15">
      <c r="A57" s="247"/>
      <c r="AK57" s="303" t="s">
        <v>530</v>
      </c>
      <c r="AL57" s="304"/>
      <c r="AM57" s="312">
        <v>12426735</v>
      </c>
      <c r="AN57" s="313">
        <v>51731</v>
      </c>
      <c r="AO57" s="314">
        <v>24</v>
      </c>
      <c r="AP57" s="315">
        <v>48387</v>
      </c>
      <c r="AQ57" s="316">
        <v>2</v>
      </c>
      <c r="AR57" s="317">
        <v>22</v>
      </c>
    </row>
    <row r="58" spans="1:44" x14ac:dyDescent="0.15">
      <c r="A58" s="247"/>
      <c r="AK58" s="318"/>
      <c r="AL58" s="319" t="s">
        <v>527</v>
      </c>
      <c r="AM58" s="320">
        <v>7131653</v>
      </c>
      <c r="AN58" s="321">
        <v>29688</v>
      </c>
      <c r="AO58" s="322">
        <v>66.400000000000006</v>
      </c>
      <c r="AP58" s="323">
        <v>25592</v>
      </c>
      <c r="AQ58" s="324">
        <v>5</v>
      </c>
      <c r="AR58" s="325">
        <v>61.4</v>
      </c>
    </row>
    <row r="59" spans="1:44" x14ac:dyDescent="0.15">
      <c r="A59" s="247"/>
      <c r="AK59" s="303" t="s">
        <v>531</v>
      </c>
      <c r="AL59" s="304"/>
      <c r="AM59" s="312">
        <v>11615229</v>
      </c>
      <c r="AN59" s="313">
        <v>49110</v>
      </c>
      <c r="AO59" s="314">
        <v>-5.0999999999999996</v>
      </c>
      <c r="AP59" s="315">
        <v>49684</v>
      </c>
      <c r="AQ59" s="316">
        <v>2.7</v>
      </c>
      <c r="AR59" s="317">
        <v>-7.8</v>
      </c>
    </row>
    <row r="60" spans="1:44" x14ac:dyDescent="0.15">
      <c r="A60" s="247"/>
      <c r="AK60" s="318"/>
      <c r="AL60" s="319" t="s">
        <v>527</v>
      </c>
      <c r="AM60" s="320">
        <v>4930843</v>
      </c>
      <c r="AN60" s="321">
        <v>20848</v>
      </c>
      <c r="AO60" s="322">
        <v>-29.8</v>
      </c>
      <c r="AP60" s="323">
        <v>28303</v>
      </c>
      <c r="AQ60" s="324">
        <v>10.6</v>
      </c>
      <c r="AR60" s="325">
        <v>-40.4</v>
      </c>
    </row>
    <row r="61" spans="1:44" x14ac:dyDescent="0.15">
      <c r="A61" s="247"/>
      <c r="AK61" s="303" t="s">
        <v>532</v>
      </c>
      <c r="AL61" s="326"/>
      <c r="AM61" s="312">
        <v>11153665</v>
      </c>
      <c r="AN61" s="313">
        <v>45719</v>
      </c>
      <c r="AO61" s="314">
        <v>-1.6</v>
      </c>
      <c r="AP61" s="315">
        <v>49163</v>
      </c>
      <c r="AQ61" s="327">
        <v>-0.8</v>
      </c>
      <c r="AR61" s="317">
        <v>-0.8</v>
      </c>
    </row>
    <row r="62" spans="1:44" x14ac:dyDescent="0.15">
      <c r="A62" s="247"/>
      <c r="AK62" s="318"/>
      <c r="AL62" s="319" t="s">
        <v>527</v>
      </c>
      <c r="AM62" s="320">
        <v>5364931</v>
      </c>
      <c r="AN62" s="321">
        <v>21989</v>
      </c>
      <c r="AO62" s="322">
        <v>-4.0999999999999996</v>
      </c>
      <c r="AP62" s="323">
        <v>25829</v>
      </c>
      <c r="AQ62" s="324">
        <v>1.7</v>
      </c>
      <c r="AR62" s="325">
        <v>-5.8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0g1ejsGZCcTll0ga/1167cdd5ytdIRoPAHBP7Qn/HUzac6Ad+w8v+/Dq18uuciLlUVl2a232zWzl2eqekwy3Bw==" saltValue="aEBczpJktyJEHDLSWs157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484</v>
      </c>
    </row>
    <row r="121" spans="125:125" ht="13.5" hidden="1" customHeight="1" x14ac:dyDescent="0.15">
      <c r="DU121" s="241"/>
    </row>
  </sheetData>
  <sheetProtection algorithmName="SHA-512" hashValue="44boqLKud0Tr1wa5CvwM6LJGl1SXwgqR/HoCnEgU1CXphwkTYrY/h7SvcvBNNUK3Z/8daxQaTGC9fgrsUn0tjw==" saltValue="iRMLroHPMyQPPjDy3yfv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484</v>
      </c>
    </row>
  </sheetData>
  <sheetProtection algorithmName="SHA-512" hashValue="erJRSzMwiYK0o7ewmwoatFcpXXTgdCyc2sA7mqQ97cUaj56SLrnQIXJ2xunLd8G2tqv+1rvNbRJXdpZwduNhWw==" saltValue="Y+3zwkbxfjh0awClf/f5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26" t="s">
        <v>3</v>
      </c>
      <c r="D47" s="1126"/>
      <c r="E47" s="1127"/>
      <c r="F47" s="11">
        <v>10.59</v>
      </c>
      <c r="G47" s="12">
        <v>11.73</v>
      </c>
      <c r="H47" s="12">
        <v>12.8</v>
      </c>
      <c r="I47" s="12">
        <v>12.94</v>
      </c>
      <c r="J47" s="13">
        <v>13.68</v>
      </c>
    </row>
    <row r="48" spans="2:10" ht="57.75" customHeight="1" x14ac:dyDescent="0.15">
      <c r="B48" s="14"/>
      <c r="C48" s="1128" t="s">
        <v>4</v>
      </c>
      <c r="D48" s="1128"/>
      <c r="E48" s="1129"/>
      <c r="F48" s="15">
        <v>2.92</v>
      </c>
      <c r="G48" s="16">
        <v>4.3499999999999996</v>
      </c>
      <c r="H48" s="16">
        <v>4.59</v>
      </c>
      <c r="I48" s="16">
        <v>3.88</v>
      </c>
      <c r="J48" s="17">
        <v>2.67</v>
      </c>
    </row>
    <row r="49" spans="2:10" ht="57.75" customHeight="1" thickBot="1" x14ac:dyDescent="0.2">
      <c r="B49" s="18"/>
      <c r="C49" s="1130" t="s">
        <v>5</v>
      </c>
      <c r="D49" s="1130"/>
      <c r="E49" s="1131"/>
      <c r="F49" s="19">
        <v>3.6</v>
      </c>
      <c r="G49" s="20">
        <v>3</v>
      </c>
      <c r="H49" s="20">
        <v>0.93</v>
      </c>
      <c r="I49" s="20" t="s">
        <v>539</v>
      </c>
      <c r="J49" s="21" t="s">
        <v>540</v>
      </c>
    </row>
    <row r="50" spans="2:10" x14ac:dyDescent="0.15"/>
  </sheetData>
  <sheetProtection algorithmName="SHA-512" hashValue="Hfw/Aar0wO6jJ0UgWM+M2o21vLdCLTpITOzkyV4jMTUo8r9w9D634OdKDfJQPDgOf61Z+1d2rUsHDGZUZ99c2g==" saltValue="9L8YfhAhW2Vz5xC8u2HJ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岩城　崇太</cp:lastModifiedBy>
  <cp:lastPrinted>2026-03-12T09:39:54Z</cp:lastPrinted>
  <dcterms:created xsi:type="dcterms:W3CDTF">2026-02-23T03:51:14Z</dcterms:created>
  <dcterms:modified xsi:type="dcterms:W3CDTF">2026-03-23T06:18:45Z</dcterms:modified>
  <cp:category/>
</cp:coreProperties>
</file>