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933941-4523-42B7-8631-91A89E94F533}" xr6:coauthVersionLast="47" xr6:coauthVersionMax="47" xr10:uidLastSave="{00000000-0000-0000-0000-000000000000}"/>
  <bookViews>
    <workbookView xWindow="-120" yWindow="-120" windowWidth="26505" windowHeight="16440" xr2:uid="{00000000-000D-0000-FFFF-FFFF00000000}"/>
  </bookViews>
  <sheets>
    <sheet name="様式（データ入力用）" sheetId="12" r:id="rId1"/>
    <sheet name="記載例" sheetId="14" r:id="rId2"/>
  </sheets>
  <definedNames>
    <definedName name="_xlnm.Print_Area" localSheetId="1">記載例!$A$1:$U$47</definedName>
    <definedName name="_xlnm.Print_Area" localSheetId="0">'様式（データ入力用）'!$A$1:$U$47</definedName>
    <definedName name="_xlnm.Print_Titles" localSheetId="1">記載例!$8:$12</definedName>
    <definedName name="_xlnm.Print_Titles" localSheetId="0">'様式（データ入力用）'!$8:$12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4" l="1"/>
  <c r="R21" i="14"/>
  <c r="R20" i="14"/>
  <c r="R19" i="14"/>
  <c r="R18" i="14"/>
  <c r="R17" i="14"/>
  <c r="R16" i="14"/>
  <c r="R15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C43" i="14" l="1"/>
  <c r="C43" i="12"/>
  <c r="D14" i="14" l="1"/>
  <c r="D13" i="14"/>
  <c r="Q42" i="14"/>
  <c r="R42" i="14" s="1"/>
  <c r="Q41" i="14"/>
  <c r="R41" i="14" s="1"/>
  <c r="Q40" i="14"/>
  <c r="R40" i="14" s="1"/>
  <c r="Q39" i="14"/>
  <c r="R39" i="14" s="1"/>
  <c r="Q38" i="14"/>
  <c r="R38" i="14" s="1"/>
  <c r="Q37" i="14"/>
  <c r="R37" i="14" s="1"/>
  <c r="Q36" i="14"/>
  <c r="R36" i="14" s="1"/>
  <c r="Q35" i="14"/>
  <c r="R35" i="14" s="1"/>
  <c r="Q34" i="14"/>
  <c r="R34" i="14" s="1"/>
  <c r="Q33" i="14"/>
  <c r="R33" i="14" s="1"/>
  <c r="Q32" i="14"/>
  <c r="R32" i="14" s="1"/>
  <c r="Q31" i="14"/>
  <c r="R31" i="14" s="1"/>
  <c r="Q30" i="14"/>
  <c r="R30" i="14" s="1"/>
  <c r="Q29" i="14"/>
  <c r="R29" i="14" s="1"/>
  <c r="Q28" i="14"/>
  <c r="R28" i="14" s="1"/>
  <c r="Q27" i="14"/>
  <c r="R27" i="14" s="1"/>
  <c r="Q26" i="14"/>
  <c r="R26" i="14" s="1"/>
  <c r="Q25" i="14"/>
  <c r="R25" i="14" s="1"/>
  <c r="Q24" i="14"/>
  <c r="R24" i="14" s="1"/>
  <c r="Q23" i="14"/>
  <c r="R23" i="14" s="1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G22" i="14"/>
  <c r="H22" i="14" s="1"/>
  <c r="M21" i="14"/>
  <c r="G21" i="14"/>
  <c r="H21" i="14" s="1"/>
  <c r="M20" i="14"/>
  <c r="G20" i="14"/>
  <c r="H20" i="14" s="1"/>
  <c r="M19" i="14"/>
  <c r="G19" i="14"/>
  <c r="H19" i="14" s="1"/>
  <c r="M18" i="14"/>
  <c r="G18" i="14"/>
  <c r="H18" i="14" s="1"/>
  <c r="M17" i="14"/>
  <c r="G17" i="14"/>
  <c r="H17" i="14" s="1"/>
  <c r="M16" i="14"/>
  <c r="G16" i="14"/>
  <c r="H16" i="14" s="1"/>
  <c r="M15" i="14"/>
  <c r="G15" i="14"/>
  <c r="H15" i="14" s="1"/>
  <c r="M14" i="14"/>
  <c r="G14" i="14"/>
  <c r="H14" i="14" s="1"/>
  <c r="M13" i="14"/>
  <c r="M43" i="14" s="1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G13" i="14" l="1"/>
  <c r="R13" i="14"/>
  <c r="Q14" i="14"/>
  <c r="R14" i="14"/>
  <c r="D43" i="14"/>
  <c r="Q13" i="14"/>
  <c r="G43" i="14"/>
  <c r="H13" i="14"/>
  <c r="H43" i="14" s="1"/>
  <c r="M22" i="12"/>
  <c r="G22" i="12"/>
  <c r="H22" i="12" s="1"/>
  <c r="M21" i="12"/>
  <c r="G21" i="12"/>
  <c r="H21" i="12" s="1"/>
  <c r="M20" i="12"/>
  <c r="G20" i="12"/>
  <c r="H20" i="12" s="1"/>
  <c r="M19" i="12"/>
  <c r="G19" i="12"/>
  <c r="H19" i="12" s="1"/>
  <c r="M18" i="12"/>
  <c r="G18" i="12"/>
  <c r="H18" i="12" s="1"/>
  <c r="M17" i="12"/>
  <c r="G17" i="12"/>
  <c r="H17" i="12" s="1"/>
  <c r="M16" i="12"/>
  <c r="G16" i="12"/>
  <c r="H16" i="12" s="1"/>
  <c r="M15" i="12"/>
  <c r="G15" i="12"/>
  <c r="H15" i="12" s="1"/>
  <c r="M14" i="12"/>
  <c r="G14" i="12"/>
  <c r="H14" i="12" s="1"/>
  <c r="M13" i="12"/>
  <c r="G13" i="12"/>
  <c r="H13" i="12" s="1"/>
  <c r="M43" i="12" l="1"/>
  <c r="H43" i="12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基本給：4,200,000円
基準内手当：120,000円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<sst xmlns="http://schemas.openxmlformats.org/spreadsheetml/2006/main" count="203" uniqueCount="100">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</sst>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7"/>
  <sheetViews>
    <sheetView tabSelected="1" view="pageBreakPreview" topLeftCell="A21" zoomScale="70" zoomScaleNormal="70" zoomScaleSheetLayoutView="70" workbookViewId="0">
      <selection activeCell="G58" sqref="G58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4" t="s">
        <v>1</v>
      </c>
      <c r="B5" s="85"/>
      <c r="C5" s="52"/>
      <c r="D5" s="86"/>
      <c r="E5" s="87"/>
      <c r="F5" s="35" t="s">
        <v>9</v>
      </c>
      <c r="G5" s="88"/>
      <c r="H5" s="88"/>
      <c r="I5" s="88"/>
      <c r="J5" s="8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4" t="s">
        <v>8</v>
      </c>
      <c r="B6" s="85"/>
      <c r="C6" s="52"/>
      <c r="D6" s="86"/>
      <c r="E6" s="87"/>
      <c r="F6" s="35" t="s">
        <v>55</v>
      </c>
      <c r="G6" s="88"/>
      <c r="H6" s="88"/>
      <c r="I6" s="88"/>
      <c r="J6" s="8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0" t="s">
        <v>0</v>
      </c>
      <c r="B8" s="36" t="s">
        <v>5</v>
      </c>
      <c r="C8" s="36" t="s">
        <v>78</v>
      </c>
      <c r="D8" s="89" t="s">
        <v>79</v>
      </c>
      <c r="E8" s="90"/>
      <c r="F8" s="90"/>
      <c r="G8" s="90"/>
      <c r="H8" s="91"/>
      <c r="I8" s="81" t="s">
        <v>10</v>
      </c>
      <c r="J8" s="101"/>
      <c r="K8" s="101"/>
      <c r="L8" s="101"/>
      <c r="M8" s="82"/>
      <c r="N8" s="74" t="s">
        <v>11</v>
      </c>
      <c r="O8" s="102" t="s">
        <v>12</v>
      </c>
      <c r="P8" s="103"/>
      <c r="Q8" s="36" t="s">
        <v>13</v>
      </c>
      <c r="R8" s="36" t="s">
        <v>14</v>
      </c>
      <c r="S8" s="81" t="s">
        <v>15</v>
      </c>
      <c r="T8" s="82"/>
      <c r="U8" s="36" t="s">
        <v>73</v>
      </c>
    </row>
    <row r="9" spans="1:21" s="16" customFormat="1" ht="20.100000000000001" customHeight="1">
      <c r="A9" s="100"/>
      <c r="B9" s="111" t="s">
        <v>4</v>
      </c>
      <c r="C9" s="98" t="s">
        <v>91</v>
      </c>
      <c r="D9" s="92" t="s">
        <v>92</v>
      </c>
      <c r="E9" s="93"/>
      <c r="F9" s="93"/>
      <c r="G9" s="93"/>
      <c r="H9" s="94"/>
      <c r="I9" s="112" t="s">
        <v>85</v>
      </c>
      <c r="J9" s="113"/>
      <c r="K9" s="113"/>
      <c r="L9" s="113"/>
      <c r="M9" s="114"/>
      <c r="N9" s="98" t="s">
        <v>52</v>
      </c>
      <c r="O9" s="112" t="s">
        <v>39</v>
      </c>
      <c r="P9" s="114"/>
      <c r="Q9" s="98" t="s">
        <v>98</v>
      </c>
      <c r="R9" s="98" t="s">
        <v>99</v>
      </c>
      <c r="S9" s="112" t="s">
        <v>36</v>
      </c>
      <c r="T9" s="114"/>
      <c r="U9" s="100" t="s">
        <v>30</v>
      </c>
    </row>
    <row r="10" spans="1:21" s="16" customFormat="1" ht="20.100000000000001" customHeight="1">
      <c r="A10" s="100"/>
      <c r="B10" s="111"/>
      <c r="C10" s="120"/>
      <c r="D10" s="95"/>
      <c r="E10" s="96"/>
      <c r="F10" s="96"/>
      <c r="G10" s="96"/>
      <c r="H10" s="97"/>
      <c r="I10" s="115"/>
      <c r="J10" s="116"/>
      <c r="K10" s="116"/>
      <c r="L10" s="116"/>
      <c r="M10" s="117"/>
      <c r="N10" s="99"/>
      <c r="O10" s="115"/>
      <c r="P10" s="117"/>
      <c r="Q10" s="99"/>
      <c r="R10" s="99"/>
      <c r="S10" s="118"/>
      <c r="T10" s="119"/>
      <c r="U10" s="100"/>
    </row>
    <row r="11" spans="1:21" s="16" customFormat="1" ht="20.100000000000001" customHeight="1">
      <c r="A11" s="100"/>
      <c r="B11" s="111"/>
      <c r="C11" s="120"/>
      <c r="D11" s="72" t="s">
        <v>17</v>
      </c>
      <c r="E11" s="72" t="s">
        <v>18</v>
      </c>
      <c r="F11" s="72" t="s">
        <v>19</v>
      </c>
      <c r="G11" s="72" t="s">
        <v>20</v>
      </c>
      <c r="H11" s="72" t="s">
        <v>21</v>
      </c>
      <c r="I11" s="72" t="s">
        <v>22</v>
      </c>
      <c r="J11" s="72" t="s">
        <v>23</v>
      </c>
      <c r="K11" s="72" t="s">
        <v>24</v>
      </c>
      <c r="L11" s="72" t="s">
        <v>25</v>
      </c>
      <c r="M11" s="72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0"/>
    </row>
    <row r="12" spans="1:21" s="16" customFormat="1" ht="45" customHeight="1">
      <c r="A12" s="100"/>
      <c r="B12" s="111"/>
      <c r="C12" s="12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3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3" t="s">
        <v>43</v>
      </c>
      <c r="T12" s="73" t="s">
        <v>44</v>
      </c>
      <c r="U12" s="100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08"/>
      <c r="J43" s="109"/>
      <c r="K43" s="109"/>
      <c r="L43" s="109"/>
      <c r="M43" s="62">
        <f>SUM(M13:M42)</f>
        <v>0</v>
      </c>
      <c r="N43" s="109"/>
      <c r="O43" s="109"/>
      <c r="P43" s="109"/>
      <c r="Q43" s="109"/>
      <c r="R43" s="109"/>
      <c r="S43" s="109"/>
      <c r="T43" s="109"/>
      <c r="U43" s="110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4" t="s">
        <v>54</v>
      </c>
      <c r="C46" s="105"/>
      <c r="D46" s="106"/>
      <c r="E46" s="106"/>
      <c r="F46" s="106"/>
      <c r="G46" s="106"/>
      <c r="H46" s="107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  <mergeCell ref="D9:H10"/>
    <mergeCell ref="R9:R10"/>
    <mergeCell ref="A8:A12"/>
    <mergeCell ref="I8:M8"/>
    <mergeCell ref="O8:P8"/>
    <mergeCell ref="S8:T8"/>
    <mergeCell ref="A3:U3"/>
    <mergeCell ref="A5:B5"/>
    <mergeCell ref="D5:E5"/>
    <mergeCell ref="G5:J5"/>
    <mergeCell ref="A6:B6"/>
    <mergeCell ref="D6:E6"/>
    <mergeCell ref="G6:J6"/>
    <mergeCell ref="D8:H8"/>
  </mergeCells>
  <phoneticPr fontId="1"/>
  <dataValidations count="4">
    <dataValidation type="list" allowBlank="1" showInputMessage="1" showErrorMessage="1" sqref="U13:U42" xr:uid="{00000000-0002-0000-0000-000000000000}">
      <formula1>$U$51:$U$52</formula1>
    </dataValidation>
    <dataValidation type="list" allowBlank="1" showInputMessage="1" sqref="T13:T42" xr:uid="{00000000-0002-0000-0000-000001000000}">
      <formula1>$T$51:$T$58</formula1>
    </dataValidation>
    <dataValidation type="list" allowBlank="1" showInputMessage="1" showErrorMessage="1" sqref="S13:S42" xr:uid="{00000000-0002-0000-0000-000002000000}">
      <formula1>$S$51:$S$54</formula1>
    </dataValidation>
    <dataValidation type="list" allowBlank="1" showInputMessage="1" showErrorMessage="1" sqref="I13:I42" xr:uid="{00000000-0002-0000-0000-000003000000}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57"/>
  <sheetViews>
    <sheetView view="pageBreakPreview" topLeftCell="F10" zoomScale="70" zoomScaleNormal="70" zoomScaleSheetLayoutView="70" workbookViewId="0">
      <selection activeCell="T13" sqref="T13:T18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4" t="s">
        <v>88</v>
      </c>
      <c r="R2" s="124"/>
      <c r="S2" s="124"/>
      <c r="T2" s="124"/>
      <c r="U2" s="124"/>
    </row>
    <row r="3" spans="1:21" s="2" customFormat="1" ht="36" customHeight="1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4" t="s">
        <v>1</v>
      </c>
      <c r="B5" s="85"/>
      <c r="C5" s="52"/>
      <c r="D5" s="122" t="s">
        <v>89</v>
      </c>
      <c r="E5" s="123"/>
      <c r="F5" s="35" t="s">
        <v>9</v>
      </c>
      <c r="G5" s="88" t="s">
        <v>82</v>
      </c>
      <c r="H5" s="88"/>
      <c r="I5" s="88"/>
      <c r="J5" s="8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4" t="s">
        <v>8</v>
      </c>
      <c r="B6" s="85"/>
      <c r="C6" s="52"/>
      <c r="D6" s="122" t="s">
        <v>90</v>
      </c>
      <c r="E6" s="123"/>
      <c r="F6" s="35" t="s">
        <v>55</v>
      </c>
      <c r="G6" s="88" t="s">
        <v>83</v>
      </c>
      <c r="H6" s="88"/>
      <c r="I6" s="88"/>
      <c r="J6" s="8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0" t="s">
        <v>0</v>
      </c>
      <c r="B8" s="36" t="s">
        <v>5</v>
      </c>
      <c r="C8" s="36" t="s">
        <v>78</v>
      </c>
      <c r="D8" s="89" t="s">
        <v>79</v>
      </c>
      <c r="E8" s="90"/>
      <c r="F8" s="90"/>
      <c r="G8" s="90"/>
      <c r="H8" s="91"/>
      <c r="I8" s="81" t="s">
        <v>10</v>
      </c>
      <c r="J8" s="101"/>
      <c r="K8" s="101"/>
      <c r="L8" s="101"/>
      <c r="M8" s="82"/>
      <c r="N8" s="78" t="s">
        <v>11</v>
      </c>
      <c r="O8" s="102" t="s">
        <v>12</v>
      </c>
      <c r="P8" s="103"/>
      <c r="Q8" s="36" t="s">
        <v>13</v>
      </c>
      <c r="R8" s="36" t="s">
        <v>14</v>
      </c>
      <c r="S8" s="81" t="s">
        <v>15</v>
      </c>
      <c r="T8" s="82"/>
      <c r="U8" s="36" t="s">
        <v>73</v>
      </c>
    </row>
    <row r="9" spans="1:21" s="16" customFormat="1" ht="20.100000000000001" customHeight="1">
      <c r="A9" s="100"/>
      <c r="B9" s="111" t="s">
        <v>4</v>
      </c>
      <c r="C9" s="98" t="s">
        <v>91</v>
      </c>
      <c r="D9" s="92" t="s">
        <v>92</v>
      </c>
      <c r="E9" s="93"/>
      <c r="F9" s="93"/>
      <c r="G9" s="93"/>
      <c r="H9" s="94"/>
      <c r="I9" s="112" t="s">
        <v>85</v>
      </c>
      <c r="J9" s="113"/>
      <c r="K9" s="113"/>
      <c r="L9" s="113"/>
      <c r="M9" s="114"/>
      <c r="N9" s="98" t="s">
        <v>52</v>
      </c>
      <c r="O9" s="112" t="s">
        <v>39</v>
      </c>
      <c r="P9" s="114"/>
      <c r="Q9" s="98" t="s">
        <v>98</v>
      </c>
      <c r="R9" s="98" t="s">
        <v>99</v>
      </c>
      <c r="S9" s="112" t="s">
        <v>36</v>
      </c>
      <c r="T9" s="114"/>
      <c r="U9" s="100" t="s">
        <v>30</v>
      </c>
    </row>
    <row r="10" spans="1:21" s="16" customFormat="1" ht="20.100000000000001" customHeight="1">
      <c r="A10" s="100"/>
      <c r="B10" s="111"/>
      <c r="C10" s="120"/>
      <c r="D10" s="95"/>
      <c r="E10" s="96"/>
      <c r="F10" s="96"/>
      <c r="G10" s="96"/>
      <c r="H10" s="97"/>
      <c r="I10" s="115"/>
      <c r="J10" s="116"/>
      <c r="K10" s="116"/>
      <c r="L10" s="116"/>
      <c r="M10" s="117"/>
      <c r="N10" s="99"/>
      <c r="O10" s="115"/>
      <c r="P10" s="117"/>
      <c r="Q10" s="99"/>
      <c r="R10" s="99"/>
      <c r="S10" s="118"/>
      <c r="T10" s="119"/>
      <c r="U10" s="100"/>
    </row>
    <row r="11" spans="1:21" s="16" customFormat="1" ht="20.100000000000001" customHeight="1">
      <c r="A11" s="100"/>
      <c r="B11" s="111"/>
      <c r="C11" s="120"/>
      <c r="D11" s="76" t="s">
        <v>17</v>
      </c>
      <c r="E11" s="76" t="s">
        <v>18</v>
      </c>
      <c r="F11" s="76" t="s">
        <v>19</v>
      </c>
      <c r="G11" s="76" t="s">
        <v>20</v>
      </c>
      <c r="H11" s="76" t="s">
        <v>21</v>
      </c>
      <c r="I11" s="76" t="s">
        <v>22</v>
      </c>
      <c r="J11" s="76" t="s">
        <v>23</v>
      </c>
      <c r="K11" s="76" t="s">
        <v>24</v>
      </c>
      <c r="L11" s="76" t="s">
        <v>25</v>
      </c>
      <c r="M11" s="76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0"/>
    </row>
    <row r="12" spans="1:21" s="16" customFormat="1" ht="45" customHeight="1">
      <c r="A12" s="100"/>
      <c r="B12" s="111"/>
      <c r="C12" s="12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7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7" t="s">
        <v>43</v>
      </c>
      <c r="T12" s="77" t="s">
        <v>44</v>
      </c>
      <c r="U12" s="100"/>
    </row>
    <row r="13" spans="1:21" s="5" customFormat="1" ht="67.5" customHeight="1">
      <c r="A13" s="32">
        <v>1</v>
      </c>
      <c r="B13" s="53" t="s">
        <v>31</v>
      </c>
      <c r="C13" s="54">
        <v>1</v>
      </c>
      <c r="D13" s="55">
        <f>4200000+120000</f>
        <v>4320000</v>
      </c>
      <c r="E13" s="55">
        <v>250000</v>
      </c>
      <c r="F13" s="55">
        <v>300000</v>
      </c>
      <c r="G13" s="56">
        <f>SUM(D13:F13)</f>
        <v>4870000</v>
      </c>
      <c r="H13" s="56">
        <f>ROUND(C13*G13,0)</f>
        <v>4870000</v>
      </c>
      <c r="I13" s="57" t="s">
        <v>57</v>
      </c>
      <c r="J13" s="55">
        <v>350000</v>
      </c>
      <c r="K13" s="55">
        <v>12</v>
      </c>
      <c r="L13" s="50" t="s">
        <v>2</v>
      </c>
      <c r="M13" s="56">
        <f>+J13*K13</f>
        <v>4200000</v>
      </c>
      <c r="N13" s="55">
        <v>240</v>
      </c>
      <c r="O13" s="58">
        <v>8</v>
      </c>
      <c r="P13" s="59">
        <v>1920</v>
      </c>
      <c r="Q13" s="60">
        <f>+IFERROR(ROUNDDOWN(D13/P13,),"")</f>
        <v>2250</v>
      </c>
      <c r="R13" s="60">
        <f t="shared" ref="R13:R22" si="0">+IFERROR(ROUNDDOWN((D13+E13)/P13,),"")</f>
        <v>2380</v>
      </c>
      <c r="S13" s="50" t="s">
        <v>60</v>
      </c>
      <c r="T13" s="51" t="s">
        <v>45</v>
      </c>
      <c r="U13" s="57" t="s">
        <v>72</v>
      </c>
    </row>
    <row r="14" spans="1:21" s="5" customFormat="1" ht="67.5" customHeight="1">
      <c r="A14" s="32">
        <v>2</v>
      </c>
      <c r="B14" s="53" t="s">
        <v>32</v>
      </c>
      <c r="C14" s="54">
        <v>0.5</v>
      </c>
      <c r="D14" s="55">
        <f>3180000+60000</f>
        <v>3240000</v>
      </c>
      <c r="E14" s="55">
        <v>150000</v>
      </c>
      <c r="F14" s="55">
        <v>250000</v>
      </c>
      <c r="G14" s="56">
        <f t="shared" ref="G14:G22" si="1">SUM(D14:F14)</f>
        <v>3640000</v>
      </c>
      <c r="H14" s="56">
        <f t="shared" ref="H14:H42" si="2">ROUND(C14*G14,0)</f>
        <v>1820000</v>
      </c>
      <c r="I14" s="57" t="s">
        <v>57</v>
      </c>
      <c r="J14" s="55">
        <v>265000</v>
      </c>
      <c r="K14" s="55">
        <v>12</v>
      </c>
      <c r="L14" s="50" t="s">
        <v>2</v>
      </c>
      <c r="M14" s="56">
        <f t="shared" ref="M14:M22" si="3">+J14*K14</f>
        <v>3180000</v>
      </c>
      <c r="N14" s="55">
        <v>240</v>
      </c>
      <c r="O14" s="58">
        <v>8</v>
      </c>
      <c r="P14" s="59">
        <v>1920</v>
      </c>
      <c r="Q14" s="60">
        <f t="shared" ref="Q14:R42" si="4">+IFERROR(ROUNDDOWN(D14/P14,),"")</f>
        <v>1687</v>
      </c>
      <c r="R14" s="60">
        <f t="shared" si="0"/>
        <v>1765</v>
      </c>
      <c r="S14" s="50" t="s">
        <v>62</v>
      </c>
      <c r="T14" s="51" t="s">
        <v>38</v>
      </c>
      <c r="U14" s="57" t="s">
        <v>71</v>
      </c>
    </row>
    <row r="15" spans="1:21" s="5" customFormat="1" ht="67.5" customHeight="1">
      <c r="A15" s="32">
        <v>3</v>
      </c>
      <c r="B15" s="53" t="s">
        <v>33</v>
      </c>
      <c r="C15" s="54">
        <v>1</v>
      </c>
      <c r="D15" s="55">
        <v>2520000</v>
      </c>
      <c r="E15" s="55">
        <v>100000</v>
      </c>
      <c r="F15" s="55">
        <v>200000</v>
      </c>
      <c r="G15" s="56">
        <f t="shared" si="1"/>
        <v>2820000</v>
      </c>
      <c r="H15" s="56">
        <f t="shared" si="2"/>
        <v>2820000</v>
      </c>
      <c r="I15" s="57" t="s">
        <v>57</v>
      </c>
      <c r="J15" s="55">
        <v>210000</v>
      </c>
      <c r="K15" s="55">
        <v>12</v>
      </c>
      <c r="L15" s="50" t="s">
        <v>2</v>
      </c>
      <c r="M15" s="56">
        <f t="shared" si="3"/>
        <v>2520000</v>
      </c>
      <c r="N15" s="55">
        <v>240</v>
      </c>
      <c r="O15" s="58">
        <v>7.75</v>
      </c>
      <c r="P15" s="59">
        <v>1860</v>
      </c>
      <c r="Q15" s="60">
        <f t="shared" si="4"/>
        <v>1354</v>
      </c>
      <c r="R15" s="60">
        <f t="shared" si="0"/>
        <v>1408</v>
      </c>
      <c r="S15" s="50" t="s">
        <v>62</v>
      </c>
      <c r="T15" s="51" t="s">
        <v>38</v>
      </c>
      <c r="U15" s="57" t="s">
        <v>72</v>
      </c>
    </row>
    <row r="16" spans="1:21" s="5" customFormat="1" ht="67.5" customHeight="1">
      <c r="A16" s="32">
        <v>4</v>
      </c>
      <c r="B16" s="53" t="s">
        <v>34</v>
      </c>
      <c r="C16" s="54">
        <v>1</v>
      </c>
      <c r="D16" s="55">
        <v>1620000</v>
      </c>
      <c r="E16" s="55">
        <v>100000</v>
      </c>
      <c r="F16" s="55">
        <v>180000</v>
      </c>
      <c r="G16" s="56">
        <f t="shared" si="1"/>
        <v>1900000</v>
      </c>
      <c r="H16" s="56">
        <f t="shared" si="2"/>
        <v>1900000</v>
      </c>
      <c r="I16" s="57" t="s">
        <v>58</v>
      </c>
      <c r="J16" s="55">
        <v>9000</v>
      </c>
      <c r="K16" s="55">
        <v>180</v>
      </c>
      <c r="L16" s="50" t="s">
        <v>47</v>
      </c>
      <c r="M16" s="56">
        <f t="shared" si="3"/>
        <v>1620000</v>
      </c>
      <c r="N16" s="55">
        <v>180</v>
      </c>
      <c r="O16" s="58">
        <v>7.75</v>
      </c>
      <c r="P16" s="59">
        <v>1395</v>
      </c>
      <c r="Q16" s="60">
        <f t="shared" si="4"/>
        <v>1161</v>
      </c>
      <c r="R16" s="60">
        <f t="shared" si="0"/>
        <v>1232</v>
      </c>
      <c r="S16" s="50" t="s">
        <v>64</v>
      </c>
      <c r="T16" s="51" t="s">
        <v>74</v>
      </c>
      <c r="U16" s="57" t="s">
        <v>72</v>
      </c>
    </row>
    <row r="17" spans="1:21" s="5" customFormat="1" ht="67.5" customHeight="1">
      <c r="A17" s="32">
        <v>5</v>
      </c>
      <c r="B17" s="53" t="s">
        <v>35</v>
      </c>
      <c r="C17" s="54">
        <v>1</v>
      </c>
      <c r="D17" s="55">
        <v>1188000</v>
      </c>
      <c r="E17" s="55">
        <v>30000</v>
      </c>
      <c r="F17" s="55">
        <v>100000</v>
      </c>
      <c r="G17" s="56">
        <f t="shared" si="1"/>
        <v>1318000</v>
      </c>
      <c r="H17" s="56">
        <f t="shared" si="2"/>
        <v>1318000</v>
      </c>
      <c r="I17" s="57" t="s">
        <v>59</v>
      </c>
      <c r="J17" s="55">
        <v>1100</v>
      </c>
      <c r="K17" s="55">
        <v>1080</v>
      </c>
      <c r="L17" s="50" t="s">
        <v>48</v>
      </c>
      <c r="M17" s="56">
        <f t="shared" si="3"/>
        <v>1188000</v>
      </c>
      <c r="N17" s="55">
        <v>180</v>
      </c>
      <c r="O17" s="58">
        <v>6</v>
      </c>
      <c r="P17" s="59">
        <v>1080</v>
      </c>
      <c r="Q17" s="60">
        <f t="shared" si="4"/>
        <v>1100</v>
      </c>
      <c r="R17" s="60">
        <f t="shared" si="0"/>
        <v>1127</v>
      </c>
      <c r="S17" s="50" t="s">
        <v>64</v>
      </c>
      <c r="T17" s="51" t="s">
        <v>68</v>
      </c>
      <c r="U17" s="57" t="s">
        <v>72</v>
      </c>
    </row>
    <row r="18" spans="1:21" s="5" customFormat="1" ht="67.5" customHeight="1">
      <c r="A18" s="32">
        <v>6</v>
      </c>
      <c r="B18" s="53" t="s">
        <v>53</v>
      </c>
      <c r="C18" s="54">
        <v>1</v>
      </c>
      <c r="D18" s="55">
        <v>666600</v>
      </c>
      <c r="E18" s="55">
        <v>30000</v>
      </c>
      <c r="F18" s="55">
        <v>100000</v>
      </c>
      <c r="G18" s="56">
        <f t="shared" si="1"/>
        <v>796600</v>
      </c>
      <c r="H18" s="56">
        <f t="shared" si="2"/>
        <v>796600</v>
      </c>
      <c r="I18" s="57" t="s">
        <v>59</v>
      </c>
      <c r="J18" s="55">
        <v>1010</v>
      </c>
      <c r="K18" s="55">
        <v>660</v>
      </c>
      <c r="L18" s="50" t="s">
        <v>48</v>
      </c>
      <c r="M18" s="56">
        <f t="shared" si="3"/>
        <v>666600</v>
      </c>
      <c r="N18" s="55">
        <v>120</v>
      </c>
      <c r="O18" s="58">
        <v>5.5</v>
      </c>
      <c r="P18" s="59">
        <v>660</v>
      </c>
      <c r="Q18" s="60">
        <f t="shared" si="4"/>
        <v>1010</v>
      </c>
      <c r="R18" s="60">
        <f t="shared" si="0"/>
        <v>1055</v>
      </c>
      <c r="S18" s="50" t="s">
        <v>64</v>
      </c>
      <c r="T18" s="51" t="s">
        <v>68</v>
      </c>
      <c r="U18" s="57" t="s">
        <v>72</v>
      </c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1"/>
        <v>0</v>
      </c>
      <c r="H19" s="56">
        <f t="shared" si="2"/>
        <v>0</v>
      </c>
      <c r="I19" s="57"/>
      <c r="J19" s="55"/>
      <c r="K19" s="55"/>
      <c r="L19" s="50"/>
      <c r="M19" s="56">
        <f t="shared" si="3"/>
        <v>0</v>
      </c>
      <c r="N19" s="55"/>
      <c r="O19" s="58"/>
      <c r="P19" s="59"/>
      <c r="Q19" s="60" t="str">
        <f t="shared" si="4"/>
        <v/>
      </c>
      <c r="R19" s="60" t="str">
        <f t="shared" si="0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1"/>
        <v>0</v>
      </c>
      <c r="H20" s="56">
        <f t="shared" si="2"/>
        <v>0</v>
      </c>
      <c r="I20" s="57"/>
      <c r="J20" s="55"/>
      <c r="K20" s="55"/>
      <c r="L20" s="50"/>
      <c r="M20" s="56">
        <f t="shared" si="3"/>
        <v>0</v>
      </c>
      <c r="N20" s="55"/>
      <c r="O20" s="58"/>
      <c r="P20" s="59"/>
      <c r="Q20" s="60" t="str">
        <f t="shared" si="4"/>
        <v/>
      </c>
      <c r="R20" s="60" t="str">
        <f t="shared" si="0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1"/>
        <v>0</v>
      </c>
      <c r="H21" s="56">
        <f t="shared" si="2"/>
        <v>0</v>
      </c>
      <c r="I21" s="57"/>
      <c r="J21" s="55"/>
      <c r="K21" s="55"/>
      <c r="L21" s="50"/>
      <c r="M21" s="56">
        <f t="shared" si="3"/>
        <v>0</v>
      </c>
      <c r="N21" s="55"/>
      <c r="O21" s="58"/>
      <c r="P21" s="59"/>
      <c r="Q21" s="60" t="str">
        <f t="shared" si="4"/>
        <v/>
      </c>
      <c r="R21" s="60" t="str">
        <f t="shared" si="0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1"/>
        <v>0</v>
      </c>
      <c r="H22" s="62">
        <f t="shared" si="2"/>
        <v>0</v>
      </c>
      <c r="I22" s="67"/>
      <c r="J22" s="66"/>
      <c r="K22" s="66"/>
      <c r="L22" s="68"/>
      <c r="M22" s="62">
        <f t="shared" si="3"/>
        <v>0</v>
      </c>
      <c r="N22" s="66"/>
      <c r="O22" s="69"/>
      <c r="P22" s="70"/>
      <c r="Q22" s="60" t="str">
        <f t="shared" si="4"/>
        <v/>
      </c>
      <c r="R22" s="60" t="str">
        <f t="shared" si="0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2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4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2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4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2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4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2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4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2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4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2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4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2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4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2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4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2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4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2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4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2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4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2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4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2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4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2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4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2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4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2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4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2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4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5.5</v>
      </c>
      <c r="D43" s="62">
        <f>SUM(D13:D42)</f>
        <v>13554600</v>
      </c>
      <c r="E43" s="62">
        <f t="shared" ref="E43:H43" si="9">SUM(E13:E42)</f>
        <v>660000</v>
      </c>
      <c r="F43" s="62">
        <f t="shared" si="9"/>
        <v>1130000</v>
      </c>
      <c r="G43" s="62">
        <f t="shared" si="9"/>
        <v>15344600</v>
      </c>
      <c r="H43" s="62">
        <f t="shared" si="9"/>
        <v>13524600</v>
      </c>
      <c r="I43" s="108"/>
      <c r="J43" s="109"/>
      <c r="K43" s="109"/>
      <c r="L43" s="109"/>
      <c r="M43" s="62">
        <f>SUM(M13:M42)</f>
        <v>13374600</v>
      </c>
      <c r="N43" s="109"/>
      <c r="O43" s="109"/>
      <c r="P43" s="109"/>
      <c r="Q43" s="109"/>
      <c r="R43" s="109"/>
      <c r="S43" s="109"/>
      <c r="T43" s="109"/>
      <c r="U43" s="110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4" t="s">
        <v>54</v>
      </c>
      <c r="C46" s="105"/>
      <c r="D46" s="106" t="s">
        <v>87</v>
      </c>
      <c r="E46" s="106"/>
      <c r="F46" s="106"/>
      <c r="G46" s="106"/>
      <c r="H46" s="107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7">
    <mergeCell ref="B46:C46"/>
    <mergeCell ref="D46:H46"/>
    <mergeCell ref="O9:P10"/>
    <mergeCell ref="Q9:Q10"/>
    <mergeCell ref="S9:T10"/>
    <mergeCell ref="R9:R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6:B6"/>
    <mergeCell ref="D6:E6"/>
    <mergeCell ref="G6:J6"/>
    <mergeCell ref="Q2:U2"/>
    <mergeCell ref="A3:U3"/>
    <mergeCell ref="A5:B5"/>
    <mergeCell ref="D5:E5"/>
    <mergeCell ref="G5:J5"/>
  </mergeCells>
  <phoneticPr fontId="1"/>
  <dataValidations count="4">
    <dataValidation type="list" allowBlank="1" showInputMessage="1" showErrorMessage="1" sqref="I13:I42" xr:uid="{00000000-0002-0000-0100-000000000000}">
      <formula1>$I$51:$I$53</formula1>
    </dataValidation>
    <dataValidation type="list" allowBlank="1" showInputMessage="1" showErrorMessage="1" sqref="S13:S42" xr:uid="{00000000-0002-0000-0100-000001000000}">
      <formula1>$S$51:$S$54</formula1>
    </dataValidation>
    <dataValidation type="list" allowBlank="1" showInputMessage="1" sqref="T13:T42" xr:uid="{00000000-0002-0000-0100-000002000000}">
      <formula1>$T$51:$T$58</formula1>
    </dataValidation>
    <dataValidation type="list" allowBlank="1" showInputMessage="1" showErrorMessage="1" sqref="U13:U42" xr:uid="{00000000-0002-0000-0100-000003000000}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4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様式（データ入力用）</vt:lpstr>
      <vt:lpstr>記載例</vt:lpstr>
      <vt:lpstr>記載例!Print_Area</vt:lpstr>
      <vt:lpstr>'様式（データ入力用）'!Print_Area</vt:lpstr>
      <vt:lpstr>記載例!Print_Titles</vt:lpstr>
      <vt:lpstr>'様式（データ入力用）'!Print_Titles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2025-04-28T09:20:07Z</dcterms:modified>
</cp:coreProperties>
</file>