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keiei_DS\keiki\04_経営比較分析表\経営比較分析表（令和6年度）\下水道\回答\"/>
    </mc:Choice>
  </mc:AlternateContent>
  <xr:revisionPtr revIDLastSave="0" documentId="13_ncr:1_{F98823EA-D532-48E6-87C6-758D8FB64DF4}" xr6:coauthVersionLast="47" xr6:coauthVersionMax="47" xr10:uidLastSave="{00000000-0000-0000-0000-000000000000}"/>
  <workbookProtection workbookAlgorithmName="SHA-512" workbookHashValue="gbmmpu/6DZQNCew4E0YGUBATUCbyabEDUyXAl4MAVERsrQywnEp7jZkjM+3/upeTqPVSSGt/QUUVWnKaDnHIOw==" workbookSaltValue="i3t9gw6cNWOsdZCBrX+lg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I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<sst xmlns="http://schemas.openxmlformats.org/spreadsheetml/2006/main" count="231" uniqueCount="116">
  <si>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</si>
  <si>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</si>
  <si>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</si>
  <si>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</si>
  <si>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</si>
  <si>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</si>
  <si>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</si>
  <si>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</si>
  <si>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</si>
  <si>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</si>
  <si>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</si>
  <si>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</si>
  <si>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</si>
  <si>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</si>
  <si>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</si>
  <si>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</si>
  <si>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</si>
  <si>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</si>
  <si>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</si>
  <si>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</si>
  <si>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</si>
  <si>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</si>
  <si>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</si>
  <si>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</si>
  <si>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</si>
  <si>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</si>
  <si>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</si>
  <si>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</si>
  <si>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</si>
  <si>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</si>
  <si>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</si>
  <si>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</si>
  <si>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</si>
  <si>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</si>
  <si>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</si>
  <si>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</si>
  <si>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</si>
  <si>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</si>
  <si>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</si>
  <si>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</si>
  <si>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</si>
  <si>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</si>
  <si>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</si>
  <si>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</si>
  <si>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</si>
  <si>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</si>
  <si>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</si>
  <si>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</si>
  <si>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</si>
  <si>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</si>
  <si>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</si>
  <si>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</si>
  <si>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</si>
  <si>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</si>
  <si>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</si>
  <si>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</si>
  <si>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</si>
  <si>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</si>
  <si>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</si>
  <si>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</si>
  <si>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</si>
  <si>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</si>
  <si>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</si>
  <si>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</si>
  <si>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</si>
  <si>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</si>
  <si>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</si>
  <si>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</si>
  <si>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</si>
  <si>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</si>
  <si>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</si>
  <si>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</si>
  <si>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</si>
  <si>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</si>
  <si>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</si>
  <si>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</si>
  <si>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</si>
  <si>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</si>
  <si>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</si>
  <si>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</si>
  <si>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</si>
  <si>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</si>
  <si>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</si>
  <si>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</si>
  <si>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</si>
  <si>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</si>
  <si>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</si>
  <si>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</si>
  <si>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</si>
  <si>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</si>
  <si>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</si>
  <si>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</si>
  <si>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</si>
  <si>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</si>
  <si>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</si>
  <si>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函館市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</si>
  <si>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</si>
  <si>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</si>
  <si>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</si>
  <si>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</si>
  <si>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</si>
  <si>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</si>
  <si>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</si>
  <si>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</si>
  <si>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</si>
  <si>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</si>
  <si>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</si>
  <si>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</si>
  <si>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</si>
  <si>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</si>
  <si>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</si>
  <si>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</si>
  <si>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</si>
  <si>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①有形固定資産減価償却率および②管渠老朽率は，類似団体平均を上回っており，標準耐用年数を経過した管渠や設備が増加傾向にあるが，ストックマネジメント計画に基づく計画的な更新を行っています。
　③管渠改善率は，類似団体平均と同水準であり，ストックマネジメント計画に基づき，計画的に管渠の更新を進めています。</t>
    <rPh sb="74" eb="76">
      <t>ケイカク</t>
    </rPh>
    <rPh sb="77" eb="78">
      <t>モト</t>
    </rPh>
    <rPh sb="80" eb="83">
      <t>ケイカクテキ</t>
    </rPh>
    <rPh sb="84" eb="86">
      <t>コウシン</t>
    </rPh>
    <rPh sb="87" eb="88">
      <t>オコナ</t>
    </rPh>
    <rPh sb="111" eb="114">
      <t>ドウスイジュン</t>
    </rPh>
    <phoneticPr fontId="4"/>
  </si>
  <si>
    <t>　水需要の減少に伴い使用料収入は減少傾向となっているが，経営の効率化や計画的な施設整備に取り組みながら，概ね健全な経営状況を維持しています。
　今後も，上下水道事業経営ビジョンに基づき，計画的な施設の更新等を進め，下水道事業の健全な経営の維持に努めます。</t>
    <phoneticPr fontId="4"/>
  </si>
  <si>
    <t>　①経常収支比率は，類似団体平均を上回る水準で，100％以上となっており，収支は健全な状態にあります。
　②累積欠損金は発生していません。
　③流動比率は，類似団体平均とほぼ同水準で，100％を下回っていますが，流動負債の大部分は企業債償還金であり，使用料収入等により確保できる見込みであることから支払い能力に支障はありません。
　④企業債残高対事業規模比率は，類似団体平均を下回っており，企業債残高も減少傾向で，適切な投資を行っています。
　⑤経費回収率は，類似団体を上回る水準で，100％以上となっており，経営に必要な経費を使用料で賄うことができています。
　⑥汚水処理原価は類似団体平均を下回る水準となっており，効率的な汚水処理が実施されています。
　⑦施設利用率は，類似団体平均を上回る水準となっており，施設規模は適正な水準にあります。
　⑧水洗化率は，類似団体平均を上回っており，ほぼ100％となっています。</t>
    <rPh sb="78" eb="80">
      <t>ルイジ</t>
    </rPh>
    <rPh sb="80" eb="82">
      <t>ダンタイ</t>
    </rPh>
    <rPh sb="82" eb="84">
      <t>ヘイキン</t>
    </rPh>
    <rPh sb="87" eb="90">
      <t>ドウスイジュン</t>
    </rPh>
    <rPh sb="106" eb="110">
      <t>リュウドウフサイ</t>
    </rPh>
    <rPh sb="111" eb="114">
      <t>ダイブブン</t>
    </rPh>
    <rPh sb="115" eb="118">
      <t>キギョウサイ</t>
    </rPh>
    <rPh sb="118" eb="121">
      <t>ショウカンキン</t>
    </rPh>
    <rPh sb="125" eb="130">
      <t>シヨウリョウシュウニュウ</t>
    </rPh>
    <rPh sb="130" eb="131">
      <t>トウ</t>
    </rPh>
    <rPh sb="134" eb="136">
      <t>カクホ</t>
    </rPh>
    <rPh sb="139" eb="141">
      <t>ミコ</t>
    </rPh>
    <rPh sb="149" eb="151">
      <t>シハラ</t>
    </rPh>
    <rPh sb="152" eb="154">
      <t>ノウリョク</t>
    </rPh>
    <rPh sb="155" eb="157">
      <t>シショウ</t>
    </rPh>
    <rPh sb="181" eb="185">
      <t>ルイジダンタイ</t>
    </rPh>
    <rPh sb="185" eb="187">
      <t>ヘイキン</t>
    </rPh>
    <rPh sb="188" eb="190">
      <t>シタマワ</t>
    </rPh>
    <rPh sb="230" eb="232">
      <t>ルイジ</t>
    </rPh>
    <rPh sb="232" eb="234">
      <t>ダンタイ</t>
    </rPh>
    <rPh sb="235" eb="237">
      <t>ウワマワ</t>
    </rPh>
    <rPh sb="238" eb="240">
      <t>スイジュン</t>
    </rPh>
    <rPh sb="356" eb="358">
      <t>ウワマワ</t>
    </rPh>
    <rPh sb="359" eb="361">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</si>
</sst>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0.3</c:v>
                </c:pt>
                <c:pt idx="1">
                  <c:v>0.21</c:v>
                </c:pt>
                <c:pt idx="2">
                  <c:v>0.18</c:v>
                </c:pt>
                <c:pt idx="3">
                  <c:v>0.22</c:v>
                </c:pt>
                <c:pt idx="4">
                  <c:v>0.08</c:v>
                </c:pt>
              </c:numCache>
            </c:numRef>
          </c:val>
          <c:extLst>
            <c:ext xmlns:c16="http://schemas.microsoft.com/office/drawing/2014/chart" uri="{C3380CC4-5D6E-409C-BE32-E72D297353CC}">
              <c16:uniqueId val="{00000000-64CB-4886-885E-B72486FBDFD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64CB-4886-885E-B72486FBDFD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66.23</c:v>
                </c:pt>
                <c:pt idx="1">
                  <c:v>86.64</c:v>
                </c:pt>
                <c:pt idx="2">
                  <c:v>86.88</c:v>
                </c:pt>
                <c:pt idx="3">
                  <c:v>86.81</c:v>
                </c:pt>
                <c:pt idx="4">
                  <c:v>84.96</c:v>
                </c:pt>
              </c:numCache>
            </c:numRef>
          </c:val>
          <c:extLst>
            <c:ext xmlns:c16="http://schemas.microsoft.com/office/drawing/2014/chart" uri="{C3380CC4-5D6E-409C-BE32-E72D297353CC}">
              <c16:uniqueId val="{00000000-0617-4E21-BCAC-4E72DA5FB22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0617-4E21-BCAC-4E72DA5FB22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96.24</c:v>
                </c:pt>
                <c:pt idx="1">
                  <c:v>96.41</c:v>
                </c:pt>
                <c:pt idx="2">
                  <c:v>96.6</c:v>
                </c:pt>
                <c:pt idx="3">
                  <c:v>96.74</c:v>
                </c:pt>
                <c:pt idx="4">
                  <c:v>96.87</c:v>
                </c:pt>
              </c:numCache>
            </c:numRef>
          </c:val>
          <c:extLst>
            <c:ext xmlns:c16="http://schemas.microsoft.com/office/drawing/2014/chart" uri="{C3380CC4-5D6E-409C-BE32-E72D297353CC}">
              <c16:uniqueId val="{00000000-2885-4860-B94B-E41F139F0A5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2885-4860-B94B-E41F139F0A5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116.21</c:v>
                </c:pt>
                <c:pt idx="1">
                  <c:v>118.23</c:v>
                </c:pt>
                <c:pt idx="2">
                  <c:v>119.7</c:v>
                </c:pt>
                <c:pt idx="3">
                  <c:v>117.95</c:v>
                </c:pt>
                <c:pt idx="4">
                  <c:v>118.25</c:v>
                </c:pt>
              </c:numCache>
            </c:numRef>
          </c:val>
          <c:extLst>
            <c:ext xmlns:c16="http://schemas.microsoft.com/office/drawing/2014/chart" uri="{C3380CC4-5D6E-409C-BE32-E72D297353CC}">
              <c16:uniqueId val="{00000000-7A4F-4A5B-BBB4-D5C4A444ADD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7A4F-4A5B-BBB4-D5C4A444ADD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47.83</c:v>
                </c:pt>
                <c:pt idx="1">
                  <c:v>49.37</c:v>
                </c:pt>
                <c:pt idx="2">
                  <c:v>50.52</c:v>
                </c:pt>
                <c:pt idx="3">
                  <c:v>51.8</c:v>
                </c:pt>
                <c:pt idx="4">
                  <c:v>53.2</c:v>
                </c:pt>
              </c:numCache>
            </c:numRef>
          </c:val>
          <c:extLst>
            <c:ext xmlns:c16="http://schemas.microsoft.com/office/drawing/2014/chart" uri="{C3380CC4-5D6E-409C-BE32-E72D297353CC}">
              <c16:uniqueId val="{00000000-084E-4B00-A0F0-D3946CC557D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084E-4B00-A0F0-D3946CC557D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13.96</c:v>
                </c:pt>
                <c:pt idx="1">
                  <c:v>14.1</c:v>
                </c:pt>
                <c:pt idx="2">
                  <c:v>14.77</c:v>
                </c:pt>
                <c:pt idx="3">
                  <c:v>15.42</c:v>
                </c:pt>
                <c:pt idx="4">
                  <c:v>15.94</c:v>
                </c:pt>
              </c:numCache>
            </c:numRef>
          </c:val>
          <c:extLst>
            <c:ext xmlns:c16="http://schemas.microsoft.com/office/drawing/2014/chart" uri="{C3380CC4-5D6E-409C-BE32-E72D297353CC}">
              <c16:uniqueId val="{00000000-F7B2-4E4E-9F25-DD6E1D43CB3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F7B2-4E4E-9F25-DD6E1D43CB3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07-4492-AF81-A49BD1D115E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A007-4492-AF81-A49BD1D115E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63.46</c:v>
                </c:pt>
                <c:pt idx="1">
                  <c:v>63</c:v>
                </c:pt>
                <c:pt idx="2">
                  <c:v>64.37</c:v>
                </c:pt>
                <c:pt idx="3">
                  <c:v>65.900000000000006</c:v>
                </c:pt>
                <c:pt idx="4">
                  <c:v>71.040000000000006</c:v>
                </c:pt>
              </c:numCache>
            </c:numRef>
          </c:val>
          <c:extLst>
            <c:ext xmlns:c16="http://schemas.microsoft.com/office/drawing/2014/chart" uri="{C3380CC4-5D6E-409C-BE32-E72D297353CC}">
              <c16:uniqueId val="{00000000-D961-4D5C-BD79-4D0825A12D5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D961-4D5C-BD79-4D0825A12D5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758.1</c:v>
                </c:pt>
                <c:pt idx="1">
                  <c:v>666.06</c:v>
                </c:pt>
                <c:pt idx="2">
                  <c:v>607.22</c:v>
                </c:pt>
                <c:pt idx="3">
                  <c:v>551.04</c:v>
                </c:pt>
                <c:pt idx="4">
                  <c:v>511.82</c:v>
                </c:pt>
              </c:numCache>
            </c:numRef>
          </c:val>
          <c:extLst>
            <c:ext xmlns:c16="http://schemas.microsoft.com/office/drawing/2014/chart" uri="{C3380CC4-5D6E-409C-BE32-E72D297353CC}">
              <c16:uniqueId val="{00000000-44A4-44AF-9CC5-5556F11EDEF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44A4-44AF-9CC5-5556F11EDEF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124.84</c:v>
                </c:pt>
                <c:pt idx="1">
                  <c:v>132.68</c:v>
                </c:pt>
                <c:pt idx="2">
                  <c:v>142.25</c:v>
                </c:pt>
                <c:pt idx="3">
                  <c:v>143.76</c:v>
                </c:pt>
                <c:pt idx="4">
                  <c:v>151.38</c:v>
                </c:pt>
              </c:numCache>
            </c:numRef>
          </c:val>
          <c:extLst>
            <c:ext xmlns:c16="http://schemas.microsoft.com/office/drawing/2014/chart" uri="{C3380CC4-5D6E-409C-BE32-E72D297353CC}">
              <c16:uniqueId val="{00000000-60D8-4080-B040-B9D4617CA59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60D8-4080-B040-B9D4617CA59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124.49</c:v>
                </c:pt>
                <c:pt idx="1">
                  <c:v>117.6</c:v>
                </c:pt>
                <c:pt idx="2">
                  <c:v>110.28</c:v>
                </c:pt>
                <c:pt idx="3">
                  <c:v>109.51</c:v>
                </c:pt>
                <c:pt idx="4">
                  <c:v>104.28</c:v>
                </c:pt>
              </c:numCache>
            </c:numRef>
          </c:val>
          <c:extLst>
            <c:ext xmlns:c16="http://schemas.microsoft.com/office/drawing/2014/chart" uri="{C3380CC4-5D6E-409C-BE32-E72D297353CC}">
              <c16:uniqueId val="{00000000-383E-41E8-B82A-B707B6283FE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383E-41E8-B82A-B707B6283FE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U12" zoomScale="120" zoomScaleNormal="120"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北海道　函館市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Ad</v>
      </c>
      <c r="X8" s="64"/>
      <c r="Y8" s="64"/>
      <c r="Z8" s="64"/>
      <c r="AA8" s="64"/>
      <c r="AB8" s="64"/>
      <c r="AC8" s="64"/>
      <c r="AD8" s="65" t="str">
        <f>データ!$M$6</f>
        <v>自治体職員</v>
      </c>
      <c r="AE8" s="65"/>
      <c r="AF8" s="65"/>
      <c r="AG8" s="65"/>
      <c r="AH8" s="65"/>
      <c r="AI8" s="65"/>
      <c r="AJ8" s="65"/>
      <c r="AK8" s="3"/>
      <c r="AL8" s="45">
        <f>データ!S6</f>
        <v>236515</v>
      </c>
      <c r="AM8" s="45"/>
      <c r="AN8" s="45"/>
      <c r="AO8" s="45"/>
      <c r="AP8" s="45"/>
      <c r="AQ8" s="45"/>
      <c r="AR8" s="45"/>
      <c r="AS8" s="45"/>
      <c r="AT8" s="44">
        <f>データ!T6</f>
        <v>677.87</v>
      </c>
      <c r="AU8" s="44"/>
      <c r="AV8" s="44"/>
      <c r="AW8" s="44"/>
      <c r="AX8" s="44"/>
      <c r="AY8" s="44"/>
      <c r="AZ8" s="44"/>
      <c r="BA8" s="44"/>
      <c r="BB8" s="44">
        <f>データ!U6</f>
        <v>348.91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53.73</v>
      </c>
      <c r="J10" s="44"/>
      <c r="K10" s="44"/>
      <c r="L10" s="44"/>
      <c r="M10" s="44"/>
      <c r="N10" s="44"/>
      <c r="O10" s="44"/>
      <c r="P10" s="44">
        <f>データ!P6</f>
        <v>90.13</v>
      </c>
      <c r="Q10" s="44"/>
      <c r="R10" s="44"/>
      <c r="S10" s="44"/>
      <c r="T10" s="44"/>
      <c r="U10" s="44"/>
      <c r="V10" s="44"/>
      <c r="W10" s="44">
        <f>データ!Q6</f>
        <v>75.02</v>
      </c>
      <c r="X10" s="44"/>
      <c r="Y10" s="44"/>
      <c r="Z10" s="44"/>
      <c r="AA10" s="44"/>
      <c r="AB10" s="44"/>
      <c r="AC10" s="44"/>
      <c r="AD10" s="45">
        <f>データ!R6</f>
        <v>3014</v>
      </c>
      <c r="AE10" s="45"/>
      <c r="AF10" s="45"/>
      <c r="AG10" s="45"/>
      <c r="AH10" s="45"/>
      <c r="AI10" s="45"/>
      <c r="AJ10" s="45"/>
      <c r="AK10" s="2"/>
      <c r="AL10" s="45">
        <f>データ!V6</f>
        <v>211383</v>
      </c>
      <c r="AM10" s="45"/>
      <c r="AN10" s="45"/>
      <c r="AO10" s="45"/>
      <c r="AP10" s="45"/>
      <c r="AQ10" s="45"/>
      <c r="AR10" s="45"/>
      <c r="AS10" s="45"/>
      <c r="AT10" s="44">
        <f>データ!W6</f>
        <v>46.97</v>
      </c>
      <c r="AU10" s="44"/>
      <c r="AV10" s="44"/>
      <c r="AW10" s="44"/>
      <c r="AX10" s="44"/>
      <c r="AY10" s="44"/>
      <c r="AZ10" s="44"/>
      <c r="BA10" s="44"/>
      <c r="BB10" s="44">
        <f>データ!X6</f>
        <v>4500.38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61xL+QFS4KeuPPvkL7LU3iNZDI5XEBxciBFt3Twr1SE0w+tjKDKwSKCME6cjapJG3YiqKFJQ/JzLENhPmuNQ==" saltValue="Nev0mEudarnWCFm0ayQdX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12025</v>
      </c>
      <c r="D6" s="19">
        <f t="shared" si="3"/>
        <v>46</v>
      </c>
      <c r="E6" s="19">
        <f t="shared" si="3"/>
        <v>17</v>
      </c>
      <c r="F6" s="19">
        <f t="shared" si="3"/>
        <v>1</v>
      </c>
      <c r="G6" s="19">
        <f t="shared" si="3"/>
        <v>0</v>
      </c>
      <c r="H6" s="19" t="str">
        <f t="shared" si="3"/>
        <v>北海道　函館市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53.73</v>
      </c>
      <c r="P6" s="20">
        <f t="shared" si="3"/>
        <v>90.13</v>
      </c>
      <c r="Q6" s="20">
        <f t="shared" si="3"/>
        <v>75.02</v>
      </c>
      <c r="R6" s="20">
        <f t="shared" si="3"/>
        <v>3014</v>
      </c>
      <c r="S6" s="20">
        <f t="shared" si="3"/>
        <v>236515</v>
      </c>
      <c r="T6" s="20">
        <f t="shared" si="3"/>
        <v>677.87</v>
      </c>
      <c r="U6" s="20">
        <f t="shared" si="3"/>
        <v>348.91</v>
      </c>
      <c r="V6" s="20">
        <f t="shared" si="3"/>
        <v>211383</v>
      </c>
      <c r="W6" s="20">
        <f t="shared" si="3"/>
        <v>46.97</v>
      </c>
      <c r="X6" s="20">
        <f t="shared" si="3"/>
        <v>4500.38</v>
      </c>
      <c r="Y6" s="21">
        <f>IF(Y7="",NA(),Y7)</f>
        <v>116.21</v>
      </c>
      <c r="Z6" s="21">
        <f t="shared" ref="Z6:AH6" si="4">IF(Z7="",NA(),Z7)</f>
        <v>118.23</v>
      </c>
      <c r="AA6" s="21">
        <f t="shared" si="4"/>
        <v>119.7</v>
      </c>
      <c r="AB6" s="21">
        <f t="shared" si="4"/>
        <v>117.95</v>
      </c>
      <c r="AC6" s="21">
        <f t="shared" si="4"/>
        <v>118.25</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63.46</v>
      </c>
      <c r="AV6" s="21">
        <f t="shared" ref="AV6:BD6" si="6">IF(AV7="",NA(),AV7)</f>
        <v>63</v>
      </c>
      <c r="AW6" s="21">
        <f t="shared" si="6"/>
        <v>64.37</v>
      </c>
      <c r="AX6" s="21">
        <f t="shared" si="6"/>
        <v>65.900000000000006</v>
      </c>
      <c r="AY6" s="21">
        <f t="shared" si="6"/>
        <v>71.040000000000006</v>
      </c>
      <c r="AZ6" s="21">
        <f t="shared" si="6"/>
        <v>60.82</v>
      </c>
      <c r="BA6" s="21">
        <f t="shared" si="6"/>
        <v>63.48</v>
      </c>
      <c r="BB6" s="21">
        <f t="shared" si="6"/>
        <v>65.510000000000005</v>
      </c>
      <c r="BC6" s="21">
        <f t="shared" si="6"/>
        <v>72.78</v>
      </c>
      <c r="BD6" s="21">
        <f t="shared" si="6"/>
        <v>74.56</v>
      </c>
      <c r="BE6" s="20" t="str">
        <f>IF(BE7="","",IF(BE7="-","【-】","【"&amp;SUBSTITUTE(TEXT(BE7,"#,##0.00"),"-","△")&amp;"】"))</f>
        <v>【82.75】</v>
      </c>
      <c r="BF6" s="21">
        <f>IF(BF7="",NA(),BF7)</f>
        <v>758.1</v>
      </c>
      <c r="BG6" s="21">
        <f t="shared" ref="BG6:BO6" si="7">IF(BG7="",NA(),BG7)</f>
        <v>666.06</v>
      </c>
      <c r="BH6" s="21">
        <f t="shared" si="7"/>
        <v>607.22</v>
      </c>
      <c r="BI6" s="21">
        <f t="shared" si="7"/>
        <v>551.04</v>
      </c>
      <c r="BJ6" s="21">
        <f t="shared" si="7"/>
        <v>511.82</v>
      </c>
      <c r="BK6" s="21">
        <f t="shared" si="7"/>
        <v>920.83</v>
      </c>
      <c r="BL6" s="21">
        <f t="shared" si="7"/>
        <v>874.02</v>
      </c>
      <c r="BM6" s="21">
        <f t="shared" si="7"/>
        <v>827.43</v>
      </c>
      <c r="BN6" s="21">
        <f t="shared" si="7"/>
        <v>790.32</v>
      </c>
      <c r="BO6" s="21">
        <f t="shared" si="7"/>
        <v>747.33</v>
      </c>
      <c r="BP6" s="20" t="str">
        <f>IF(BP7="","",IF(BP7="-","【-】","【"&amp;SUBSTITUTE(TEXT(BP7,"#,##0.00"),"-","△")&amp;"】"))</f>
        <v>【602.56】</v>
      </c>
      <c r="BQ6" s="21">
        <f>IF(BQ7="",NA(),BQ7)</f>
        <v>124.84</v>
      </c>
      <c r="BR6" s="21">
        <f t="shared" ref="BR6:BZ6" si="8">IF(BR7="",NA(),BR7)</f>
        <v>132.68</v>
      </c>
      <c r="BS6" s="21">
        <f t="shared" si="8"/>
        <v>142.25</v>
      </c>
      <c r="BT6" s="21">
        <f t="shared" si="8"/>
        <v>143.76</v>
      </c>
      <c r="BU6" s="21">
        <f t="shared" si="8"/>
        <v>151.38</v>
      </c>
      <c r="BV6" s="21">
        <f t="shared" si="8"/>
        <v>99.82</v>
      </c>
      <c r="BW6" s="21">
        <f t="shared" si="8"/>
        <v>100.32</v>
      </c>
      <c r="BX6" s="21">
        <f t="shared" si="8"/>
        <v>99.71</v>
      </c>
      <c r="BY6" s="21">
        <f t="shared" si="8"/>
        <v>98.7</v>
      </c>
      <c r="BZ6" s="21">
        <f t="shared" si="8"/>
        <v>100.01</v>
      </c>
      <c r="CA6" s="20" t="str">
        <f>IF(CA7="","",IF(CA7="-","【-】","【"&amp;SUBSTITUTE(TEXT(CA7,"#,##0.00"),"-","△")&amp;"】"))</f>
        <v>【97.94】</v>
      </c>
      <c r="CB6" s="21">
        <f>IF(CB7="",NA(),CB7)</f>
        <v>124.49</v>
      </c>
      <c r="CC6" s="21">
        <f t="shared" ref="CC6:CK6" si="9">IF(CC7="",NA(),CC7)</f>
        <v>117.6</v>
      </c>
      <c r="CD6" s="21">
        <f t="shared" si="9"/>
        <v>110.28</v>
      </c>
      <c r="CE6" s="21">
        <f t="shared" si="9"/>
        <v>109.51</v>
      </c>
      <c r="CF6" s="21">
        <f t="shared" si="9"/>
        <v>104.28</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66.23</v>
      </c>
      <c r="CN6" s="21">
        <f t="shared" ref="CN6:CV6" si="10">IF(CN7="",NA(),CN7)</f>
        <v>86.64</v>
      </c>
      <c r="CO6" s="21">
        <f t="shared" si="10"/>
        <v>86.88</v>
      </c>
      <c r="CP6" s="21">
        <f t="shared" si="10"/>
        <v>86.81</v>
      </c>
      <c r="CQ6" s="21">
        <f t="shared" si="10"/>
        <v>84.96</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96.24</v>
      </c>
      <c r="CY6" s="21">
        <f t="shared" ref="CY6:DG6" si="11">IF(CY7="",NA(),CY7)</f>
        <v>96.41</v>
      </c>
      <c r="CZ6" s="21">
        <f t="shared" si="11"/>
        <v>96.6</v>
      </c>
      <c r="DA6" s="21">
        <f t="shared" si="11"/>
        <v>96.74</v>
      </c>
      <c r="DB6" s="21">
        <f t="shared" si="11"/>
        <v>96.87</v>
      </c>
      <c r="DC6" s="21">
        <f t="shared" si="11"/>
        <v>94.41</v>
      </c>
      <c r="DD6" s="21">
        <f t="shared" si="11"/>
        <v>94.43</v>
      </c>
      <c r="DE6" s="21">
        <f t="shared" si="11"/>
        <v>94.58</v>
      </c>
      <c r="DF6" s="21">
        <f t="shared" si="11"/>
        <v>94.69</v>
      </c>
      <c r="DG6" s="21">
        <f t="shared" si="11"/>
        <v>94.81</v>
      </c>
      <c r="DH6" s="20" t="str">
        <f>IF(DH7="","",IF(DH7="-","【-】","【"&amp;SUBSTITUTE(TEXT(DH7,"#,##0.00"),"-","△")&amp;"】"))</f>
        <v>【96.00】</v>
      </c>
      <c r="DI6" s="21">
        <f>IF(DI7="",NA(),DI7)</f>
        <v>47.83</v>
      </c>
      <c r="DJ6" s="21">
        <f t="shared" ref="DJ6:DR6" si="12">IF(DJ7="",NA(),DJ7)</f>
        <v>49.37</v>
      </c>
      <c r="DK6" s="21">
        <f t="shared" si="12"/>
        <v>50.52</v>
      </c>
      <c r="DL6" s="21">
        <f t="shared" si="12"/>
        <v>51.8</v>
      </c>
      <c r="DM6" s="21">
        <f t="shared" si="12"/>
        <v>53.2</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13.96</v>
      </c>
      <c r="DU6" s="21">
        <f t="shared" ref="DU6:EC6" si="13">IF(DU7="",NA(),DU7)</f>
        <v>14.1</v>
      </c>
      <c r="DV6" s="21">
        <f t="shared" si="13"/>
        <v>14.77</v>
      </c>
      <c r="DW6" s="21">
        <f t="shared" si="13"/>
        <v>15.42</v>
      </c>
      <c r="DX6" s="21">
        <f t="shared" si="13"/>
        <v>15.94</v>
      </c>
      <c r="DY6" s="21">
        <f t="shared" si="13"/>
        <v>5.18</v>
      </c>
      <c r="DZ6" s="21">
        <f t="shared" si="13"/>
        <v>6.01</v>
      </c>
      <c r="EA6" s="21">
        <f t="shared" si="13"/>
        <v>6.84</v>
      </c>
      <c r="EB6" s="21">
        <f t="shared" si="13"/>
        <v>7.69</v>
      </c>
      <c r="EC6" s="21">
        <f t="shared" si="13"/>
        <v>8.39</v>
      </c>
      <c r="ED6" s="20" t="str">
        <f>IF(ED7="","",IF(ED7="-","【-】","【"&amp;SUBSTITUTE(TEXT(ED7,"#,##0.00"),"-","△")&amp;"】"))</f>
        <v>【9.46】</v>
      </c>
      <c r="EE6" s="21">
        <f>IF(EE7="",NA(),EE7)</f>
        <v>0.3</v>
      </c>
      <c r="EF6" s="21">
        <f t="shared" ref="EF6:EN6" si="14">IF(EF7="",NA(),EF7)</f>
        <v>0.21</v>
      </c>
      <c r="EG6" s="21">
        <f t="shared" si="14"/>
        <v>0.18</v>
      </c>
      <c r="EH6" s="21">
        <f t="shared" si="14"/>
        <v>0.22</v>
      </c>
      <c r="EI6" s="21">
        <f t="shared" si="14"/>
        <v>0.08</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2">
      <c r="A7" s="14"/>
      <c r="B7" s="23">
        <v>2024</v>
      </c>
      <c r="C7" s="23">
        <v>12025</v>
      </c>
      <c r="D7" s="23">
        <v>46</v>
      </c>
      <c r="E7" s="23">
        <v>17</v>
      </c>
      <c r="F7" s="23">
        <v>1</v>
      </c>
      <c r="G7" s="23">
        <v>0</v>
      </c>
      <c r="H7" s="23" t="s">
        <v>95</v>
      </c>
      <c r="I7" s="23" t="s">
        <v>96</v>
      </c>
      <c r="J7" s="23" t="s">
        <v>97</v>
      </c>
      <c r="K7" s="23" t="s">
        <v>98</v>
      </c>
      <c r="L7" s="23" t="s">
        <v>99</v>
      </c>
      <c r="M7" s="23" t="s">
        <v>100</v>
      </c>
      <c r="N7" s="24" t="s">
        <v>101</v>
      </c>
      <c r="O7" s="24">
        <v>53.73</v>
      </c>
      <c r="P7" s="24">
        <v>90.13</v>
      </c>
      <c r="Q7" s="24">
        <v>75.02</v>
      </c>
      <c r="R7" s="24">
        <v>3014</v>
      </c>
      <c r="S7" s="24">
        <v>236515</v>
      </c>
      <c r="T7" s="24">
        <v>677.87</v>
      </c>
      <c r="U7" s="24">
        <v>348.91</v>
      </c>
      <c r="V7" s="24">
        <v>211383</v>
      </c>
      <c r="W7" s="24">
        <v>46.97</v>
      </c>
      <c r="X7" s="24">
        <v>4500.38</v>
      </c>
      <c r="Y7" s="24">
        <v>116.21</v>
      </c>
      <c r="Z7" s="24">
        <v>118.23</v>
      </c>
      <c r="AA7" s="24">
        <v>119.7</v>
      </c>
      <c r="AB7" s="24">
        <v>117.95</v>
      </c>
      <c r="AC7" s="24">
        <v>118.25</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63.46</v>
      </c>
      <c r="AV7" s="24">
        <v>63</v>
      </c>
      <c r="AW7" s="24">
        <v>64.37</v>
      </c>
      <c r="AX7" s="24">
        <v>65.900000000000006</v>
      </c>
      <c r="AY7" s="24">
        <v>71.040000000000006</v>
      </c>
      <c r="AZ7" s="24">
        <v>60.82</v>
      </c>
      <c r="BA7" s="24">
        <v>63.48</v>
      </c>
      <c r="BB7" s="24">
        <v>65.510000000000005</v>
      </c>
      <c r="BC7" s="24">
        <v>72.78</v>
      </c>
      <c r="BD7" s="24">
        <v>74.56</v>
      </c>
      <c r="BE7" s="24">
        <v>82.75</v>
      </c>
      <c r="BF7" s="24">
        <v>758.1</v>
      </c>
      <c r="BG7" s="24">
        <v>666.06</v>
      </c>
      <c r="BH7" s="24">
        <v>607.22</v>
      </c>
      <c r="BI7" s="24">
        <v>551.04</v>
      </c>
      <c r="BJ7" s="24">
        <v>511.82</v>
      </c>
      <c r="BK7" s="24">
        <v>920.83</v>
      </c>
      <c r="BL7" s="24">
        <v>874.02</v>
      </c>
      <c r="BM7" s="24">
        <v>827.43</v>
      </c>
      <c r="BN7" s="24">
        <v>790.32</v>
      </c>
      <c r="BO7" s="24">
        <v>747.33</v>
      </c>
      <c r="BP7" s="24">
        <v>602.55999999999995</v>
      </c>
      <c r="BQ7" s="24">
        <v>124.84</v>
      </c>
      <c r="BR7" s="24">
        <v>132.68</v>
      </c>
      <c r="BS7" s="24">
        <v>142.25</v>
      </c>
      <c r="BT7" s="24">
        <v>143.76</v>
      </c>
      <c r="BU7" s="24">
        <v>151.38</v>
      </c>
      <c r="BV7" s="24">
        <v>99.82</v>
      </c>
      <c r="BW7" s="24">
        <v>100.32</v>
      </c>
      <c r="BX7" s="24">
        <v>99.71</v>
      </c>
      <c r="BY7" s="24">
        <v>98.7</v>
      </c>
      <c r="BZ7" s="24">
        <v>100.01</v>
      </c>
      <c r="CA7" s="24">
        <v>97.94</v>
      </c>
      <c r="CB7" s="24">
        <v>124.49</v>
      </c>
      <c r="CC7" s="24">
        <v>117.6</v>
      </c>
      <c r="CD7" s="24">
        <v>110.28</v>
      </c>
      <c r="CE7" s="24">
        <v>109.51</v>
      </c>
      <c r="CF7" s="24">
        <v>104.28</v>
      </c>
      <c r="CG7" s="24">
        <v>156.77000000000001</v>
      </c>
      <c r="CH7" s="24">
        <v>157.63999999999999</v>
      </c>
      <c r="CI7" s="24">
        <v>159.59</v>
      </c>
      <c r="CJ7" s="24">
        <v>160.65</v>
      </c>
      <c r="CK7" s="24">
        <v>160.6</v>
      </c>
      <c r="CL7" s="24">
        <v>140.97999999999999</v>
      </c>
      <c r="CM7" s="24">
        <v>66.23</v>
      </c>
      <c r="CN7" s="24">
        <v>86.64</v>
      </c>
      <c r="CO7" s="24">
        <v>86.88</v>
      </c>
      <c r="CP7" s="24">
        <v>86.81</v>
      </c>
      <c r="CQ7" s="24">
        <v>84.96</v>
      </c>
      <c r="CR7" s="24">
        <v>67</v>
      </c>
      <c r="CS7" s="24">
        <v>66.650000000000006</v>
      </c>
      <c r="CT7" s="24">
        <v>64.45</v>
      </c>
      <c r="CU7" s="24">
        <v>65.11</v>
      </c>
      <c r="CV7" s="24">
        <v>65.540000000000006</v>
      </c>
      <c r="CW7" s="24">
        <v>60.13</v>
      </c>
      <c r="CX7" s="24">
        <v>96.24</v>
      </c>
      <c r="CY7" s="24">
        <v>96.41</v>
      </c>
      <c r="CZ7" s="24">
        <v>96.6</v>
      </c>
      <c r="DA7" s="24">
        <v>96.74</v>
      </c>
      <c r="DB7" s="24">
        <v>96.87</v>
      </c>
      <c r="DC7" s="24">
        <v>94.41</v>
      </c>
      <c r="DD7" s="24">
        <v>94.43</v>
      </c>
      <c r="DE7" s="24">
        <v>94.58</v>
      </c>
      <c r="DF7" s="24">
        <v>94.69</v>
      </c>
      <c r="DG7" s="24">
        <v>94.81</v>
      </c>
      <c r="DH7" s="24">
        <v>96</v>
      </c>
      <c r="DI7" s="24">
        <v>47.83</v>
      </c>
      <c r="DJ7" s="24">
        <v>49.37</v>
      </c>
      <c r="DK7" s="24">
        <v>50.52</v>
      </c>
      <c r="DL7" s="24">
        <v>51.8</v>
      </c>
      <c r="DM7" s="24">
        <v>53.2</v>
      </c>
      <c r="DN7" s="24">
        <v>34.15</v>
      </c>
      <c r="DO7" s="24">
        <v>35.53</v>
      </c>
      <c r="DP7" s="24">
        <v>37.51</v>
      </c>
      <c r="DQ7" s="24">
        <v>38.869999999999997</v>
      </c>
      <c r="DR7" s="24">
        <v>40.36</v>
      </c>
      <c r="DS7" s="24">
        <v>42.2</v>
      </c>
      <c r="DT7" s="24">
        <v>13.96</v>
      </c>
      <c r="DU7" s="24">
        <v>14.1</v>
      </c>
      <c r="DV7" s="24">
        <v>14.77</v>
      </c>
      <c r="DW7" s="24">
        <v>15.42</v>
      </c>
      <c r="DX7" s="24">
        <v>15.94</v>
      </c>
      <c r="DY7" s="24">
        <v>5.18</v>
      </c>
      <c r="DZ7" s="24">
        <v>6.01</v>
      </c>
      <c r="EA7" s="24">
        <v>6.84</v>
      </c>
      <c r="EB7" s="24">
        <v>7.69</v>
      </c>
      <c r="EC7" s="24">
        <v>8.39</v>
      </c>
      <c r="ED7" s="24">
        <v>9.4600000000000009</v>
      </c>
      <c r="EE7" s="24">
        <v>0.3</v>
      </c>
      <c r="EF7" s="24">
        <v>0.21</v>
      </c>
      <c r="EG7" s="24">
        <v>0.18</v>
      </c>
      <c r="EH7" s="24">
        <v>0.22</v>
      </c>
      <c r="EI7" s="24">
        <v>0.08</v>
      </c>
      <c r="EJ7" s="24">
        <v>0.33</v>
      </c>
      <c r="EK7" s="24">
        <v>0.22</v>
      </c>
      <c r="EL7" s="24">
        <v>0.23</v>
      </c>
      <c r="EM7" s="24">
        <v>0.18</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高倉　真吾</cp:lastModifiedBy>
  <cp:lastPrinted>2026-02-03T23:59:13Z</cp:lastPrinted>
  <dcterms:created xsi:type="dcterms:W3CDTF">2025-12-23T05:55:15Z</dcterms:created>
  <dcterms:modified xsi:type="dcterms:W3CDTF">2026-02-04T00:08:05Z</dcterms:modified>
  <cp:category/>
</cp:coreProperties>
</file>