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\\KEIEI_DS\keiki\長期構想\各種計画・ビジョン・通知・経営戦略・経営比較分析表\経営比較分析表\経営比較分析表（令和4年度）\4_回答\"/>
    </mc:Choice>
  </mc:AlternateContent>
  <xr:revisionPtr revIDLastSave="0" documentId="8_{49091E5B-6FDA-4DEF-B331-E0D4C81D12FA}" xr6:coauthVersionLast="36" xr6:coauthVersionMax="36" xr10:uidLastSave="{00000000-0000-0000-0000-000000000000}"/>
  <workbookProtection workbookAlgorithmName="SHA-512" workbookHashValue="wYw3keud2Cg7O9DXjkBSWNStKCNywxOsE3fCBNJXtTz2uJsCK9KmO3C14iUyrkl903imjC928P6Bvuptuk4RNg==" workbookSaltValue="e/N+61FtsCAaHUhZtm4VVA==" workbookSpinCount="100000" lockStructure="1"/>
  <bookViews>
    <workbookView xWindow="0" yWindow="0" windowWidth="15360" windowHeight="7635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T6" i="5"/>
  <c r="S6" i="5"/>
  <c r="AL8" i="4" s="1"/>
  <c r="R6" i="5"/>
  <c r="Q6" i="5"/>
  <c r="P6" i="5"/>
  <c r="O6" i="5"/>
  <c r="I10" i="4" s="1"/>
  <c r="N6" i="5"/>
  <c r="M6" i="5"/>
  <c r="AD8" i="4" s="1"/>
  <c r="L6" i="5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BB10" i="4"/>
  <c r="AT10" i="4"/>
  <c r="AD10" i="4"/>
  <c r="W10" i="4"/>
  <c r="P10" i="4"/>
  <c r="B10" i="4"/>
  <c r="BB8" i="4"/>
  <c r="AT8" i="4"/>
  <c r="W8" i="4"/>
  <c r="P8" i="4"/>
</calcChain>
</file>

<file path=xl/sharedStrings.xml><?xml version="1.0" encoding="utf-8"?>
<sst xmlns="http://schemas.openxmlformats.org/spreadsheetml/2006/main" count="231" uniqueCount="117">
  <si>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</si>
  <si>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</si>
  <si>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</si>
  <si>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</si>
  <si>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</si>
  <si>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</si>
  <si>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</si>
  <si>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</si>
  <si>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</si>
  <si>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</si>
  <si>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</si>
  <si>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</si>
  <si>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</si>
  <si>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</si>
  <si>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</si>
  <si>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</si>
  <si>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</si>
  <si>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</si>
  <si>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</si>
  <si>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</si>
  <si>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</si>
  <si>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</si>
  <si>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</si>
  <si>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</si>
  <si>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</si>
  <si>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</si>
  <si>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</si>
  <si>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</si>
  <si>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</si>
  <si>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</si>
  <si>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</si>
  <si>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</si>
  <si>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</si>
  <si>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</si>
  <si>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</si>
  <si>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</si>
  <si>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</si>
  <si>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</si>
  <si>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</si>
  <si>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</si>
  <si>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</si>
  <si>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</si>
  <si>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</si>
  <si>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</si>
  <si>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</si>
  <si>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</si>
  <si>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</si>
  <si>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</si>
  <si>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</si>
  <si>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</si>
  <si>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</si>
  <si>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</si>
  <si>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</si>
  <si>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</si>
  <si>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</si>
  <si>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</si>
  <si>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</si>
  <si>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</si>
  <si>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</si>
  <si>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</si>
  <si>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</si>
  <si>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</si>
  <si>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</si>
  <si>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</si>
  <si>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</si>
  <si>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</si>
  <si>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</si>
  <si>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</si>
  <si>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</si>
  <si>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</si>
  <si>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</si>
  <si>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</si>
  <si>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</si>
  <si>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</si>
  <si>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</si>
  <si>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</si>
  <si>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</si>
  <si>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</si>
  <si>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</si>
  <si>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</si>
  <si>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</si>
  <si>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</si>
  <si>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</si>
  <si>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</si>
  <si>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</si>
  <si>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</si>
  <si>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</si>
  <si>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</si>
  <si>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</si>
  <si>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</si>
  <si>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</si>
  <si>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</si>
  <si>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</si>
  <si>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</si>
  <si>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</si>
  <si>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</si>
  <si>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函館市</t>
  </si>
  <si>
    <t>法適用</t>
  </si>
  <si>
    <t>下水道事業</t>
  </si>
  <si>
    <t>公共下水道</t>
  </si>
  <si>
    <t>Ad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</si>
  <si>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</si>
  <si>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</si>
  <si>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</si>
  <si>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</si>
  <si>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</si>
  <si>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</si>
  <si>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</si>
  <si>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</si>
  <si>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</si>
  <si>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</si>
  <si>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</si>
  <si>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</si>
  <si>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</si>
  <si>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①経常収支比率は，類似団体平均を上回る水準で，100％以上となっており，収支は健全な状態にある。
　②累積欠損金比率は,累積欠損金が発生していないため0％となり,健全な状態にある。
　③流動比率は100％を下回っているが，類似団体平均と同水準であり，短期債務に対する支払能力は確保されている。
　④企業債残高対事業規模比率は，企業債残高の減少により減少傾向にあり，類似団体平均を下回っているため，適切な投資を行っている。
　⑤経費回収率は100％以上となっており，経営に必要な経費を使用料で賄うことができている。
　⑥汚水処理原価は類似団体平均を下回る水準となっており，効率的な汚水処理が実施されている。
　⑦施設利用率は，類似団体平均を上回る水準となっており，施設規模は適正な水準にある。
　⑧水洗化率は，類似団体平均を上回っており，上昇傾向にある。</t>
    <rPh sb="320" eb="322">
      <t>ウワマワ</t>
    </rPh>
    <rPh sb="323" eb="325">
      <t>スイジュン</t>
    </rPh>
    <phoneticPr fontId="4"/>
  </si>
  <si>
    <t>　水需要の減少に伴い使用料収入は減少傾向となっているが，経営の効率化や計画的な施設整備に取り組みながら，概ね健全な経営状況を維持している。
　今後については，上下水道事業経営ビジョンに基づき，計画的な施設の更新等を進め，下水道事業の健全な経営の維持に努める。</t>
    <phoneticPr fontId="4"/>
  </si>
  <si>
    <t>　①有形固定資産減価償却率および②管渠老朽率は，類似団体平均を上回っており，標準耐用年数を経過した管渠や設備が増加傾向にあるが，管渠や設備については，標準耐用年数を経過したものであっても，劣化状況などにより機能が維持できる期間は有効活用している。
　管渠改善率は，類似団体平均を下回る水準となっているが，ストックマネジメント計画に基づき，計画的に管渠の更新を進めている。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</si>
</sst>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0.21</c:v>
                </c:pt>
                <c:pt idx="1">
                  <c:v>0.26</c:v>
                </c:pt>
                <c:pt idx="2">
                  <c:v>0.3</c:v>
                </c:pt>
                <c:pt idx="3">
                  <c:v>0.21</c:v>
                </c:pt>
                <c:pt idx="4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2-45C4-95B5-E909A277D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0.25</c:v>
                </c:pt>
                <c:pt idx="1">
                  <c:v>0.21</c:v>
                </c:pt>
                <c:pt idx="2">
                  <c:v>0.33</c:v>
                </c:pt>
                <c:pt idx="3">
                  <c:v>0.22</c:v>
                </c:pt>
                <c:pt idx="4">
                  <c:v>0.23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22-45C4-95B5-E909A277D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78.45</c:v>
                </c:pt>
                <c:pt idx="1">
                  <c:v>67.08</c:v>
                </c:pt>
                <c:pt idx="2">
                  <c:v>66.23</c:v>
                </c:pt>
                <c:pt idx="3">
                  <c:v>86.64</c:v>
                </c:pt>
                <c:pt idx="4">
                  <c:v>86.88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8-4989-B4EC-5B736514C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67.069999999999993</c:v>
                </c:pt>
                <c:pt idx="1">
                  <c:v>66.78</c:v>
                </c:pt>
                <c:pt idx="2">
                  <c:v>67</c:v>
                </c:pt>
                <c:pt idx="3">
                  <c:v>66.650000000000006</c:v>
                </c:pt>
                <c:pt idx="4">
                  <c:v>64.45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8-4989-B4EC-5B736514C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95.63</c:v>
                </c:pt>
                <c:pt idx="1">
                  <c:v>95.97</c:v>
                </c:pt>
                <c:pt idx="2">
                  <c:v>96.24</c:v>
                </c:pt>
                <c:pt idx="3">
                  <c:v>96.41</c:v>
                </c:pt>
                <c:pt idx="4">
                  <c:v>96.6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89-457F-BFEE-2EB79796A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93.96</c:v>
                </c:pt>
                <c:pt idx="1">
                  <c:v>94.06</c:v>
                </c:pt>
                <c:pt idx="2">
                  <c:v>94.41</c:v>
                </c:pt>
                <c:pt idx="3">
                  <c:v>94.43</c:v>
                </c:pt>
                <c:pt idx="4">
                  <c:v>94.58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89-457F-BFEE-2EB79796A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113.08</c:v>
                </c:pt>
                <c:pt idx="1">
                  <c:v>114.76</c:v>
                </c:pt>
                <c:pt idx="2">
                  <c:v>116.21</c:v>
                </c:pt>
                <c:pt idx="3">
                  <c:v>118.23</c:v>
                </c:pt>
                <c:pt idx="4">
                  <c:v>119.7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D8-45C3-B7F5-8DF913E69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110.01</c:v>
                </c:pt>
                <c:pt idx="1">
                  <c:v>111.12</c:v>
                </c:pt>
                <c:pt idx="2">
                  <c:v>109.58</c:v>
                </c:pt>
                <c:pt idx="3">
                  <c:v>109.32</c:v>
                </c:pt>
                <c:pt idx="4">
                  <c:v>108.33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D8-45C3-B7F5-8DF913E69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45.19</c:v>
                </c:pt>
                <c:pt idx="1">
                  <c:v>46.46</c:v>
                </c:pt>
                <c:pt idx="2">
                  <c:v>47.83</c:v>
                </c:pt>
                <c:pt idx="3">
                  <c:v>49.37</c:v>
                </c:pt>
                <c:pt idx="4">
                  <c:v>50.52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DF-4DBC-8BF3-B77701595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33.090000000000003</c:v>
                </c:pt>
                <c:pt idx="1">
                  <c:v>34.33</c:v>
                </c:pt>
                <c:pt idx="2">
                  <c:v>34.15</c:v>
                </c:pt>
                <c:pt idx="3">
                  <c:v>35.53</c:v>
                </c:pt>
                <c:pt idx="4">
                  <c:v>37.51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DF-4DBC-8BF3-B77701595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12.19</c:v>
                </c:pt>
                <c:pt idx="1">
                  <c:v>13.07</c:v>
                </c:pt>
                <c:pt idx="2">
                  <c:v>13.96</c:v>
                </c:pt>
                <c:pt idx="3">
                  <c:v>14.1</c:v>
                </c:pt>
                <c:pt idx="4">
                  <c:v>14.77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8-4F90-9483-3029DA875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5.04</c:v>
                </c:pt>
                <c:pt idx="1">
                  <c:v>5.1100000000000003</c:v>
                </c:pt>
                <c:pt idx="2">
                  <c:v>5.18</c:v>
                </c:pt>
                <c:pt idx="3">
                  <c:v>6.01</c:v>
                </c:pt>
                <c:pt idx="4">
                  <c:v>6.84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A8-4F90-9483-3029DA875D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46-4713-9235-D484ACF94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2.36</c:v>
                </c:pt>
                <c:pt idx="1">
                  <c:v>2.0699999999999998</c:v>
                </c:pt>
                <c:pt idx="2">
                  <c:v>5.97</c:v>
                </c:pt>
                <c:pt idx="3">
                  <c:v>1.54</c:v>
                </c:pt>
                <c:pt idx="4">
                  <c:v>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46-4713-9235-D484ACF94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63.34</c:v>
                </c:pt>
                <c:pt idx="1">
                  <c:v>68.5</c:v>
                </c:pt>
                <c:pt idx="2">
                  <c:v>63.46</c:v>
                </c:pt>
                <c:pt idx="3">
                  <c:v>63</c:v>
                </c:pt>
                <c:pt idx="4">
                  <c:v>64.37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7F-4FD4-8B1B-071CC1916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62.12</c:v>
                </c:pt>
                <c:pt idx="1">
                  <c:v>61.57</c:v>
                </c:pt>
                <c:pt idx="2">
                  <c:v>60.82</c:v>
                </c:pt>
                <c:pt idx="3">
                  <c:v>63.48</c:v>
                </c:pt>
                <c:pt idx="4">
                  <c:v>65.510000000000005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FD4-8B1B-071CC1916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780.29</c:v>
                </c:pt>
                <c:pt idx="1">
                  <c:v>760.19</c:v>
                </c:pt>
                <c:pt idx="2">
                  <c:v>758.1</c:v>
                </c:pt>
                <c:pt idx="3">
                  <c:v>666.06</c:v>
                </c:pt>
                <c:pt idx="4">
                  <c:v>607.22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2-43D6-80BA-81CFAA45E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875.53</c:v>
                </c:pt>
                <c:pt idx="1">
                  <c:v>867.39</c:v>
                </c:pt>
                <c:pt idx="2">
                  <c:v>920.83</c:v>
                </c:pt>
                <c:pt idx="3">
                  <c:v>874.02</c:v>
                </c:pt>
                <c:pt idx="4">
                  <c:v>827.43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C2-43D6-80BA-81CFAA45E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119.19</c:v>
                </c:pt>
                <c:pt idx="1">
                  <c:v>121.48</c:v>
                </c:pt>
                <c:pt idx="2">
                  <c:v>124.84</c:v>
                </c:pt>
                <c:pt idx="3">
                  <c:v>132.68</c:v>
                </c:pt>
                <c:pt idx="4">
                  <c:v>142.25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8-4B12-8F5C-0CC2A34F4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99.83</c:v>
                </c:pt>
                <c:pt idx="1">
                  <c:v>100.91</c:v>
                </c:pt>
                <c:pt idx="2">
                  <c:v>99.82</c:v>
                </c:pt>
                <c:pt idx="3">
                  <c:v>100.32</c:v>
                </c:pt>
                <c:pt idx="4">
                  <c:v>99.71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C8-4B12-8F5C-0CC2A34F49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131.62</c:v>
                </c:pt>
                <c:pt idx="1">
                  <c:v>129.37</c:v>
                </c:pt>
                <c:pt idx="2">
                  <c:v>124.49</c:v>
                </c:pt>
                <c:pt idx="3">
                  <c:v>117.6</c:v>
                </c:pt>
                <c:pt idx="4">
                  <c:v>110.28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9-4B8D-B47E-243287253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158.94</c:v>
                </c:pt>
                <c:pt idx="1">
                  <c:v>158.04</c:v>
                </c:pt>
                <c:pt idx="2">
                  <c:v>156.77000000000001</c:v>
                </c:pt>
                <c:pt idx="3">
                  <c:v>157.63999999999999</c:v>
                </c:pt>
                <c:pt idx="4">
                  <c:v>159.59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C9-4B8D-B47E-243287253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【138.29】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N1" zoomScaleNormal="100" workbookViewId="0">
      <selection activeCell="AX36" sqref="AX3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  <c r="BU2" s="64"/>
      <c r="BV2" s="64"/>
      <c r="BW2" s="64"/>
      <c r="BX2" s="64"/>
      <c r="BY2" s="64"/>
      <c r="BZ2" s="64"/>
    </row>
    <row r="3" spans="1:78" ht="9.75" customHeight="1" x14ac:dyDescent="0.15">
      <c r="A3" s="2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  <c r="AV3" s="64"/>
      <c r="AW3" s="64"/>
      <c r="AX3" s="64"/>
      <c r="AY3" s="64"/>
      <c r="AZ3" s="64"/>
      <c r="BA3" s="64"/>
      <c r="BB3" s="64"/>
      <c r="BC3" s="64"/>
      <c r="BD3" s="64"/>
      <c r="BE3" s="64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</row>
    <row r="4" spans="1:78" ht="9.75" customHeight="1" x14ac:dyDescent="0.15">
      <c r="A4" s="2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4"/>
      <c r="BX4" s="64"/>
      <c r="BY4" s="64"/>
      <c r="BZ4" s="6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5" t="str">
        <f>データ!H6</f>
        <v>北海道　函館市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4" t="s">
        <v>1</v>
      </c>
      <c r="C7" s="54"/>
      <c r="D7" s="54"/>
      <c r="E7" s="54"/>
      <c r="F7" s="54"/>
      <c r="G7" s="54"/>
      <c r="H7" s="54"/>
      <c r="I7" s="54" t="s">
        <v>2</v>
      </c>
      <c r="J7" s="54"/>
      <c r="K7" s="54"/>
      <c r="L7" s="54"/>
      <c r="M7" s="54"/>
      <c r="N7" s="54"/>
      <c r="O7" s="54"/>
      <c r="P7" s="54" t="s">
        <v>3</v>
      </c>
      <c r="Q7" s="54"/>
      <c r="R7" s="54"/>
      <c r="S7" s="54"/>
      <c r="T7" s="54"/>
      <c r="U7" s="54"/>
      <c r="V7" s="54"/>
      <c r="W7" s="54" t="s">
        <v>4</v>
      </c>
      <c r="X7" s="54"/>
      <c r="Y7" s="54"/>
      <c r="Z7" s="54"/>
      <c r="AA7" s="54"/>
      <c r="AB7" s="54"/>
      <c r="AC7" s="54"/>
      <c r="AD7" s="54" t="s">
        <v>5</v>
      </c>
      <c r="AE7" s="54"/>
      <c r="AF7" s="54"/>
      <c r="AG7" s="54"/>
      <c r="AH7" s="54"/>
      <c r="AI7" s="54"/>
      <c r="AJ7" s="54"/>
      <c r="AK7" s="3"/>
      <c r="AL7" s="54" t="s">
        <v>6</v>
      </c>
      <c r="AM7" s="54"/>
      <c r="AN7" s="54"/>
      <c r="AO7" s="54"/>
      <c r="AP7" s="54"/>
      <c r="AQ7" s="54"/>
      <c r="AR7" s="54"/>
      <c r="AS7" s="54"/>
      <c r="AT7" s="54" t="s">
        <v>7</v>
      </c>
      <c r="AU7" s="54"/>
      <c r="AV7" s="54"/>
      <c r="AW7" s="54"/>
      <c r="AX7" s="54"/>
      <c r="AY7" s="54"/>
      <c r="AZ7" s="54"/>
      <c r="BA7" s="54"/>
      <c r="BB7" s="54" t="s">
        <v>8</v>
      </c>
      <c r="BC7" s="54"/>
      <c r="BD7" s="54"/>
      <c r="BE7" s="54"/>
      <c r="BF7" s="54"/>
      <c r="BG7" s="54"/>
      <c r="BH7" s="54"/>
      <c r="BI7" s="54"/>
      <c r="BJ7" s="3"/>
      <c r="BK7" s="3"/>
      <c r="BL7" s="57" t="s">
        <v>9</v>
      </c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9"/>
    </row>
    <row r="8" spans="1:78" ht="18.75" customHeight="1" x14ac:dyDescent="0.15">
      <c r="A8" s="2"/>
      <c r="B8" s="60" t="str">
        <f>データ!I6</f>
        <v>法適用</v>
      </c>
      <c r="C8" s="60"/>
      <c r="D8" s="60"/>
      <c r="E8" s="60"/>
      <c r="F8" s="60"/>
      <c r="G8" s="60"/>
      <c r="H8" s="60"/>
      <c r="I8" s="60" t="str">
        <f>データ!J6</f>
        <v>下水道事業</v>
      </c>
      <c r="J8" s="60"/>
      <c r="K8" s="60"/>
      <c r="L8" s="60"/>
      <c r="M8" s="60"/>
      <c r="N8" s="60"/>
      <c r="O8" s="60"/>
      <c r="P8" s="60" t="str">
        <f>データ!K6</f>
        <v>公共下水道</v>
      </c>
      <c r="Q8" s="60"/>
      <c r="R8" s="60"/>
      <c r="S8" s="60"/>
      <c r="T8" s="60"/>
      <c r="U8" s="60"/>
      <c r="V8" s="60"/>
      <c r="W8" s="60" t="str">
        <f>データ!L6</f>
        <v>Ad</v>
      </c>
      <c r="X8" s="60"/>
      <c r="Y8" s="60"/>
      <c r="Z8" s="60"/>
      <c r="AA8" s="60"/>
      <c r="AB8" s="60"/>
      <c r="AC8" s="60"/>
      <c r="AD8" s="61" t="str">
        <f>データ!$M$6</f>
        <v>自治体職員</v>
      </c>
      <c r="AE8" s="61"/>
      <c r="AF8" s="61"/>
      <c r="AG8" s="61"/>
      <c r="AH8" s="61"/>
      <c r="AI8" s="61"/>
      <c r="AJ8" s="61"/>
      <c r="AK8" s="3"/>
      <c r="AL8" s="49">
        <f>データ!S6</f>
        <v>244431</v>
      </c>
      <c r="AM8" s="49"/>
      <c r="AN8" s="49"/>
      <c r="AO8" s="49"/>
      <c r="AP8" s="49"/>
      <c r="AQ8" s="49"/>
      <c r="AR8" s="49"/>
      <c r="AS8" s="49"/>
      <c r="AT8" s="48">
        <f>データ!T6</f>
        <v>677.87</v>
      </c>
      <c r="AU8" s="48"/>
      <c r="AV8" s="48"/>
      <c r="AW8" s="48"/>
      <c r="AX8" s="48"/>
      <c r="AY8" s="48"/>
      <c r="AZ8" s="48"/>
      <c r="BA8" s="48"/>
      <c r="BB8" s="48">
        <f>データ!U6</f>
        <v>360.59</v>
      </c>
      <c r="BC8" s="48"/>
      <c r="BD8" s="48"/>
      <c r="BE8" s="48"/>
      <c r="BF8" s="48"/>
      <c r="BG8" s="48"/>
      <c r="BH8" s="48"/>
      <c r="BI8" s="48"/>
      <c r="BJ8" s="3"/>
      <c r="BK8" s="3"/>
      <c r="BL8" s="62" t="s">
        <v>10</v>
      </c>
      <c r="BM8" s="63"/>
      <c r="BN8" s="52" t="s">
        <v>11</v>
      </c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3"/>
    </row>
    <row r="9" spans="1:78" ht="18.75" customHeight="1" x14ac:dyDescent="0.15">
      <c r="A9" s="2"/>
      <c r="B9" s="54" t="s">
        <v>12</v>
      </c>
      <c r="C9" s="54"/>
      <c r="D9" s="54"/>
      <c r="E9" s="54"/>
      <c r="F9" s="54"/>
      <c r="G9" s="54"/>
      <c r="H9" s="54"/>
      <c r="I9" s="54" t="s">
        <v>13</v>
      </c>
      <c r="J9" s="54"/>
      <c r="K9" s="54"/>
      <c r="L9" s="54"/>
      <c r="M9" s="54"/>
      <c r="N9" s="54"/>
      <c r="O9" s="54"/>
      <c r="P9" s="54" t="s">
        <v>14</v>
      </c>
      <c r="Q9" s="54"/>
      <c r="R9" s="54"/>
      <c r="S9" s="54"/>
      <c r="T9" s="54"/>
      <c r="U9" s="54"/>
      <c r="V9" s="54"/>
      <c r="W9" s="54" t="s">
        <v>15</v>
      </c>
      <c r="X9" s="54"/>
      <c r="Y9" s="54"/>
      <c r="Z9" s="54"/>
      <c r="AA9" s="54"/>
      <c r="AB9" s="54"/>
      <c r="AC9" s="54"/>
      <c r="AD9" s="54" t="s">
        <v>16</v>
      </c>
      <c r="AE9" s="54"/>
      <c r="AF9" s="54"/>
      <c r="AG9" s="54"/>
      <c r="AH9" s="54"/>
      <c r="AI9" s="54"/>
      <c r="AJ9" s="54"/>
      <c r="AK9" s="3"/>
      <c r="AL9" s="54" t="s">
        <v>17</v>
      </c>
      <c r="AM9" s="54"/>
      <c r="AN9" s="54"/>
      <c r="AO9" s="54"/>
      <c r="AP9" s="54"/>
      <c r="AQ9" s="54"/>
      <c r="AR9" s="54"/>
      <c r="AS9" s="54"/>
      <c r="AT9" s="54" t="s">
        <v>18</v>
      </c>
      <c r="AU9" s="54"/>
      <c r="AV9" s="54"/>
      <c r="AW9" s="54"/>
      <c r="AX9" s="54"/>
      <c r="AY9" s="54"/>
      <c r="AZ9" s="54"/>
      <c r="BA9" s="54"/>
      <c r="BB9" s="54" t="s">
        <v>19</v>
      </c>
      <c r="BC9" s="54"/>
      <c r="BD9" s="54"/>
      <c r="BE9" s="54"/>
      <c r="BF9" s="54"/>
      <c r="BG9" s="54"/>
      <c r="BH9" s="54"/>
      <c r="BI9" s="54"/>
      <c r="BJ9" s="3"/>
      <c r="BK9" s="3"/>
      <c r="BL9" s="55" t="s">
        <v>20</v>
      </c>
      <c r="BM9" s="56"/>
      <c r="BN9" s="46" t="s">
        <v>21</v>
      </c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7"/>
    </row>
    <row r="10" spans="1:78" ht="18.75" customHeight="1" x14ac:dyDescent="0.15">
      <c r="A10" s="2"/>
      <c r="B10" s="48" t="str">
        <f>データ!N6</f>
        <v>-</v>
      </c>
      <c r="C10" s="48"/>
      <c r="D10" s="48"/>
      <c r="E10" s="48"/>
      <c r="F10" s="48"/>
      <c r="G10" s="48"/>
      <c r="H10" s="48"/>
      <c r="I10" s="48">
        <f>データ!O6</f>
        <v>51.21</v>
      </c>
      <c r="J10" s="48"/>
      <c r="K10" s="48"/>
      <c r="L10" s="48"/>
      <c r="M10" s="48"/>
      <c r="N10" s="48"/>
      <c r="O10" s="48"/>
      <c r="P10" s="48">
        <f>データ!P6</f>
        <v>90.04</v>
      </c>
      <c r="Q10" s="48"/>
      <c r="R10" s="48"/>
      <c r="S10" s="48"/>
      <c r="T10" s="48"/>
      <c r="U10" s="48"/>
      <c r="V10" s="48"/>
      <c r="W10" s="48">
        <f>データ!Q6</f>
        <v>72.53</v>
      </c>
      <c r="X10" s="48"/>
      <c r="Y10" s="48"/>
      <c r="Z10" s="48"/>
      <c r="AA10" s="48"/>
      <c r="AB10" s="48"/>
      <c r="AC10" s="48"/>
      <c r="AD10" s="49">
        <f>データ!R6</f>
        <v>3014</v>
      </c>
      <c r="AE10" s="49"/>
      <c r="AF10" s="49"/>
      <c r="AG10" s="49"/>
      <c r="AH10" s="49"/>
      <c r="AI10" s="49"/>
      <c r="AJ10" s="49"/>
      <c r="AK10" s="2"/>
      <c r="AL10" s="49">
        <f>データ!V6</f>
        <v>218312</v>
      </c>
      <c r="AM10" s="49"/>
      <c r="AN10" s="49"/>
      <c r="AO10" s="49"/>
      <c r="AP10" s="49"/>
      <c r="AQ10" s="49"/>
      <c r="AR10" s="49"/>
      <c r="AS10" s="49"/>
      <c r="AT10" s="48">
        <f>データ!W6</f>
        <v>46.89</v>
      </c>
      <c r="AU10" s="48"/>
      <c r="AV10" s="48"/>
      <c r="AW10" s="48"/>
      <c r="AX10" s="48"/>
      <c r="AY10" s="48"/>
      <c r="AZ10" s="48"/>
      <c r="BA10" s="48"/>
      <c r="BB10" s="48">
        <f>データ!X6</f>
        <v>4655.83</v>
      </c>
      <c r="BC10" s="48"/>
      <c r="BD10" s="48"/>
      <c r="BE10" s="48"/>
      <c r="BF10" s="48"/>
      <c r="BG10" s="48"/>
      <c r="BH10" s="48"/>
      <c r="BI10" s="48"/>
      <c r="BJ10" s="2"/>
      <c r="BK10" s="2"/>
      <c r="BL10" s="50" t="s">
        <v>22</v>
      </c>
      <c r="BM10" s="51"/>
      <c r="BN10" s="39" t="s">
        <v>23</v>
      </c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4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1" t="s">
        <v>24</v>
      </c>
      <c r="BM11" s="41"/>
      <c r="BN11" s="41"/>
      <c r="BO11" s="41"/>
      <c r="BP11" s="41"/>
      <c r="BQ11" s="41"/>
      <c r="BR11" s="41"/>
      <c r="BS11" s="41"/>
      <c r="BT11" s="41"/>
      <c r="BU11" s="41"/>
      <c r="BV11" s="41"/>
      <c r="BW11" s="41"/>
      <c r="BX11" s="41"/>
      <c r="BY11" s="41"/>
      <c r="BZ11" s="4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</row>
    <row r="14" spans="1:78" ht="13.5" customHeight="1" x14ac:dyDescent="0.15">
      <c r="A14" s="2"/>
      <c r="B14" s="43" t="s">
        <v>25</v>
      </c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5"/>
      <c r="BK14" s="2"/>
      <c r="BL14" s="32" t="s">
        <v>26</v>
      </c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4"/>
    </row>
    <row r="15" spans="1:78" ht="13.5" customHeight="1" x14ac:dyDescent="0.15">
      <c r="A15" s="2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1"/>
      <c r="BK15" s="2"/>
      <c r="BL15" s="35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7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74" t="s">
        <v>114</v>
      </c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74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74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74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74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74"/>
      <c r="BM21" s="75"/>
      <c r="BN21" s="75"/>
      <c r="BO21" s="75"/>
      <c r="BP21" s="75"/>
      <c r="BQ21" s="75"/>
      <c r="BR21" s="75"/>
      <c r="BS21" s="75"/>
      <c r="BT21" s="75"/>
      <c r="BU21" s="75"/>
      <c r="BV21" s="75"/>
      <c r="BW21" s="75"/>
      <c r="BX21" s="75"/>
      <c r="BY21" s="75"/>
      <c r="BZ21" s="7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74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74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/>
      <c r="BX23" s="75"/>
      <c r="BY23" s="75"/>
      <c r="BZ23" s="7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74"/>
      <c r="BM24" s="75"/>
      <c r="BN24" s="75"/>
      <c r="BO24" s="75"/>
      <c r="BP24" s="75"/>
      <c r="BQ24" s="75"/>
      <c r="BR24" s="75"/>
      <c r="BS24" s="75"/>
      <c r="BT24" s="75"/>
      <c r="BU24" s="75"/>
      <c r="BV24" s="75"/>
      <c r="BW24" s="75"/>
      <c r="BX24" s="75"/>
      <c r="BY24" s="75"/>
      <c r="BZ24" s="7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74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74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74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74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74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74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74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74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74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74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74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74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74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74"/>
      <c r="BM38" s="75"/>
      <c r="BN38" s="75"/>
      <c r="BO38" s="75"/>
      <c r="BP38" s="75"/>
      <c r="BQ38" s="75"/>
      <c r="BR38" s="75"/>
      <c r="BS38" s="75"/>
      <c r="BT38" s="75"/>
      <c r="BU38" s="75"/>
      <c r="BV38" s="75"/>
      <c r="BW38" s="75"/>
      <c r="BX38" s="75"/>
      <c r="BY38" s="75"/>
      <c r="BZ38" s="7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74"/>
      <c r="BM39" s="75"/>
      <c r="BN39" s="75"/>
      <c r="BO39" s="75"/>
      <c r="BP39" s="75"/>
      <c r="BQ39" s="75"/>
      <c r="BR39" s="75"/>
      <c r="BS39" s="75"/>
      <c r="BT39" s="75"/>
      <c r="BU39" s="75"/>
      <c r="BV39" s="75"/>
      <c r="BW39" s="75"/>
      <c r="BX39" s="75"/>
      <c r="BY39" s="75"/>
      <c r="BZ39" s="7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74"/>
      <c r="BM40" s="75"/>
      <c r="BN40" s="75"/>
      <c r="BO40" s="75"/>
      <c r="BP40" s="75"/>
      <c r="BQ40" s="75"/>
      <c r="BR40" s="75"/>
      <c r="BS40" s="75"/>
      <c r="BT40" s="75"/>
      <c r="BU40" s="75"/>
      <c r="BV40" s="75"/>
      <c r="BW40" s="75"/>
      <c r="BX40" s="75"/>
      <c r="BY40" s="75"/>
      <c r="BZ40" s="7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74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74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74"/>
      <c r="BM43" s="75"/>
      <c r="BN43" s="75"/>
      <c r="BO43" s="75"/>
      <c r="BP43" s="75"/>
      <c r="BQ43" s="75"/>
      <c r="BR43" s="75"/>
      <c r="BS43" s="75"/>
      <c r="BT43" s="75"/>
      <c r="BU43" s="75"/>
      <c r="BV43" s="75"/>
      <c r="BW43" s="75"/>
      <c r="BX43" s="75"/>
      <c r="BY43" s="75"/>
      <c r="BZ43" s="7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77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2" t="s">
        <v>27</v>
      </c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4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5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7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74" t="s">
        <v>116</v>
      </c>
      <c r="BM47" s="75"/>
      <c r="BN47" s="75"/>
      <c r="BO47" s="75"/>
      <c r="BP47" s="75"/>
      <c r="BQ47" s="75"/>
      <c r="BR47" s="75"/>
      <c r="BS47" s="75"/>
      <c r="BT47" s="75"/>
      <c r="BU47" s="75"/>
      <c r="BV47" s="75"/>
      <c r="BW47" s="75"/>
      <c r="BX47" s="75"/>
      <c r="BY47" s="75"/>
      <c r="BZ47" s="7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74"/>
      <c r="BM48" s="75"/>
      <c r="BN48" s="75"/>
      <c r="BO48" s="75"/>
      <c r="BP48" s="75"/>
      <c r="BQ48" s="75"/>
      <c r="BR48" s="75"/>
      <c r="BS48" s="75"/>
      <c r="BT48" s="75"/>
      <c r="BU48" s="75"/>
      <c r="BV48" s="75"/>
      <c r="BW48" s="75"/>
      <c r="BX48" s="75"/>
      <c r="BY48" s="75"/>
      <c r="BZ48" s="7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74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74"/>
      <c r="BM50" s="75"/>
      <c r="BN50" s="75"/>
      <c r="BO50" s="75"/>
      <c r="BP50" s="75"/>
      <c r="BQ50" s="75"/>
      <c r="BR50" s="75"/>
      <c r="BS50" s="75"/>
      <c r="BT50" s="75"/>
      <c r="BU50" s="75"/>
      <c r="BV50" s="75"/>
      <c r="BW50" s="75"/>
      <c r="BX50" s="75"/>
      <c r="BY50" s="75"/>
      <c r="BZ50" s="7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74"/>
      <c r="BM51" s="75"/>
      <c r="BN51" s="75"/>
      <c r="BO51" s="75"/>
      <c r="BP51" s="75"/>
      <c r="BQ51" s="75"/>
      <c r="BR51" s="75"/>
      <c r="BS51" s="75"/>
      <c r="BT51" s="75"/>
      <c r="BU51" s="75"/>
      <c r="BV51" s="75"/>
      <c r="BW51" s="75"/>
      <c r="BX51" s="75"/>
      <c r="BY51" s="75"/>
      <c r="BZ51" s="7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74"/>
      <c r="BM52" s="75"/>
      <c r="BN52" s="75"/>
      <c r="BO52" s="75"/>
      <c r="BP52" s="75"/>
      <c r="BQ52" s="75"/>
      <c r="BR52" s="75"/>
      <c r="BS52" s="75"/>
      <c r="BT52" s="75"/>
      <c r="BU52" s="75"/>
      <c r="BV52" s="75"/>
      <c r="BW52" s="75"/>
      <c r="BX52" s="75"/>
      <c r="BY52" s="75"/>
      <c r="BZ52" s="7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74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74"/>
      <c r="BM54" s="75"/>
      <c r="BN54" s="75"/>
      <c r="BO54" s="75"/>
      <c r="BP54" s="75"/>
      <c r="BQ54" s="75"/>
      <c r="BR54" s="75"/>
      <c r="BS54" s="75"/>
      <c r="BT54" s="75"/>
      <c r="BU54" s="75"/>
      <c r="BV54" s="75"/>
      <c r="BW54" s="75"/>
      <c r="BX54" s="75"/>
      <c r="BY54" s="75"/>
      <c r="BZ54" s="7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74"/>
      <c r="BM55" s="75"/>
      <c r="BN55" s="75"/>
      <c r="BO55" s="75"/>
      <c r="BP55" s="75"/>
      <c r="BQ55" s="75"/>
      <c r="BR55" s="75"/>
      <c r="BS55" s="75"/>
      <c r="BT55" s="75"/>
      <c r="BU55" s="75"/>
      <c r="BV55" s="75"/>
      <c r="BW55" s="75"/>
      <c r="BX55" s="75"/>
      <c r="BY55" s="75"/>
      <c r="BZ55" s="7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74"/>
      <c r="BM56" s="75"/>
      <c r="BN56" s="75"/>
      <c r="BO56" s="75"/>
      <c r="BP56" s="75"/>
      <c r="BQ56" s="75"/>
      <c r="BR56" s="75"/>
      <c r="BS56" s="75"/>
      <c r="BT56" s="75"/>
      <c r="BU56" s="75"/>
      <c r="BV56" s="75"/>
      <c r="BW56" s="75"/>
      <c r="BX56" s="75"/>
      <c r="BY56" s="75"/>
      <c r="BZ56" s="7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74"/>
      <c r="BM57" s="75"/>
      <c r="BN57" s="75"/>
      <c r="BO57" s="75"/>
      <c r="BP57" s="75"/>
      <c r="BQ57" s="75"/>
      <c r="BR57" s="75"/>
      <c r="BS57" s="75"/>
      <c r="BT57" s="75"/>
      <c r="BU57" s="75"/>
      <c r="BV57" s="75"/>
      <c r="BW57" s="75"/>
      <c r="BX57" s="75"/>
      <c r="BY57" s="75"/>
      <c r="BZ57" s="7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74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74"/>
      <c r="BM59" s="75"/>
      <c r="BN59" s="75"/>
      <c r="BO59" s="75"/>
      <c r="BP59" s="75"/>
      <c r="BQ59" s="75"/>
      <c r="BR59" s="75"/>
      <c r="BS59" s="75"/>
      <c r="BT59" s="75"/>
      <c r="BU59" s="75"/>
      <c r="BV59" s="75"/>
      <c r="BW59" s="75"/>
      <c r="BX59" s="75"/>
      <c r="BY59" s="75"/>
      <c r="BZ59" s="76"/>
    </row>
    <row r="60" spans="1:78" ht="13.5" customHeight="1" x14ac:dyDescent="0.15">
      <c r="A60" s="2"/>
      <c r="B60" s="29" t="s">
        <v>28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1"/>
      <c r="BK60" s="2"/>
      <c r="BL60" s="74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6"/>
    </row>
    <row r="61" spans="1:78" ht="13.5" customHeight="1" x14ac:dyDescent="0.15">
      <c r="A61" s="2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1"/>
      <c r="BK61" s="2"/>
      <c r="BL61" s="74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74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77"/>
      <c r="BM63" s="78"/>
      <c r="BN63" s="78"/>
      <c r="BO63" s="78"/>
      <c r="BP63" s="78"/>
      <c r="BQ63" s="78"/>
      <c r="BR63" s="78"/>
      <c r="BS63" s="78"/>
      <c r="BT63" s="78"/>
      <c r="BU63" s="78"/>
      <c r="BV63" s="78"/>
      <c r="BW63" s="78"/>
      <c r="BX63" s="78"/>
      <c r="BY63" s="78"/>
      <c r="BZ63" s="7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2" t="s">
        <v>29</v>
      </c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4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5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7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4" t="s">
        <v>115</v>
      </c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4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4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4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4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4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4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4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4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4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4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4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4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4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4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4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7"/>
      <c r="BM82" s="78"/>
      <c r="BN82" s="78"/>
      <c r="BO82" s="78"/>
      <c r="BP82" s="78"/>
      <c r="BQ82" s="78"/>
      <c r="BR82" s="78"/>
      <c r="BS82" s="78"/>
      <c r="BT82" s="78"/>
      <c r="BU82" s="78"/>
      <c r="BV82" s="78"/>
      <c r="BW82" s="78"/>
      <c r="BX82" s="78"/>
      <c r="BY82" s="78"/>
      <c r="BZ82" s="79"/>
    </row>
    <row r="83" spans="1:78" x14ac:dyDescent="0.15">
      <c r="C83" s="38" t="s">
        <v>30</v>
      </c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  <c r="AF83" s="38"/>
      <c r="AG83" s="38"/>
      <c r="AH83" s="38"/>
      <c r="AI83" s="38"/>
      <c r="AJ83" s="38"/>
      <c r="AK83" s="38"/>
      <c r="AL83" s="38"/>
      <c r="AM83" s="38"/>
      <c r="AN83" s="38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【106.11】</v>
      </c>
      <c r="F85" s="12" t="str">
        <f>データ!AT6</f>
        <v>【3.15】</v>
      </c>
      <c r="G85" s="12" t="str">
        <f>データ!BE6</f>
        <v>【73.44】</v>
      </c>
      <c r="H85" s="12" t="str">
        <f>データ!BP6</f>
        <v>【652.82】</v>
      </c>
      <c r="I85" s="12" t="str">
        <f>データ!CA6</f>
        <v>【97.61】</v>
      </c>
      <c r="J85" s="12" t="str">
        <f>データ!CL6</f>
        <v>【138.29】</v>
      </c>
      <c r="K85" s="12" t="str">
        <f>データ!CW6</f>
        <v>【59.10】</v>
      </c>
      <c r="L85" s="12" t="str">
        <f>データ!DH6</f>
        <v>【95.82】</v>
      </c>
      <c r="M85" s="12" t="str">
        <f>データ!DS6</f>
        <v>【39.74】</v>
      </c>
      <c r="N85" s="12" t="str">
        <f>データ!ED6</f>
        <v>【7.62】</v>
      </c>
      <c r="O85" s="12" t="str">
        <f>データ!EO6</f>
        <v>【0.23】</v>
      </c>
    </row>
  </sheetData>
  <sheetProtection algorithmName="SHA-512" hashValue="OZdmCCphq4RAHlwNsBdsEpKguIaGhTyTOhP1+LjxhPr+4VoraG0cfTgVvlon6E511orY8VwGwSK9932l+zS3fg==" saltValue="yAea1z99gQwWo7BbFJMI1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67" t="s">
        <v>52</v>
      </c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9"/>
      <c r="Y3" s="73" t="s">
        <v>53</v>
      </c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 t="s">
        <v>54</v>
      </c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0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2"/>
      <c r="Y4" s="66" t="s">
        <v>56</v>
      </c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 t="s">
        <v>57</v>
      </c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 t="s">
        <v>58</v>
      </c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 t="s">
        <v>59</v>
      </c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 t="s">
        <v>60</v>
      </c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 t="s">
        <v>61</v>
      </c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 t="s">
        <v>62</v>
      </c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 t="s">
        <v>63</v>
      </c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 t="s">
        <v>64</v>
      </c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 t="s">
        <v>65</v>
      </c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 t="s">
        <v>66</v>
      </c>
      <c r="EF4" s="66"/>
      <c r="EG4" s="66"/>
      <c r="EH4" s="66"/>
      <c r="EI4" s="66"/>
      <c r="EJ4" s="66"/>
      <c r="EK4" s="66"/>
      <c r="EL4" s="66"/>
      <c r="EM4" s="66"/>
      <c r="EN4" s="66"/>
      <c r="EO4" s="66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12025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北海道　函館市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Ad</v>
      </c>
      <c r="M6" s="19" t="str">
        <f t="shared" si="3"/>
        <v>自治体職員</v>
      </c>
      <c r="N6" s="20" t="str">
        <f t="shared" si="3"/>
        <v>-</v>
      </c>
      <c r="O6" s="20">
        <f t="shared" si="3"/>
        <v>51.21</v>
      </c>
      <c r="P6" s="20">
        <f t="shared" si="3"/>
        <v>90.04</v>
      </c>
      <c r="Q6" s="20">
        <f t="shared" si="3"/>
        <v>72.53</v>
      </c>
      <c r="R6" s="20">
        <f t="shared" si="3"/>
        <v>3014</v>
      </c>
      <c r="S6" s="20">
        <f t="shared" si="3"/>
        <v>244431</v>
      </c>
      <c r="T6" s="20">
        <f t="shared" si="3"/>
        <v>677.87</v>
      </c>
      <c r="U6" s="20">
        <f t="shared" si="3"/>
        <v>360.59</v>
      </c>
      <c r="V6" s="20">
        <f t="shared" si="3"/>
        <v>218312</v>
      </c>
      <c r="W6" s="20">
        <f t="shared" si="3"/>
        <v>46.89</v>
      </c>
      <c r="X6" s="20">
        <f t="shared" si="3"/>
        <v>4655.83</v>
      </c>
      <c r="Y6" s="21">
        <f>IF(Y7="",NA(),Y7)</f>
        <v>113.08</v>
      </c>
      <c r="Z6" s="21">
        <f t="shared" ref="Z6:AH6" si="4">IF(Z7="",NA(),Z7)</f>
        <v>114.76</v>
      </c>
      <c r="AA6" s="21">
        <f t="shared" si="4"/>
        <v>116.21</v>
      </c>
      <c r="AB6" s="21">
        <f t="shared" si="4"/>
        <v>118.23</v>
      </c>
      <c r="AC6" s="21">
        <f t="shared" si="4"/>
        <v>119.7</v>
      </c>
      <c r="AD6" s="21">
        <f t="shared" si="4"/>
        <v>110.01</v>
      </c>
      <c r="AE6" s="21">
        <f t="shared" si="4"/>
        <v>111.12</v>
      </c>
      <c r="AF6" s="21">
        <f t="shared" si="4"/>
        <v>109.58</v>
      </c>
      <c r="AG6" s="21">
        <f t="shared" si="4"/>
        <v>109.32</v>
      </c>
      <c r="AH6" s="21">
        <f t="shared" si="4"/>
        <v>108.33</v>
      </c>
      <c r="AI6" s="20" t="str">
        <f>IF(AI7="","",IF(AI7="-","【-】","【"&amp;SUBSTITUTE(TEXT(AI7,"#,##0.00"),"-","△")&amp;"】"))</f>
        <v>【106.11】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2.36</v>
      </c>
      <c r="AP6" s="21">
        <f t="shared" si="5"/>
        <v>2.0699999999999998</v>
      </c>
      <c r="AQ6" s="21">
        <f t="shared" si="5"/>
        <v>5.97</v>
      </c>
      <c r="AR6" s="21">
        <f t="shared" si="5"/>
        <v>1.54</v>
      </c>
      <c r="AS6" s="21">
        <f t="shared" si="5"/>
        <v>1.28</v>
      </c>
      <c r="AT6" s="20" t="str">
        <f>IF(AT7="","",IF(AT7="-","【-】","【"&amp;SUBSTITUTE(TEXT(AT7,"#,##0.00"),"-","△")&amp;"】"))</f>
        <v>【3.15】</v>
      </c>
      <c r="AU6" s="21">
        <f>IF(AU7="",NA(),AU7)</f>
        <v>63.34</v>
      </c>
      <c r="AV6" s="21">
        <f t="shared" ref="AV6:BD6" si="6">IF(AV7="",NA(),AV7)</f>
        <v>68.5</v>
      </c>
      <c r="AW6" s="21">
        <f t="shared" si="6"/>
        <v>63.46</v>
      </c>
      <c r="AX6" s="21">
        <f t="shared" si="6"/>
        <v>63</v>
      </c>
      <c r="AY6" s="21">
        <f t="shared" si="6"/>
        <v>64.37</v>
      </c>
      <c r="AZ6" s="21">
        <f t="shared" si="6"/>
        <v>62.12</v>
      </c>
      <c r="BA6" s="21">
        <f t="shared" si="6"/>
        <v>61.57</v>
      </c>
      <c r="BB6" s="21">
        <f t="shared" si="6"/>
        <v>60.82</v>
      </c>
      <c r="BC6" s="21">
        <f t="shared" si="6"/>
        <v>63.48</v>
      </c>
      <c r="BD6" s="21">
        <f t="shared" si="6"/>
        <v>65.510000000000005</v>
      </c>
      <c r="BE6" s="20" t="str">
        <f>IF(BE7="","",IF(BE7="-","【-】","【"&amp;SUBSTITUTE(TEXT(BE7,"#,##0.00"),"-","△")&amp;"】"))</f>
        <v>【73.44】</v>
      </c>
      <c r="BF6" s="21">
        <f>IF(BF7="",NA(),BF7)</f>
        <v>780.29</v>
      </c>
      <c r="BG6" s="21">
        <f t="shared" ref="BG6:BO6" si="7">IF(BG7="",NA(),BG7)</f>
        <v>760.19</v>
      </c>
      <c r="BH6" s="21">
        <f t="shared" si="7"/>
        <v>758.1</v>
      </c>
      <c r="BI6" s="21">
        <f t="shared" si="7"/>
        <v>666.06</v>
      </c>
      <c r="BJ6" s="21">
        <f t="shared" si="7"/>
        <v>607.22</v>
      </c>
      <c r="BK6" s="21">
        <f t="shared" si="7"/>
        <v>875.53</v>
      </c>
      <c r="BL6" s="21">
        <f t="shared" si="7"/>
        <v>867.39</v>
      </c>
      <c r="BM6" s="21">
        <f t="shared" si="7"/>
        <v>920.83</v>
      </c>
      <c r="BN6" s="21">
        <f t="shared" si="7"/>
        <v>874.02</v>
      </c>
      <c r="BO6" s="21">
        <f t="shared" si="7"/>
        <v>827.43</v>
      </c>
      <c r="BP6" s="20" t="str">
        <f>IF(BP7="","",IF(BP7="-","【-】","【"&amp;SUBSTITUTE(TEXT(BP7,"#,##0.00"),"-","△")&amp;"】"))</f>
        <v>【652.82】</v>
      </c>
      <c r="BQ6" s="21">
        <f>IF(BQ7="",NA(),BQ7)</f>
        <v>119.19</v>
      </c>
      <c r="BR6" s="21">
        <f t="shared" ref="BR6:BZ6" si="8">IF(BR7="",NA(),BR7)</f>
        <v>121.48</v>
      </c>
      <c r="BS6" s="21">
        <f t="shared" si="8"/>
        <v>124.84</v>
      </c>
      <c r="BT6" s="21">
        <f t="shared" si="8"/>
        <v>132.68</v>
      </c>
      <c r="BU6" s="21">
        <f t="shared" si="8"/>
        <v>142.25</v>
      </c>
      <c r="BV6" s="21">
        <f t="shared" si="8"/>
        <v>99.83</v>
      </c>
      <c r="BW6" s="21">
        <f t="shared" si="8"/>
        <v>100.91</v>
      </c>
      <c r="BX6" s="21">
        <f t="shared" si="8"/>
        <v>99.82</v>
      </c>
      <c r="BY6" s="21">
        <f t="shared" si="8"/>
        <v>100.32</v>
      </c>
      <c r="BZ6" s="21">
        <f t="shared" si="8"/>
        <v>99.71</v>
      </c>
      <c r="CA6" s="20" t="str">
        <f>IF(CA7="","",IF(CA7="-","【-】","【"&amp;SUBSTITUTE(TEXT(CA7,"#,##0.00"),"-","△")&amp;"】"))</f>
        <v>【97.61】</v>
      </c>
      <c r="CB6" s="21">
        <f>IF(CB7="",NA(),CB7)</f>
        <v>131.62</v>
      </c>
      <c r="CC6" s="21">
        <f t="shared" ref="CC6:CK6" si="9">IF(CC7="",NA(),CC7)</f>
        <v>129.37</v>
      </c>
      <c r="CD6" s="21">
        <f t="shared" si="9"/>
        <v>124.49</v>
      </c>
      <c r="CE6" s="21">
        <f t="shared" si="9"/>
        <v>117.6</v>
      </c>
      <c r="CF6" s="21">
        <f t="shared" si="9"/>
        <v>110.28</v>
      </c>
      <c r="CG6" s="21">
        <f t="shared" si="9"/>
        <v>158.94</v>
      </c>
      <c r="CH6" s="21">
        <f t="shared" si="9"/>
        <v>158.04</v>
      </c>
      <c r="CI6" s="21">
        <f t="shared" si="9"/>
        <v>156.77000000000001</v>
      </c>
      <c r="CJ6" s="21">
        <f t="shared" si="9"/>
        <v>157.63999999999999</v>
      </c>
      <c r="CK6" s="21">
        <f t="shared" si="9"/>
        <v>159.59</v>
      </c>
      <c r="CL6" s="20" t="str">
        <f>IF(CL7="","",IF(CL7="-","【-】","【"&amp;SUBSTITUTE(TEXT(CL7,"#,##0.00"),"-","△")&amp;"】"))</f>
        <v>【138.29】</v>
      </c>
      <c r="CM6" s="21">
        <f>IF(CM7="",NA(),CM7)</f>
        <v>78.45</v>
      </c>
      <c r="CN6" s="21">
        <f t="shared" ref="CN6:CV6" si="10">IF(CN7="",NA(),CN7)</f>
        <v>67.08</v>
      </c>
      <c r="CO6" s="21">
        <f t="shared" si="10"/>
        <v>66.23</v>
      </c>
      <c r="CP6" s="21">
        <f t="shared" si="10"/>
        <v>86.64</v>
      </c>
      <c r="CQ6" s="21">
        <f t="shared" si="10"/>
        <v>86.88</v>
      </c>
      <c r="CR6" s="21">
        <f t="shared" si="10"/>
        <v>67.069999999999993</v>
      </c>
      <c r="CS6" s="21">
        <f t="shared" si="10"/>
        <v>66.78</v>
      </c>
      <c r="CT6" s="21">
        <f t="shared" si="10"/>
        <v>67</v>
      </c>
      <c r="CU6" s="21">
        <f t="shared" si="10"/>
        <v>66.650000000000006</v>
      </c>
      <c r="CV6" s="21">
        <f t="shared" si="10"/>
        <v>64.45</v>
      </c>
      <c r="CW6" s="20" t="str">
        <f>IF(CW7="","",IF(CW7="-","【-】","【"&amp;SUBSTITUTE(TEXT(CW7,"#,##0.00"),"-","△")&amp;"】"))</f>
        <v>【59.10】</v>
      </c>
      <c r="CX6" s="21">
        <f>IF(CX7="",NA(),CX7)</f>
        <v>95.63</v>
      </c>
      <c r="CY6" s="21">
        <f t="shared" ref="CY6:DG6" si="11">IF(CY7="",NA(),CY7)</f>
        <v>95.97</v>
      </c>
      <c r="CZ6" s="21">
        <f t="shared" si="11"/>
        <v>96.24</v>
      </c>
      <c r="DA6" s="21">
        <f t="shared" si="11"/>
        <v>96.41</v>
      </c>
      <c r="DB6" s="21">
        <f t="shared" si="11"/>
        <v>96.6</v>
      </c>
      <c r="DC6" s="21">
        <f t="shared" si="11"/>
        <v>93.96</v>
      </c>
      <c r="DD6" s="21">
        <f t="shared" si="11"/>
        <v>94.06</v>
      </c>
      <c r="DE6" s="21">
        <f t="shared" si="11"/>
        <v>94.41</v>
      </c>
      <c r="DF6" s="21">
        <f t="shared" si="11"/>
        <v>94.43</v>
      </c>
      <c r="DG6" s="21">
        <f t="shared" si="11"/>
        <v>94.58</v>
      </c>
      <c r="DH6" s="20" t="str">
        <f>IF(DH7="","",IF(DH7="-","【-】","【"&amp;SUBSTITUTE(TEXT(DH7,"#,##0.00"),"-","△")&amp;"】"))</f>
        <v>【95.82】</v>
      </c>
      <c r="DI6" s="21">
        <f>IF(DI7="",NA(),DI7)</f>
        <v>45.19</v>
      </c>
      <c r="DJ6" s="21">
        <f t="shared" ref="DJ6:DR6" si="12">IF(DJ7="",NA(),DJ7)</f>
        <v>46.46</v>
      </c>
      <c r="DK6" s="21">
        <f t="shared" si="12"/>
        <v>47.83</v>
      </c>
      <c r="DL6" s="21">
        <f t="shared" si="12"/>
        <v>49.37</v>
      </c>
      <c r="DM6" s="21">
        <f t="shared" si="12"/>
        <v>50.52</v>
      </c>
      <c r="DN6" s="21">
        <f t="shared" si="12"/>
        <v>33.090000000000003</v>
      </c>
      <c r="DO6" s="21">
        <f t="shared" si="12"/>
        <v>34.33</v>
      </c>
      <c r="DP6" s="21">
        <f t="shared" si="12"/>
        <v>34.15</v>
      </c>
      <c r="DQ6" s="21">
        <f t="shared" si="12"/>
        <v>35.53</v>
      </c>
      <c r="DR6" s="21">
        <f t="shared" si="12"/>
        <v>37.51</v>
      </c>
      <c r="DS6" s="20" t="str">
        <f>IF(DS7="","",IF(DS7="-","【-】","【"&amp;SUBSTITUTE(TEXT(DS7,"#,##0.00"),"-","△")&amp;"】"))</f>
        <v>【39.74】</v>
      </c>
      <c r="DT6" s="21">
        <f>IF(DT7="",NA(),DT7)</f>
        <v>12.19</v>
      </c>
      <c r="DU6" s="21">
        <f t="shared" ref="DU6:EC6" si="13">IF(DU7="",NA(),DU7)</f>
        <v>13.07</v>
      </c>
      <c r="DV6" s="21">
        <f t="shared" si="13"/>
        <v>13.96</v>
      </c>
      <c r="DW6" s="21">
        <f t="shared" si="13"/>
        <v>14.1</v>
      </c>
      <c r="DX6" s="21">
        <f t="shared" si="13"/>
        <v>14.77</v>
      </c>
      <c r="DY6" s="21">
        <f t="shared" si="13"/>
        <v>5.04</v>
      </c>
      <c r="DZ6" s="21">
        <f t="shared" si="13"/>
        <v>5.1100000000000003</v>
      </c>
      <c r="EA6" s="21">
        <f t="shared" si="13"/>
        <v>5.18</v>
      </c>
      <c r="EB6" s="21">
        <f t="shared" si="13"/>
        <v>6.01</v>
      </c>
      <c r="EC6" s="21">
        <f t="shared" si="13"/>
        <v>6.84</v>
      </c>
      <c r="ED6" s="20" t="str">
        <f>IF(ED7="","",IF(ED7="-","【-】","【"&amp;SUBSTITUTE(TEXT(ED7,"#,##0.00"),"-","△")&amp;"】"))</f>
        <v>【7.62】</v>
      </c>
      <c r="EE6" s="21">
        <f>IF(EE7="",NA(),EE7)</f>
        <v>0.21</v>
      </c>
      <c r="EF6" s="21">
        <f t="shared" ref="EF6:EN6" si="14">IF(EF7="",NA(),EF7)</f>
        <v>0.26</v>
      </c>
      <c r="EG6" s="21">
        <f t="shared" si="14"/>
        <v>0.3</v>
      </c>
      <c r="EH6" s="21">
        <f t="shared" si="14"/>
        <v>0.21</v>
      </c>
      <c r="EI6" s="21">
        <f t="shared" si="14"/>
        <v>0.18</v>
      </c>
      <c r="EJ6" s="21">
        <f t="shared" si="14"/>
        <v>0.25</v>
      </c>
      <c r="EK6" s="21">
        <f t="shared" si="14"/>
        <v>0.21</v>
      </c>
      <c r="EL6" s="21">
        <f t="shared" si="14"/>
        <v>0.33</v>
      </c>
      <c r="EM6" s="21">
        <f t="shared" si="14"/>
        <v>0.22</v>
      </c>
      <c r="EN6" s="21">
        <f t="shared" si="14"/>
        <v>0.23</v>
      </c>
      <c r="EO6" s="20" t="str">
        <f>IF(EO7="","",IF(EO7="-","【-】","【"&amp;SUBSTITUTE(TEXT(EO7,"#,##0.00"),"-","△")&amp;"】"))</f>
        <v>【0.23】</v>
      </c>
    </row>
    <row r="7" spans="1:148" s="22" customFormat="1" x14ac:dyDescent="0.15">
      <c r="A7" s="14"/>
      <c r="B7" s="23">
        <v>2022</v>
      </c>
      <c r="C7" s="23">
        <v>12025</v>
      </c>
      <c r="D7" s="23">
        <v>46</v>
      </c>
      <c r="E7" s="23">
        <v>17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51.21</v>
      </c>
      <c r="P7" s="24">
        <v>90.04</v>
      </c>
      <c r="Q7" s="24">
        <v>72.53</v>
      </c>
      <c r="R7" s="24">
        <v>3014</v>
      </c>
      <c r="S7" s="24">
        <v>244431</v>
      </c>
      <c r="T7" s="24">
        <v>677.87</v>
      </c>
      <c r="U7" s="24">
        <v>360.59</v>
      </c>
      <c r="V7" s="24">
        <v>218312</v>
      </c>
      <c r="W7" s="24">
        <v>46.89</v>
      </c>
      <c r="X7" s="24">
        <v>4655.83</v>
      </c>
      <c r="Y7" s="24">
        <v>113.08</v>
      </c>
      <c r="Z7" s="24">
        <v>114.76</v>
      </c>
      <c r="AA7" s="24">
        <v>116.21</v>
      </c>
      <c r="AB7" s="24">
        <v>118.23</v>
      </c>
      <c r="AC7" s="24">
        <v>119.7</v>
      </c>
      <c r="AD7" s="24">
        <v>110.01</v>
      </c>
      <c r="AE7" s="24">
        <v>111.12</v>
      </c>
      <c r="AF7" s="24">
        <v>109.58</v>
      </c>
      <c r="AG7" s="24">
        <v>109.32</v>
      </c>
      <c r="AH7" s="24">
        <v>108.33</v>
      </c>
      <c r="AI7" s="24">
        <v>106.11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2.36</v>
      </c>
      <c r="AP7" s="24">
        <v>2.0699999999999998</v>
      </c>
      <c r="AQ7" s="24">
        <v>5.97</v>
      </c>
      <c r="AR7" s="24">
        <v>1.54</v>
      </c>
      <c r="AS7" s="24">
        <v>1.28</v>
      </c>
      <c r="AT7" s="24">
        <v>3.15</v>
      </c>
      <c r="AU7" s="24">
        <v>63.34</v>
      </c>
      <c r="AV7" s="24">
        <v>68.5</v>
      </c>
      <c r="AW7" s="24">
        <v>63.46</v>
      </c>
      <c r="AX7" s="24">
        <v>63</v>
      </c>
      <c r="AY7" s="24">
        <v>64.37</v>
      </c>
      <c r="AZ7" s="24">
        <v>62.12</v>
      </c>
      <c r="BA7" s="24">
        <v>61.57</v>
      </c>
      <c r="BB7" s="24">
        <v>60.82</v>
      </c>
      <c r="BC7" s="24">
        <v>63.48</v>
      </c>
      <c r="BD7" s="24">
        <v>65.510000000000005</v>
      </c>
      <c r="BE7" s="24">
        <v>73.44</v>
      </c>
      <c r="BF7" s="24">
        <v>780.29</v>
      </c>
      <c r="BG7" s="24">
        <v>760.19</v>
      </c>
      <c r="BH7" s="24">
        <v>758.1</v>
      </c>
      <c r="BI7" s="24">
        <v>666.06</v>
      </c>
      <c r="BJ7" s="24">
        <v>607.22</v>
      </c>
      <c r="BK7" s="24">
        <v>875.53</v>
      </c>
      <c r="BL7" s="24">
        <v>867.39</v>
      </c>
      <c r="BM7" s="24">
        <v>920.83</v>
      </c>
      <c r="BN7" s="24">
        <v>874.02</v>
      </c>
      <c r="BO7" s="24">
        <v>827.43</v>
      </c>
      <c r="BP7" s="24">
        <v>652.82000000000005</v>
      </c>
      <c r="BQ7" s="24">
        <v>119.19</v>
      </c>
      <c r="BR7" s="24">
        <v>121.48</v>
      </c>
      <c r="BS7" s="24">
        <v>124.84</v>
      </c>
      <c r="BT7" s="24">
        <v>132.68</v>
      </c>
      <c r="BU7" s="24">
        <v>142.25</v>
      </c>
      <c r="BV7" s="24">
        <v>99.83</v>
      </c>
      <c r="BW7" s="24">
        <v>100.91</v>
      </c>
      <c r="BX7" s="24">
        <v>99.82</v>
      </c>
      <c r="BY7" s="24">
        <v>100.32</v>
      </c>
      <c r="BZ7" s="24">
        <v>99.71</v>
      </c>
      <c r="CA7" s="24">
        <v>97.61</v>
      </c>
      <c r="CB7" s="24">
        <v>131.62</v>
      </c>
      <c r="CC7" s="24">
        <v>129.37</v>
      </c>
      <c r="CD7" s="24">
        <v>124.49</v>
      </c>
      <c r="CE7" s="24">
        <v>117.6</v>
      </c>
      <c r="CF7" s="24">
        <v>110.28</v>
      </c>
      <c r="CG7" s="24">
        <v>158.94</v>
      </c>
      <c r="CH7" s="24">
        <v>158.04</v>
      </c>
      <c r="CI7" s="24">
        <v>156.77000000000001</v>
      </c>
      <c r="CJ7" s="24">
        <v>157.63999999999999</v>
      </c>
      <c r="CK7" s="24">
        <v>159.59</v>
      </c>
      <c r="CL7" s="24">
        <v>138.29</v>
      </c>
      <c r="CM7" s="24">
        <v>78.45</v>
      </c>
      <c r="CN7" s="24">
        <v>67.08</v>
      </c>
      <c r="CO7" s="24">
        <v>66.23</v>
      </c>
      <c r="CP7" s="24">
        <v>86.64</v>
      </c>
      <c r="CQ7" s="24">
        <v>86.88</v>
      </c>
      <c r="CR7" s="24">
        <v>67.069999999999993</v>
      </c>
      <c r="CS7" s="24">
        <v>66.78</v>
      </c>
      <c r="CT7" s="24">
        <v>67</v>
      </c>
      <c r="CU7" s="24">
        <v>66.650000000000006</v>
      </c>
      <c r="CV7" s="24">
        <v>64.45</v>
      </c>
      <c r="CW7" s="24">
        <v>59.1</v>
      </c>
      <c r="CX7" s="24">
        <v>95.63</v>
      </c>
      <c r="CY7" s="24">
        <v>95.97</v>
      </c>
      <c r="CZ7" s="24">
        <v>96.24</v>
      </c>
      <c r="DA7" s="24">
        <v>96.41</v>
      </c>
      <c r="DB7" s="24">
        <v>96.6</v>
      </c>
      <c r="DC7" s="24">
        <v>93.96</v>
      </c>
      <c r="DD7" s="24">
        <v>94.06</v>
      </c>
      <c r="DE7" s="24">
        <v>94.41</v>
      </c>
      <c r="DF7" s="24">
        <v>94.43</v>
      </c>
      <c r="DG7" s="24">
        <v>94.58</v>
      </c>
      <c r="DH7" s="24">
        <v>95.82</v>
      </c>
      <c r="DI7" s="24">
        <v>45.19</v>
      </c>
      <c r="DJ7" s="24">
        <v>46.46</v>
      </c>
      <c r="DK7" s="24">
        <v>47.83</v>
      </c>
      <c r="DL7" s="24">
        <v>49.37</v>
      </c>
      <c r="DM7" s="24">
        <v>50.52</v>
      </c>
      <c r="DN7" s="24">
        <v>33.090000000000003</v>
      </c>
      <c r="DO7" s="24">
        <v>34.33</v>
      </c>
      <c r="DP7" s="24">
        <v>34.15</v>
      </c>
      <c r="DQ7" s="24">
        <v>35.53</v>
      </c>
      <c r="DR7" s="24">
        <v>37.51</v>
      </c>
      <c r="DS7" s="24">
        <v>39.74</v>
      </c>
      <c r="DT7" s="24">
        <v>12.19</v>
      </c>
      <c r="DU7" s="24">
        <v>13.07</v>
      </c>
      <c r="DV7" s="24">
        <v>13.96</v>
      </c>
      <c r="DW7" s="24">
        <v>14.1</v>
      </c>
      <c r="DX7" s="24">
        <v>14.77</v>
      </c>
      <c r="DY7" s="24">
        <v>5.04</v>
      </c>
      <c r="DZ7" s="24">
        <v>5.1100000000000003</v>
      </c>
      <c r="EA7" s="24">
        <v>5.18</v>
      </c>
      <c r="EB7" s="24">
        <v>6.01</v>
      </c>
      <c r="EC7" s="24">
        <v>6.84</v>
      </c>
      <c r="ED7" s="24">
        <v>7.62</v>
      </c>
      <c r="EE7" s="24">
        <v>0.21</v>
      </c>
      <c r="EF7" s="24">
        <v>0.26</v>
      </c>
      <c r="EG7" s="24">
        <v>0.3</v>
      </c>
      <c r="EH7" s="24">
        <v>0.21</v>
      </c>
      <c r="EI7" s="24">
        <v>0.18</v>
      </c>
      <c r="EJ7" s="24">
        <v>0.25</v>
      </c>
      <c r="EK7" s="24">
        <v>0.21</v>
      </c>
      <c r="EL7" s="24">
        <v>0.33</v>
      </c>
      <c r="EM7" s="24">
        <v>0.22</v>
      </c>
      <c r="EN7" s="24">
        <v>0.23</v>
      </c>
      <c r="EO7" s="24">
        <v>0.23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112</v>
      </c>
      <c r="E13" t="s">
        <v>112</v>
      </c>
      <c r="F13" t="s">
        <v>111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高倉　真吾</cp:lastModifiedBy>
  <dcterms:created xsi:type="dcterms:W3CDTF">2023-12-12T00:41:44Z</dcterms:created>
  <dcterms:modified xsi:type="dcterms:W3CDTF">2024-01-30T04:32:06Z</dcterms:modified>
  <cp:category/>
</cp:coreProperties>
</file>