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KEIEI_DS\keiki\下水道事業\009_経営比較分析表\R3 経営比較分析表（令和２年度）\3_経営比較分析表（起案・提出用）\"/>
    </mc:Choice>
  </mc:AlternateContent>
  <xr:revisionPtr revIDLastSave="0" documentId="13_ncr:1_{DF4BE001-4ABA-44FD-8AB8-9ECBE30EF453}" xr6:coauthVersionLast="36" xr6:coauthVersionMax="36" xr10:uidLastSave="{00000000-0000-0000-0000-000000000000}"/>
  <workbookProtection workbookAlgorithmName="SHA-512" workbookHashValue="wvk2gA86W6BXpGPOQjZNnhUOKkZofKcCCn7sI9jTujj/lxaUJYIva83cevQJBsXObQ36nEd8JVD0RtcO+GK0mQ==" workbookSaltValue="RnNDpsqKkwJcFv2F860OA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P6" i="5"/>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P10" i="4"/>
  <c r="B10" i="4"/>
  <c r="BB8" i="4"/>
  <c r="AD8" i="4"/>
  <c r="W8" i="4"/>
  <c r="B8" i="4"/>
</calcChain>
</file>

<file path=xl/sharedStrings.xml><?xml version="1.0" encoding="utf-8"?>
<sst xmlns="http://schemas.openxmlformats.org/spreadsheetml/2006/main" count="237" uniqueCount="117">
  <si>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</si>
  <si>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</si>
  <si>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</si>
  <si>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</si>
  <si>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</si>
  <si>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</si>
  <si>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</si>
  <si>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</si>
  <si>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</si>
  <si>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</si>
  <si>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</si>
  <si>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</si>
  <si>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</si>
  <si>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</si>
  <si>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</si>
  <si>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</si>
  <si>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</si>
  <si>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</si>
  <si>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</si>
  <si>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</si>
  <si>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</si>
  <si>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</si>
  <si>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</si>
  <si>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</si>
  <si>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</si>
  <si>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</si>
  <si>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</si>
  <si>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</si>
  <si>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</si>
  <si>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</si>
  <si>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</si>
  <si>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</si>
  <si>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</si>
  <si>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</si>
  <si>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</si>
  <si>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</si>
  <si>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</si>
  <si>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</si>
  <si>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</si>
  <si>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</si>
  <si>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</si>
  <si>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</si>
  <si>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</si>
  <si>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</si>
  <si>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</si>
  <si>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</si>
  <si>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</si>
  <si>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</si>
  <si>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</si>
  <si>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</si>
  <si>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</si>
  <si>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</si>
  <si>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</si>
  <si>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</si>
  <si>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</si>
  <si>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</si>
  <si>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</si>
  <si>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</si>
  <si>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</si>
  <si>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</si>
  <si>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</si>
  <si>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</si>
  <si>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</si>
  <si>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</si>
  <si>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</si>
  <si>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</si>
  <si>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</si>
  <si>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</si>
  <si>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</si>
  <si>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</si>
  <si>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</si>
  <si>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</si>
  <si>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</si>
  <si>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</si>
  <si>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</si>
  <si>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</si>
  <si>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</si>
  <si>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</si>
  <si>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</si>
  <si>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</si>
  <si>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</si>
  <si>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</si>
  <si>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</si>
  <si>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</si>
  <si>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</si>
  <si>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</si>
  <si>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</si>
  <si>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</si>
  <si>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</si>
  <si>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</si>
  <si>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</si>
  <si>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</si>
  <si>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</si>
  <si>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</si>
  <si>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</si>
  <si>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</si>
  <si>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函館市</t>
  </si>
  <si>
    <t>法適用</t>
  </si>
  <si>
    <t>下水道事業</t>
  </si>
  <si>
    <t>特定環境保全公共下水道</t>
  </si>
  <si>
    <t>D3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</si>
  <si>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</si>
  <si>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</si>
  <si>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</si>
  <si>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</si>
  <si>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</si>
  <si>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</si>
  <si>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</si>
  <si>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</si>
  <si>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</si>
  <si>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</si>
  <si>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</si>
  <si>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</si>
  <si>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</si>
  <si>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①有形固定資産減価償却率は，類似団体平均を上回る水準であるが，ストックマネジメント計画に基づく計画的な更新を行っていく。
　②管渠老朽化率および③管渠改善率については，供用開始が平成18年度のため，法定耐用年数を超える管渠および改善を必要とする管渠が発生していないことから，ともに0％となっている。</t>
    <phoneticPr fontId="4"/>
  </si>
  <si>
    <t>　収支状況などからすると，概ね健全な経営状況であると考えられるが，水需要の減少から使用料収入が減収傾向にあるため，引き続き水洗化率の向上を図り，公共下水道と一体的に健全な経営の維持に努める。</t>
    <phoneticPr fontId="4"/>
  </si>
  <si>
    <t>　①経常収支比率は，類似団体平均を上回る水準で，100％以上となっており，収支は健全な状態にある。
　②累積欠損金比率は,累積欠損金が発生していないため0％となり,健全な状態にある。
　③流動比率は100％を下回り，類似団体平均を下回る水準となっているが，公共下水道と一体的に運営されているため，短期債務に対する支払能力は確保されている。
　④企業債残高対事業規模比率は，類似団体平均と同水準となっているが，事業開始に伴う施設整備による企業債残高が減少し，当面は管渠などの更新が発生しない見込みとなっていることから，今後も減少傾向となる見通しとなっている。
　⑤経費回収率は100％を下回っているが，公共下水道と一体的に運営されており，全体では100％以上となるため，経営に必要な経費を使用料で賄うことができている。
　⑥汚水処理原価は類似団体平均を下回る水準となっており，効率的な汚水処理が実施されている。
　⑦施設利用率については，公共下水道の処理場で汚水処理しているため特環としての指標値はない。
　⑧水洗化率は，類似団体平均を上回っており，上昇傾向にある。</t>
    <rPh sb="292" eb="294">
      <t>シタマワ</t>
    </rPh>
    <rPh sb="300" eb="305">
      <t>コウキョウゲスイドウ</t>
    </rPh>
    <rPh sb="306" eb="308">
      <t>イッタイ</t>
    </rPh>
    <rPh sb="308" eb="309">
      <t>テキ</t>
    </rPh>
    <rPh sb="310" eb="312">
      <t>ウンエイ</t>
    </rPh>
    <rPh sb="318" eb="320">
      <t>ゼンタイ</t>
    </rPh>
    <rPh sb="326" eb="328">
      <t>イジョウ</t>
    </rPh>
    <rPh sb="334" eb="336">
      <t>ケイエイ</t>
    </rPh>
    <rPh sb="337" eb="339">
      <t>ヒツヨウ</t>
    </rPh>
    <rPh sb="340" eb="342">
      <t>ケイヒ</t>
    </rPh>
    <rPh sb="343" eb="346">
      <t>シヨウリョウ</t>
    </rPh>
    <rPh sb="347" eb="348">
      <t>マカナ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</si>
</sst>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0A-470B-B551-2512508AC4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0.06</c:v>
                </c:pt>
                <c:pt idx="4">
                  <c:v>0.02</c:v>
                </c:pt>
              </c:numCache>
            </c:numRef>
          </c:val>
          <c:smooth val="0"/>
          <c:extLst>
            <c:ext xmlns:c16="http://schemas.microsoft.com/office/drawing/2014/chart" uri="{C3380CC4-5D6E-409C-BE32-E72D297353CC}">
              <c16:uniqueId val="{00000001-540A-470B-B551-2512508AC4F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3F-4366-9849-1C022927A1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37.65</c:v>
                </c:pt>
                <c:pt idx="4">
                  <c:v>36.71</c:v>
                </c:pt>
              </c:numCache>
            </c:numRef>
          </c:val>
          <c:smooth val="0"/>
          <c:extLst>
            <c:ext xmlns:c16="http://schemas.microsoft.com/office/drawing/2014/chart" uri="{C3380CC4-5D6E-409C-BE32-E72D297353CC}">
              <c16:uniqueId val="{00000001-223F-4366-9849-1C022927A1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74.650000000000006</c:v>
                </c:pt>
                <c:pt idx="1">
                  <c:v>75.55</c:v>
                </c:pt>
                <c:pt idx="2">
                  <c:v>76.680000000000007</c:v>
                </c:pt>
                <c:pt idx="3">
                  <c:v>78.13</c:v>
                </c:pt>
                <c:pt idx="4">
                  <c:v>79.33</c:v>
                </c:pt>
              </c:numCache>
            </c:numRef>
          </c:val>
          <c:extLst>
            <c:ext xmlns:c16="http://schemas.microsoft.com/office/drawing/2014/chart" uri="{C3380CC4-5D6E-409C-BE32-E72D297353CC}">
              <c16:uniqueId val="{00000000-9841-4EA9-8B6C-55EA2A435A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67.37</c:v>
                </c:pt>
                <c:pt idx="4">
                  <c:v>70.05</c:v>
                </c:pt>
              </c:numCache>
            </c:numRef>
          </c:val>
          <c:smooth val="0"/>
          <c:extLst>
            <c:ext xmlns:c16="http://schemas.microsoft.com/office/drawing/2014/chart" uri="{C3380CC4-5D6E-409C-BE32-E72D297353CC}">
              <c16:uniqueId val="{00000001-9841-4EA9-8B6C-55EA2A435A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114.28</c:v>
                </c:pt>
                <c:pt idx="1">
                  <c:v>115.04</c:v>
                </c:pt>
                <c:pt idx="2">
                  <c:v>109.59</c:v>
                </c:pt>
                <c:pt idx="3">
                  <c:v>107.66</c:v>
                </c:pt>
                <c:pt idx="4">
                  <c:v>103.16</c:v>
                </c:pt>
              </c:numCache>
            </c:numRef>
          </c:val>
          <c:extLst>
            <c:ext xmlns:c16="http://schemas.microsoft.com/office/drawing/2014/chart" uri="{C3380CC4-5D6E-409C-BE32-E72D297353CC}">
              <c16:uniqueId val="{00000000-CBD4-47B1-BE6E-7D606F535E4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98.04</c:v>
                </c:pt>
                <c:pt idx="1">
                  <c:v>99.91</c:v>
                </c:pt>
                <c:pt idx="2">
                  <c:v>98.03</c:v>
                </c:pt>
                <c:pt idx="3">
                  <c:v>101.38</c:v>
                </c:pt>
                <c:pt idx="4">
                  <c:v>100.3</c:v>
                </c:pt>
              </c:numCache>
            </c:numRef>
          </c:val>
          <c:smooth val="0"/>
          <c:extLst>
            <c:ext xmlns:c16="http://schemas.microsoft.com/office/drawing/2014/chart" uri="{C3380CC4-5D6E-409C-BE32-E72D297353CC}">
              <c16:uniqueId val="{00000001-CBD4-47B1-BE6E-7D606F535E4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21.44</c:v>
                </c:pt>
                <c:pt idx="1">
                  <c:v>23.39</c:v>
                </c:pt>
                <c:pt idx="2">
                  <c:v>25.33</c:v>
                </c:pt>
                <c:pt idx="3">
                  <c:v>27.26</c:v>
                </c:pt>
                <c:pt idx="4">
                  <c:v>29.24</c:v>
                </c:pt>
              </c:numCache>
            </c:numRef>
          </c:val>
          <c:extLst>
            <c:ext xmlns:c16="http://schemas.microsoft.com/office/drawing/2014/chart" uri="{C3380CC4-5D6E-409C-BE32-E72D297353CC}">
              <c16:uniqueId val="{00000000-AF94-4D76-AAF4-C213D8ACFB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18.920000000000002</c:v>
                </c:pt>
                <c:pt idx="1">
                  <c:v>14.76</c:v>
                </c:pt>
                <c:pt idx="2">
                  <c:v>15.02</c:v>
                </c:pt>
                <c:pt idx="3">
                  <c:v>13.2</c:v>
                </c:pt>
                <c:pt idx="4">
                  <c:v>15.82</c:v>
                </c:pt>
              </c:numCache>
            </c:numRef>
          </c:val>
          <c:smooth val="0"/>
          <c:extLst>
            <c:ext xmlns:c16="http://schemas.microsoft.com/office/drawing/2014/chart" uri="{C3380CC4-5D6E-409C-BE32-E72D297353CC}">
              <c16:uniqueId val="{00000001-AF94-4D76-AAF4-C213D8ACFB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8D-4123-8CAE-A331A9CCB9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8D-4123-8CAE-A331A9CCB9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133.13999999999999</c:v>
                </c:pt>
                <c:pt idx="1">
                  <c:v>73.790000000000006</c:v>
                </c:pt>
                <c:pt idx="2">
                  <c:v>38.97</c:v>
                </c:pt>
                <c:pt idx="3">
                  <c:v>10.65</c:v>
                </c:pt>
                <c:pt idx="4" formatCode="#,##0.00;&quot;△&quot;#,##0.00">
                  <c:v>0</c:v>
                </c:pt>
              </c:numCache>
            </c:numRef>
          </c:val>
          <c:extLst>
            <c:ext xmlns:c16="http://schemas.microsoft.com/office/drawing/2014/chart" uri="{C3380CC4-5D6E-409C-BE32-E72D297353CC}">
              <c16:uniqueId val="{00000000-51A3-4B4C-B677-178C22218D4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208.1</c:v>
                </c:pt>
                <c:pt idx="1">
                  <c:v>148.76</c:v>
                </c:pt>
                <c:pt idx="2">
                  <c:v>179.15</c:v>
                </c:pt>
                <c:pt idx="3">
                  <c:v>360.63</c:v>
                </c:pt>
                <c:pt idx="4">
                  <c:v>254.91</c:v>
                </c:pt>
              </c:numCache>
            </c:numRef>
          </c:val>
          <c:smooth val="0"/>
          <c:extLst>
            <c:ext xmlns:c16="http://schemas.microsoft.com/office/drawing/2014/chart" uri="{C3380CC4-5D6E-409C-BE32-E72D297353CC}">
              <c16:uniqueId val="{00000001-51A3-4B4C-B677-178C22218D4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1.18</c:v>
                </c:pt>
                <c:pt idx="1">
                  <c:v>1.1299999999999999</c:v>
                </c:pt>
                <c:pt idx="2">
                  <c:v>1.1100000000000001</c:v>
                </c:pt>
                <c:pt idx="3">
                  <c:v>1.06</c:v>
                </c:pt>
                <c:pt idx="4">
                  <c:v>0.94</c:v>
                </c:pt>
              </c:numCache>
            </c:numRef>
          </c:val>
          <c:extLst>
            <c:ext xmlns:c16="http://schemas.microsoft.com/office/drawing/2014/chart" uri="{C3380CC4-5D6E-409C-BE32-E72D297353CC}">
              <c16:uniqueId val="{00000000-E998-4FA1-BFE0-89D86A52B25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75.290000000000006</c:v>
                </c:pt>
                <c:pt idx="1">
                  <c:v>129.05000000000001</c:v>
                </c:pt>
                <c:pt idx="2">
                  <c:v>131.47999999999999</c:v>
                </c:pt>
                <c:pt idx="3">
                  <c:v>75.33</c:v>
                </c:pt>
                <c:pt idx="4">
                  <c:v>64.17</c:v>
                </c:pt>
              </c:numCache>
            </c:numRef>
          </c:val>
          <c:smooth val="0"/>
          <c:extLst>
            <c:ext xmlns:c16="http://schemas.microsoft.com/office/drawing/2014/chart" uri="{C3380CC4-5D6E-409C-BE32-E72D297353CC}">
              <c16:uniqueId val="{00000001-E998-4FA1-BFE0-89D86A52B25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1816.83</c:v>
                </c:pt>
                <c:pt idx="1">
                  <c:v>1639.08</c:v>
                </c:pt>
                <c:pt idx="2">
                  <c:v>1560.92</c:v>
                </c:pt>
                <c:pt idx="3">
                  <c:v>1488.39</c:v>
                </c:pt>
                <c:pt idx="4">
                  <c:v>1427.25</c:v>
                </c:pt>
              </c:numCache>
            </c:numRef>
          </c:val>
          <c:extLst>
            <c:ext xmlns:c16="http://schemas.microsoft.com/office/drawing/2014/chart" uri="{C3380CC4-5D6E-409C-BE32-E72D297353CC}">
              <c16:uniqueId val="{00000000-FDC1-45F0-9ED4-0BF88D59E6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1087.96</c:v>
                </c:pt>
                <c:pt idx="4">
                  <c:v>1209.45</c:v>
                </c:pt>
              </c:numCache>
            </c:numRef>
          </c:val>
          <c:smooth val="0"/>
          <c:extLst>
            <c:ext xmlns:c16="http://schemas.microsoft.com/office/drawing/2014/chart" uri="{C3380CC4-5D6E-409C-BE32-E72D297353CC}">
              <c16:uniqueId val="{00000001-FDC1-45F0-9ED4-0BF88D59E6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125.9</c:v>
                </c:pt>
                <c:pt idx="1">
                  <c:v>154.66</c:v>
                </c:pt>
                <c:pt idx="2">
                  <c:v>138.31</c:v>
                </c:pt>
                <c:pt idx="3">
                  <c:v>122.77</c:v>
                </c:pt>
                <c:pt idx="4">
                  <c:v>98.97</c:v>
                </c:pt>
              </c:numCache>
            </c:numRef>
          </c:val>
          <c:extLst>
            <c:ext xmlns:c16="http://schemas.microsoft.com/office/drawing/2014/chart" uri="{C3380CC4-5D6E-409C-BE32-E72D297353CC}">
              <c16:uniqueId val="{00000000-7043-4040-A263-377A7A48E3F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59.67</c:v>
                </c:pt>
                <c:pt idx="4">
                  <c:v>55.93</c:v>
                </c:pt>
              </c:numCache>
            </c:numRef>
          </c:val>
          <c:smooth val="0"/>
          <c:extLst>
            <c:ext xmlns:c16="http://schemas.microsoft.com/office/drawing/2014/chart" uri="{C3380CC4-5D6E-409C-BE32-E72D297353CC}">
              <c16:uniqueId val="{00000001-7043-4040-A263-377A7A48E3F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125.02</c:v>
                </c:pt>
                <c:pt idx="1">
                  <c:v>102.09</c:v>
                </c:pt>
                <c:pt idx="2">
                  <c:v>114.08</c:v>
                </c:pt>
                <c:pt idx="3">
                  <c:v>129.38</c:v>
                </c:pt>
                <c:pt idx="4">
                  <c:v>159.49</c:v>
                </c:pt>
              </c:numCache>
            </c:numRef>
          </c:val>
          <c:extLst>
            <c:ext xmlns:c16="http://schemas.microsoft.com/office/drawing/2014/chart" uri="{C3380CC4-5D6E-409C-BE32-E72D297353CC}">
              <c16:uniqueId val="{00000000-334F-4437-8128-902A101353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270.60000000000002</c:v>
                </c:pt>
                <c:pt idx="4">
                  <c:v>289.60000000000002</c:v>
                </c:pt>
              </c:numCache>
            </c:numRef>
          </c:val>
          <c:smooth val="0"/>
          <c:extLst>
            <c:ext xmlns:c16="http://schemas.microsoft.com/office/drawing/2014/chart" uri="{C3380CC4-5D6E-409C-BE32-E72D297353CC}">
              <c16:uniqueId val="{00000001-334F-4437-8128-902A101353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9"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函館市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自治体職員</v>
      </c>
      <c r="AE8" s="50"/>
      <c r="AF8" s="50"/>
      <c r="AG8" s="50"/>
      <c r="AH8" s="50"/>
      <c r="AI8" s="50"/>
      <c r="AJ8" s="50"/>
      <c r="AK8" s="3"/>
      <c r="AL8" s="51">
        <f>データ!S6</f>
        <v>251891</v>
      </c>
      <c r="AM8" s="51"/>
      <c r="AN8" s="51"/>
      <c r="AO8" s="51"/>
      <c r="AP8" s="51"/>
      <c r="AQ8" s="51"/>
      <c r="AR8" s="51"/>
      <c r="AS8" s="51"/>
      <c r="AT8" s="46">
        <f>データ!T6</f>
        <v>677.87</v>
      </c>
      <c r="AU8" s="46"/>
      <c r="AV8" s="46"/>
      <c r="AW8" s="46"/>
      <c r="AX8" s="46"/>
      <c r="AY8" s="46"/>
      <c r="AZ8" s="46"/>
      <c r="BA8" s="46"/>
      <c r="BB8" s="46">
        <f>データ!U6</f>
        <v>371.59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73.319999999999993</v>
      </c>
      <c r="J10" s="46"/>
      <c r="K10" s="46"/>
      <c r="L10" s="46"/>
      <c r="M10" s="46"/>
      <c r="N10" s="46"/>
      <c r="O10" s="46"/>
      <c r="P10" s="46">
        <f>データ!P6</f>
        <v>0.95</v>
      </c>
      <c r="Q10" s="46"/>
      <c r="R10" s="46"/>
      <c r="S10" s="46"/>
      <c r="T10" s="46"/>
      <c r="U10" s="46"/>
      <c r="V10" s="46"/>
      <c r="W10" s="46" t="str">
        <f>データ!Q6</f>
        <v>-</v>
      </c>
      <c r="X10" s="46"/>
      <c r="Y10" s="46"/>
      <c r="Z10" s="46"/>
      <c r="AA10" s="46"/>
      <c r="AB10" s="46"/>
      <c r="AC10" s="46"/>
      <c r="AD10" s="51">
        <f>データ!R6</f>
        <v>3014</v>
      </c>
      <c r="AE10" s="51"/>
      <c r="AF10" s="51"/>
      <c r="AG10" s="51"/>
      <c r="AH10" s="51"/>
      <c r="AI10" s="51"/>
      <c r="AJ10" s="51"/>
      <c r="AK10" s="2"/>
      <c r="AL10" s="51">
        <f>データ!V6</f>
        <v>2371</v>
      </c>
      <c r="AM10" s="51"/>
      <c r="AN10" s="51"/>
      <c r="AO10" s="51"/>
      <c r="AP10" s="51"/>
      <c r="AQ10" s="51"/>
      <c r="AR10" s="51"/>
      <c r="AS10" s="51"/>
      <c r="AT10" s="46">
        <f>データ!W6</f>
        <v>1.21</v>
      </c>
      <c r="AU10" s="46"/>
      <c r="AV10" s="46"/>
      <c r="AW10" s="46"/>
      <c r="AX10" s="46"/>
      <c r="AY10" s="46"/>
      <c r="AZ10" s="46"/>
      <c r="BA10" s="46"/>
      <c r="BB10" s="46">
        <f>データ!X6</f>
        <v>1959.5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K/sIZV0ml9v5dY96p7XxiaOeaVAhi6GpxJnTgxgg09AfOZPbDJWvFuINxQiGJ1bHjzOaTbuTw4EYD7AD8ytLww==" saltValue="Zr2lZKdYQOE397kYl5LR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12025</v>
      </c>
      <c r="D6" s="33">
        <f t="shared" si="3"/>
        <v>46</v>
      </c>
      <c r="E6" s="33">
        <f t="shared" si="3"/>
        <v>17</v>
      </c>
      <c r="F6" s="33">
        <f t="shared" si="3"/>
        <v>4</v>
      </c>
      <c r="G6" s="33">
        <f t="shared" si="3"/>
        <v>0</v>
      </c>
      <c r="H6" s="33" t="str">
        <f t="shared" si="3"/>
        <v>北海道　函館市</v>
      </c>
      <c r="I6" s="33" t="str">
        <f t="shared" si="3"/>
        <v>法適用</v>
      </c>
      <c r="J6" s="33" t="str">
        <f t="shared" si="3"/>
        <v>下水道事業</v>
      </c>
      <c r="K6" s="33" t="str">
        <f t="shared" si="3"/>
        <v>特定環境保全公共下水道</v>
      </c>
      <c r="L6" s="33" t="str">
        <f t="shared" si="3"/>
        <v>D3</v>
      </c>
      <c r="M6" s="33" t="str">
        <f t="shared" si="3"/>
        <v>自治体職員</v>
      </c>
      <c r="N6" s="34" t="str">
        <f t="shared" si="3"/>
        <v>-</v>
      </c>
      <c r="O6" s="34">
        <f t="shared" si="3"/>
        <v>73.319999999999993</v>
      </c>
      <c r="P6" s="34">
        <f t="shared" si="3"/>
        <v>0.95</v>
      </c>
      <c r="Q6" s="34" t="str">
        <f t="shared" si="3"/>
        <v>-</v>
      </c>
      <c r="R6" s="34">
        <f t="shared" si="3"/>
        <v>3014</v>
      </c>
      <c r="S6" s="34">
        <f t="shared" si="3"/>
        <v>251891</v>
      </c>
      <c r="T6" s="34">
        <f t="shared" si="3"/>
        <v>677.87</v>
      </c>
      <c r="U6" s="34">
        <f t="shared" si="3"/>
        <v>371.59</v>
      </c>
      <c r="V6" s="34">
        <f t="shared" si="3"/>
        <v>2371</v>
      </c>
      <c r="W6" s="34">
        <f t="shared" si="3"/>
        <v>1.21</v>
      </c>
      <c r="X6" s="34">
        <f t="shared" si="3"/>
        <v>1959.5</v>
      </c>
      <c r="Y6" s="35">
        <f>IF(Y7="",NA(),Y7)</f>
        <v>114.28</v>
      </c>
      <c r="Z6" s="35">
        <f t="shared" ref="Z6:AH6" si="4">IF(Z7="",NA(),Z7)</f>
        <v>115.04</v>
      </c>
      <c r="AA6" s="35">
        <f t="shared" si="4"/>
        <v>109.59</v>
      </c>
      <c r="AB6" s="35">
        <f t="shared" si="4"/>
        <v>107.66</v>
      </c>
      <c r="AC6" s="35">
        <f t="shared" si="4"/>
        <v>103.16</v>
      </c>
      <c r="AD6" s="35">
        <f t="shared" si="4"/>
        <v>98.04</v>
      </c>
      <c r="AE6" s="35">
        <f t="shared" si="4"/>
        <v>99.91</v>
      </c>
      <c r="AF6" s="35">
        <f t="shared" si="4"/>
        <v>98.03</v>
      </c>
      <c r="AG6" s="35">
        <f t="shared" si="4"/>
        <v>101.38</v>
      </c>
      <c r="AH6" s="35">
        <f t="shared" si="4"/>
        <v>100.3</v>
      </c>
      <c r="AI6" s="34" t="str">
        <f>IF(AI7="","",IF(AI7="-","【-】","【"&amp;SUBSTITUTE(TEXT(AI7,"#,##0.00"),"-","△")&amp;"】"))</f>
        <v>【104.83】</v>
      </c>
      <c r="AJ6" s="35">
        <f>IF(AJ7="",NA(),AJ7)</f>
        <v>133.13999999999999</v>
      </c>
      <c r="AK6" s="35">
        <f t="shared" ref="AK6:AS6" si="5">IF(AK7="",NA(),AK7)</f>
        <v>73.790000000000006</v>
      </c>
      <c r="AL6" s="35">
        <f t="shared" si="5"/>
        <v>38.97</v>
      </c>
      <c r="AM6" s="35">
        <f t="shared" si="5"/>
        <v>10.65</v>
      </c>
      <c r="AN6" s="34">
        <f t="shared" si="5"/>
        <v>0</v>
      </c>
      <c r="AO6" s="35">
        <f t="shared" si="5"/>
        <v>208.1</v>
      </c>
      <c r="AP6" s="35">
        <f t="shared" si="5"/>
        <v>148.76</v>
      </c>
      <c r="AQ6" s="35">
        <f t="shared" si="5"/>
        <v>179.15</v>
      </c>
      <c r="AR6" s="35">
        <f t="shared" si="5"/>
        <v>360.63</v>
      </c>
      <c r="AS6" s="35">
        <f t="shared" si="5"/>
        <v>254.91</v>
      </c>
      <c r="AT6" s="34" t="str">
        <f>IF(AT7="","",IF(AT7="-","【-】","【"&amp;SUBSTITUTE(TEXT(AT7,"#,##0.00"),"-","△")&amp;"】"))</f>
        <v>【61.55】</v>
      </c>
      <c r="AU6" s="35">
        <f>IF(AU7="",NA(),AU7)</f>
        <v>1.18</v>
      </c>
      <c r="AV6" s="35">
        <f t="shared" ref="AV6:BD6" si="6">IF(AV7="",NA(),AV7)</f>
        <v>1.1299999999999999</v>
      </c>
      <c r="AW6" s="35">
        <f t="shared" si="6"/>
        <v>1.1100000000000001</v>
      </c>
      <c r="AX6" s="35">
        <f t="shared" si="6"/>
        <v>1.06</v>
      </c>
      <c r="AY6" s="35">
        <f t="shared" si="6"/>
        <v>0.94</v>
      </c>
      <c r="AZ6" s="35">
        <f t="shared" si="6"/>
        <v>75.290000000000006</v>
      </c>
      <c r="BA6" s="35">
        <f t="shared" si="6"/>
        <v>129.05000000000001</v>
      </c>
      <c r="BB6" s="35">
        <f t="shared" si="6"/>
        <v>131.47999999999999</v>
      </c>
      <c r="BC6" s="35">
        <f t="shared" si="6"/>
        <v>75.33</v>
      </c>
      <c r="BD6" s="35">
        <f t="shared" si="6"/>
        <v>64.17</v>
      </c>
      <c r="BE6" s="34" t="str">
        <f>IF(BE7="","",IF(BE7="-","【-】","【"&amp;SUBSTITUTE(TEXT(BE7,"#,##0.00"),"-","△")&amp;"】"))</f>
        <v>【45.34】</v>
      </c>
      <c r="BF6" s="35">
        <f>IF(BF7="",NA(),BF7)</f>
        <v>1816.83</v>
      </c>
      <c r="BG6" s="35">
        <f t="shared" ref="BG6:BO6" si="7">IF(BG7="",NA(),BG7)</f>
        <v>1639.08</v>
      </c>
      <c r="BH6" s="35">
        <f t="shared" si="7"/>
        <v>1560.92</v>
      </c>
      <c r="BI6" s="35">
        <f t="shared" si="7"/>
        <v>1488.39</v>
      </c>
      <c r="BJ6" s="35">
        <f t="shared" si="7"/>
        <v>1427.25</v>
      </c>
      <c r="BK6" s="35">
        <f t="shared" si="7"/>
        <v>1592.72</v>
      </c>
      <c r="BL6" s="35">
        <f t="shared" si="7"/>
        <v>1223.96</v>
      </c>
      <c r="BM6" s="35">
        <f t="shared" si="7"/>
        <v>1269.1500000000001</v>
      </c>
      <c r="BN6" s="35">
        <f t="shared" si="7"/>
        <v>1087.96</v>
      </c>
      <c r="BO6" s="35">
        <f t="shared" si="7"/>
        <v>1209.45</v>
      </c>
      <c r="BP6" s="34" t="str">
        <f>IF(BP7="","",IF(BP7="-","【-】","【"&amp;SUBSTITUTE(TEXT(BP7,"#,##0.00"),"-","△")&amp;"】"))</f>
        <v>【1,260.21】</v>
      </c>
      <c r="BQ6" s="35">
        <f>IF(BQ7="",NA(),BQ7)</f>
        <v>125.9</v>
      </c>
      <c r="BR6" s="35">
        <f t="shared" ref="BR6:BZ6" si="8">IF(BR7="",NA(),BR7)</f>
        <v>154.66</v>
      </c>
      <c r="BS6" s="35">
        <f t="shared" si="8"/>
        <v>138.31</v>
      </c>
      <c r="BT6" s="35">
        <f t="shared" si="8"/>
        <v>122.77</v>
      </c>
      <c r="BU6" s="35">
        <f t="shared" si="8"/>
        <v>98.97</v>
      </c>
      <c r="BV6" s="35">
        <f t="shared" si="8"/>
        <v>53.7</v>
      </c>
      <c r="BW6" s="35">
        <f t="shared" si="8"/>
        <v>61.54</v>
      </c>
      <c r="BX6" s="35">
        <f t="shared" si="8"/>
        <v>63.97</v>
      </c>
      <c r="BY6" s="35">
        <f t="shared" si="8"/>
        <v>59.67</v>
      </c>
      <c r="BZ6" s="35">
        <f t="shared" si="8"/>
        <v>55.93</v>
      </c>
      <c r="CA6" s="34" t="str">
        <f>IF(CA7="","",IF(CA7="-","【-】","【"&amp;SUBSTITUTE(TEXT(CA7,"#,##0.00"),"-","△")&amp;"】"))</f>
        <v>【75.29】</v>
      </c>
      <c r="CB6" s="35">
        <f>IF(CB7="",NA(),CB7)</f>
        <v>125.02</v>
      </c>
      <c r="CC6" s="35">
        <f t="shared" ref="CC6:CK6" si="9">IF(CC7="",NA(),CC7)</f>
        <v>102.09</v>
      </c>
      <c r="CD6" s="35">
        <f t="shared" si="9"/>
        <v>114.08</v>
      </c>
      <c r="CE6" s="35">
        <f t="shared" si="9"/>
        <v>129.38</v>
      </c>
      <c r="CF6" s="35">
        <f t="shared" si="9"/>
        <v>159.49</v>
      </c>
      <c r="CG6" s="35">
        <f t="shared" si="9"/>
        <v>300.35000000000002</v>
      </c>
      <c r="CH6" s="35">
        <f t="shared" si="9"/>
        <v>267.86</v>
      </c>
      <c r="CI6" s="35">
        <f t="shared" si="9"/>
        <v>256.82</v>
      </c>
      <c r="CJ6" s="35">
        <f t="shared" si="9"/>
        <v>270.60000000000002</v>
      </c>
      <c r="CK6" s="35">
        <f t="shared" si="9"/>
        <v>289.60000000000002</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37.72</v>
      </c>
      <c r="CS6" s="35">
        <f t="shared" si="10"/>
        <v>37.08</v>
      </c>
      <c r="CT6" s="35">
        <f t="shared" si="10"/>
        <v>37.46</v>
      </c>
      <c r="CU6" s="35">
        <f t="shared" si="10"/>
        <v>37.65</v>
      </c>
      <c r="CV6" s="35">
        <f t="shared" si="10"/>
        <v>36.71</v>
      </c>
      <c r="CW6" s="34" t="str">
        <f>IF(CW7="","",IF(CW7="-","【-】","【"&amp;SUBSTITUTE(TEXT(CW7,"#,##0.00"),"-","△")&amp;"】"))</f>
        <v>【42.90】</v>
      </c>
      <c r="CX6" s="35">
        <f>IF(CX7="",NA(),CX7)</f>
        <v>74.650000000000006</v>
      </c>
      <c r="CY6" s="35">
        <f t="shared" ref="CY6:DG6" si="11">IF(CY7="",NA(),CY7)</f>
        <v>75.55</v>
      </c>
      <c r="CZ6" s="35">
        <f t="shared" si="11"/>
        <v>76.680000000000007</v>
      </c>
      <c r="DA6" s="35">
        <f t="shared" si="11"/>
        <v>78.13</v>
      </c>
      <c r="DB6" s="35">
        <f t="shared" si="11"/>
        <v>79.33</v>
      </c>
      <c r="DC6" s="35">
        <f t="shared" si="11"/>
        <v>68.459999999999994</v>
      </c>
      <c r="DD6" s="35">
        <f t="shared" si="11"/>
        <v>67.22</v>
      </c>
      <c r="DE6" s="35">
        <f t="shared" si="11"/>
        <v>67.459999999999994</v>
      </c>
      <c r="DF6" s="35">
        <f t="shared" si="11"/>
        <v>67.37</v>
      </c>
      <c r="DG6" s="35">
        <f t="shared" si="11"/>
        <v>70.05</v>
      </c>
      <c r="DH6" s="34" t="str">
        <f>IF(DH7="","",IF(DH7="-","【-】","【"&amp;SUBSTITUTE(TEXT(DH7,"#,##0.00"),"-","△")&amp;"】"))</f>
        <v>【84.75】</v>
      </c>
      <c r="DI6" s="35">
        <f>IF(DI7="",NA(),DI7)</f>
        <v>21.44</v>
      </c>
      <c r="DJ6" s="35">
        <f t="shared" ref="DJ6:DR6" si="12">IF(DJ7="",NA(),DJ7)</f>
        <v>23.39</v>
      </c>
      <c r="DK6" s="35">
        <f t="shared" si="12"/>
        <v>25.33</v>
      </c>
      <c r="DL6" s="35">
        <f t="shared" si="12"/>
        <v>27.26</v>
      </c>
      <c r="DM6" s="35">
        <f t="shared" si="12"/>
        <v>29.24</v>
      </c>
      <c r="DN6" s="35">
        <f t="shared" si="12"/>
        <v>18.920000000000002</v>
      </c>
      <c r="DO6" s="35">
        <f t="shared" si="12"/>
        <v>14.76</v>
      </c>
      <c r="DP6" s="35">
        <f t="shared" si="12"/>
        <v>15.02</v>
      </c>
      <c r="DQ6" s="35">
        <f t="shared" si="12"/>
        <v>13.2</v>
      </c>
      <c r="DR6" s="35">
        <f t="shared" si="12"/>
        <v>15.82</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0.06</v>
      </c>
      <c r="EN6" s="35">
        <f t="shared" si="14"/>
        <v>0.02</v>
      </c>
      <c r="EO6" s="34" t="str">
        <f>IF(EO7="","",IF(EO7="-","【-】","【"&amp;SUBSTITUTE(TEXT(EO7,"#,##0.00"),"-","△")&amp;"】"))</f>
        <v>【0.30】</v>
      </c>
    </row>
    <row r="7" spans="1:148" s="36" customFormat="1" x14ac:dyDescent="0.15">
      <c r="A7" s="28"/>
      <c r="B7" s="37">
        <v>2020</v>
      </c>
      <c r="C7" s="37">
        <v>12025</v>
      </c>
      <c r="D7" s="37">
        <v>46</v>
      </c>
      <c r="E7" s="37">
        <v>17</v>
      </c>
      <c r="F7" s="37">
        <v>4</v>
      </c>
      <c r="G7" s="37">
        <v>0</v>
      </c>
      <c r="H7" s="37" t="s">
        <v>96</v>
      </c>
      <c r="I7" s="37" t="s">
        <v>97</v>
      </c>
      <c r="J7" s="37" t="s">
        <v>98</v>
      </c>
      <c r="K7" s="37" t="s">
        <v>99</v>
      </c>
      <c r="L7" s="37" t="s">
        <v>100</v>
      </c>
      <c r="M7" s="37" t="s">
        <v>101</v>
      </c>
      <c r="N7" s="38" t="s">
        <v>102</v>
      </c>
      <c r="O7" s="38">
        <v>73.319999999999993</v>
      </c>
      <c r="P7" s="38">
        <v>0.95</v>
      </c>
      <c r="Q7" s="38" t="s">
        <v>102</v>
      </c>
      <c r="R7" s="38">
        <v>3014</v>
      </c>
      <c r="S7" s="38">
        <v>251891</v>
      </c>
      <c r="T7" s="38">
        <v>677.87</v>
      </c>
      <c r="U7" s="38">
        <v>371.59</v>
      </c>
      <c r="V7" s="38">
        <v>2371</v>
      </c>
      <c r="W7" s="38">
        <v>1.21</v>
      </c>
      <c r="X7" s="38">
        <v>1959.5</v>
      </c>
      <c r="Y7" s="38">
        <v>114.28</v>
      </c>
      <c r="Z7" s="38">
        <v>115.04</v>
      </c>
      <c r="AA7" s="38">
        <v>109.59</v>
      </c>
      <c r="AB7" s="38">
        <v>107.66</v>
      </c>
      <c r="AC7" s="38">
        <v>103.16</v>
      </c>
      <c r="AD7" s="38">
        <v>98.04</v>
      </c>
      <c r="AE7" s="38">
        <v>99.91</v>
      </c>
      <c r="AF7" s="38">
        <v>98.03</v>
      </c>
      <c r="AG7" s="38">
        <v>101.38</v>
      </c>
      <c r="AH7" s="38">
        <v>100.3</v>
      </c>
      <c r="AI7" s="38">
        <v>104.83</v>
      </c>
      <c r="AJ7" s="38">
        <v>133.13999999999999</v>
      </c>
      <c r="AK7" s="38">
        <v>73.790000000000006</v>
      </c>
      <c r="AL7" s="38">
        <v>38.97</v>
      </c>
      <c r="AM7" s="38">
        <v>10.65</v>
      </c>
      <c r="AN7" s="38">
        <v>0</v>
      </c>
      <c r="AO7" s="38">
        <v>208.1</v>
      </c>
      <c r="AP7" s="38">
        <v>148.76</v>
      </c>
      <c r="AQ7" s="38">
        <v>179.15</v>
      </c>
      <c r="AR7" s="38">
        <v>360.63</v>
      </c>
      <c r="AS7" s="38">
        <v>254.91</v>
      </c>
      <c r="AT7" s="38">
        <v>61.55</v>
      </c>
      <c r="AU7" s="38">
        <v>1.18</v>
      </c>
      <c r="AV7" s="38">
        <v>1.1299999999999999</v>
      </c>
      <c r="AW7" s="38">
        <v>1.1100000000000001</v>
      </c>
      <c r="AX7" s="38">
        <v>1.06</v>
      </c>
      <c r="AY7" s="38">
        <v>0.94</v>
      </c>
      <c r="AZ7" s="38">
        <v>75.290000000000006</v>
      </c>
      <c r="BA7" s="38">
        <v>129.05000000000001</v>
      </c>
      <c r="BB7" s="38">
        <v>131.47999999999999</v>
      </c>
      <c r="BC7" s="38">
        <v>75.33</v>
      </c>
      <c r="BD7" s="38">
        <v>64.17</v>
      </c>
      <c r="BE7" s="38">
        <v>45.34</v>
      </c>
      <c r="BF7" s="38">
        <v>1816.83</v>
      </c>
      <c r="BG7" s="38">
        <v>1639.08</v>
      </c>
      <c r="BH7" s="38">
        <v>1560.92</v>
      </c>
      <c r="BI7" s="38">
        <v>1488.39</v>
      </c>
      <c r="BJ7" s="38">
        <v>1427.25</v>
      </c>
      <c r="BK7" s="38">
        <v>1592.72</v>
      </c>
      <c r="BL7" s="38">
        <v>1223.96</v>
      </c>
      <c r="BM7" s="38">
        <v>1269.1500000000001</v>
      </c>
      <c r="BN7" s="38">
        <v>1087.96</v>
      </c>
      <c r="BO7" s="38">
        <v>1209.45</v>
      </c>
      <c r="BP7" s="38">
        <v>1260.21</v>
      </c>
      <c r="BQ7" s="38">
        <v>125.9</v>
      </c>
      <c r="BR7" s="38">
        <v>154.66</v>
      </c>
      <c r="BS7" s="38">
        <v>138.31</v>
      </c>
      <c r="BT7" s="38">
        <v>122.77</v>
      </c>
      <c r="BU7" s="38">
        <v>98.97</v>
      </c>
      <c r="BV7" s="38">
        <v>53.7</v>
      </c>
      <c r="BW7" s="38">
        <v>61.54</v>
      </c>
      <c r="BX7" s="38">
        <v>63.97</v>
      </c>
      <c r="BY7" s="38">
        <v>59.67</v>
      </c>
      <c r="BZ7" s="38">
        <v>55.93</v>
      </c>
      <c r="CA7" s="38">
        <v>75.290000000000006</v>
      </c>
      <c r="CB7" s="38">
        <v>125.02</v>
      </c>
      <c r="CC7" s="38">
        <v>102.09</v>
      </c>
      <c r="CD7" s="38">
        <v>114.08</v>
      </c>
      <c r="CE7" s="38">
        <v>129.38</v>
      </c>
      <c r="CF7" s="38">
        <v>159.49</v>
      </c>
      <c r="CG7" s="38">
        <v>300.35000000000002</v>
      </c>
      <c r="CH7" s="38">
        <v>267.86</v>
      </c>
      <c r="CI7" s="38">
        <v>256.82</v>
      </c>
      <c r="CJ7" s="38">
        <v>270.60000000000002</v>
      </c>
      <c r="CK7" s="38">
        <v>289.60000000000002</v>
      </c>
      <c r="CL7" s="38">
        <v>215.41</v>
      </c>
      <c r="CM7" s="38" t="s">
        <v>102</v>
      </c>
      <c r="CN7" s="38" t="s">
        <v>102</v>
      </c>
      <c r="CO7" s="38" t="s">
        <v>102</v>
      </c>
      <c r="CP7" s="38" t="s">
        <v>102</v>
      </c>
      <c r="CQ7" s="38" t="s">
        <v>102</v>
      </c>
      <c r="CR7" s="38">
        <v>37.72</v>
      </c>
      <c r="CS7" s="38">
        <v>37.08</v>
      </c>
      <c r="CT7" s="38">
        <v>37.46</v>
      </c>
      <c r="CU7" s="38">
        <v>37.65</v>
      </c>
      <c r="CV7" s="38">
        <v>36.71</v>
      </c>
      <c r="CW7" s="38">
        <v>42.9</v>
      </c>
      <c r="CX7" s="38">
        <v>74.650000000000006</v>
      </c>
      <c r="CY7" s="38">
        <v>75.55</v>
      </c>
      <c r="CZ7" s="38">
        <v>76.680000000000007</v>
      </c>
      <c r="DA7" s="38">
        <v>78.13</v>
      </c>
      <c r="DB7" s="38">
        <v>79.33</v>
      </c>
      <c r="DC7" s="38">
        <v>68.459999999999994</v>
      </c>
      <c r="DD7" s="38">
        <v>67.22</v>
      </c>
      <c r="DE7" s="38">
        <v>67.459999999999994</v>
      </c>
      <c r="DF7" s="38">
        <v>67.37</v>
      </c>
      <c r="DG7" s="38">
        <v>70.05</v>
      </c>
      <c r="DH7" s="38">
        <v>84.75</v>
      </c>
      <c r="DI7" s="38">
        <v>21.44</v>
      </c>
      <c r="DJ7" s="38">
        <v>23.39</v>
      </c>
      <c r="DK7" s="38">
        <v>25.33</v>
      </c>
      <c r="DL7" s="38">
        <v>27.26</v>
      </c>
      <c r="DM7" s="38">
        <v>29.24</v>
      </c>
      <c r="DN7" s="38">
        <v>18.920000000000002</v>
      </c>
      <c r="DO7" s="38">
        <v>14.76</v>
      </c>
      <c r="DP7" s="38">
        <v>15.02</v>
      </c>
      <c r="DQ7" s="38">
        <v>13.2</v>
      </c>
      <c r="DR7" s="38">
        <v>15.82</v>
      </c>
      <c r="DS7" s="38">
        <v>23.6</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0.13</v>
      </c>
      <c r="EK7" s="38">
        <v>0.13</v>
      </c>
      <c r="EL7" s="38">
        <v>0.09</v>
      </c>
      <c r="EM7" s="38">
        <v>0.06</v>
      </c>
      <c r="EN7" s="38">
        <v>0.02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竹鼻　亘</cp:lastModifiedBy>
  <cp:lastPrinted>2022-01-13T04:26:26Z</cp:lastPrinted>
  <dcterms:created xsi:type="dcterms:W3CDTF">2021-12-03T07:21:09Z</dcterms:created>
  <dcterms:modified xsi:type="dcterms:W3CDTF">2022-01-13T04:28:56Z</dcterms:modified>
  <cp:category/>
</cp:coreProperties>
</file>