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KEIEI_DS\keiki\長期構想\各種計画・ビジョン・通知・経営戦略・経営比較分析表\経営比較分析表\経営比較分析表（令和元年度）\3_経営比較分析表（提出用）\"/>
    </mc:Choice>
  </mc:AlternateContent>
  <xr:revisionPtr revIDLastSave="0" documentId="13_ncr:1_{821A1FB8-78FB-4C37-BBD0-E533652AFBA1}" xr6:coauthVersionLast="36" xr6:coauthVersionMax="36" xr10:uidLastSave="{00000000-0000-0000-0000-000000000000}"/>
  <workbookProtection workbookAlgorithmName="SHA-512" workbookHashValue="EYjFAmQ/mhMoL5m2Q2c2EjRf1sbwha4zhycGE0dYCd1zslX7NX4nCefU3G464hZzOYVMgCO/el7kIDIrJy7dKQ==" workbookSaltValue="o0QdlnbbNN5bl9BQKmx/Lg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D10" i="4"/>
  <c r="W10" i="4"/>
  <c r="P10" i="4"/>
  <c r="B10" i="4"/>
  <c r="BB8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<sst xmlns="http://schemas.openxmlformats.org/spreadsheetml/2006/main" count="231" uniqueCount="116">
  <si>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</si>
  <si>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</si>
  <si>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</si>
  <si>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</si>
  <si>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</si>
  <si>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</si>
  <si>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</si>
  <si>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</si>
  <si>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</si>
  <si>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</si>
  <si>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</si>
  <si>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</si>
  <si>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</si>
  <si>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</si>
  <si>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</si>
  <si>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</si>
  <si>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</si>
  <si>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</si>
  <si>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</si>
  <si>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</si>
  <si>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</si>
  <si>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</si>
  <si>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</si>
  <si>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</si>
  <si>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</si>
  <si>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</si>
  <si>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</si>
  <si>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</si>
  <si>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</si>
  <si>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</si>
  <si>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</si>
  <si>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</si>
  <si>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</si>
  <si>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</si>
  <si>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</si>
  <si>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</si>
  <si>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</si>
  <si>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</si>
  <si>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</si>
  <si>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</si>
  <si>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</si>
  <si>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</si>
  <si>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</si>
  <si>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</si>
  <si>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</si>
  <si>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</si>
  <si>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</si>
  <si>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</si>
  <si>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</si>
  <si>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</si>
  <si>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</si>
  <si>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</si>
  <si>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</si>
  <si>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</si>
  <si>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</si>
  <si>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</si>
  <si>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</si>
  <si>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</si>
  <si>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</si>
  <si>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</si>
  <si>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</si>
  <si>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</si>
  <si>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</si>
  <si>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</si>
  <si>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</si>
  <si>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</si>
  <si>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</si>
  <si>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</si>
  <si>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</si>
  <si>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</si>
  <si>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</si>
  <si>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</si>
  <si>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</si>
  <si>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</si>
  <si>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</si>
  <si>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</si>
  <si>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</si>
  <si>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</si>
  <si>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</si>
  <si>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</si>
  <si>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</si>
  <si>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</si>
  <si>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</si>
  <si>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</si>
  <si>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</si>
  <si>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</si>
  <si>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</si>
  <si>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</si>
  <si>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</si>
  <si>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</si>
  <si>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</si>
  <si>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</si>
  <si>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</si>
  <si>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</si>
  <si>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</si>
  <si>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</si>
  <si>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函館市</t>
  </si>
  <si>
    <t>法適用</t>
  </si>
  <si>
    <t>下水道事業</t>
  </si>
  <si>
    <t>公共下水道</t>
  </si>
  <si>
    <t>Ad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</si>
  <si>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</si>
  <si>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</si>
  <si>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</si>
  <si>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</si>
  <si>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</si>
  <si>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</si>
  <si>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</si>
  <si>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</si>
  <si>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</si>
  <si>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</si>
  <si>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</si>
  <si>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</si>
  <si>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水需要の減少に伴い使用料収入は減少傾向となっているが，経営の効率化や計画的な施設整備に取り組みながら，概ね健全な経営状況を維持している。
　今後については，上下水道事業経営ビジョンに基づき，計画的な施設の更新等を進め，下水道事業の健全な経営の維持に努める。</t>
    <phoneticPr fontId="4"/>
  </si>
  <si>
    <t>　①経常収支比率は，類似団体平均を上回る水準で，100％以上となっており，収支は健全な状態にある。
　②累積欠損金比率は,累積欠損金が発生していないため0％となり,健全な状態にある。
　③流動比率は100％を下回っているが，類似団体平均と同水準であり，短期債務に対する支払能力は確保されている。
　④企業債残高対事業規模比率は，企業債残高の減少により減少傾向にあり，類似団体平均を下回っているが，適切な投資を行っている。
　⑤経費回収率は類似団体平均を上回り100％以上となっており，経営に必要な経費を使用料で賄うことができている。
　⑥汚水処理原価は類似団体平均を下回る水準となっており，効率的な汚水処理が実施されている。
　⑦施設利用率は，類似団体平均を上回っており，施設規模は適正な水準にある。
　⑧水洗化率は，類似団体平均を上回っており，上昇傾向にある。</t>
    <rPh sb="190" eb="192">
      <t>シタマワ</t>
    </rPh>
    <rPh sb="198" eb="200">
      <t>テキセツ</t>
    </rPh>
    <rPh sb="201" eb="203">
      <t>トウシ</t>
    </rPh>
    <rPh sb="204" eb="205">
      <t>オコナ</t>
    </rPh>
    <phoneticPr fontId="4"/>
  </si>
  <si>
    <t>　①有形固定資産減価償却率および②管渠老朽率は，類似団体平均を上回っており，標準耐用年数を経過した管渠や設備が増加傾向にあるが，管渠や設備については，標準耐用年数を経過したものであっても，劣化状況などにより機能が維持できる期間は有効活用している。
　③管渠改善率は，ストックマネジメント計画に基づき，計画的に管渠の更新を進めていることにより，類似団体平均を上回る水準となっている。</t>
    <rPh sb="143" eb="145">
      <t>ケイカク</t>
    </rPh>
    <rPh sb="146" eb="147">
      <t>モト</t>
    </rPh>
    <rPh sb="171" eb="173">
      <t>ルイジ</t>
    </rPh>
    <rPh sb="173" eb="175">
      <t>ダンタイ</t>
    </rPh>
    <rPh sb="175" eb="177">
      <t>ヘイキン</t>
    </rPh>
    <rPh sb="178" eb="180">
      <t>ウワマワ</t>
    </rPh>
    <rPh sb="181" eb="183">
      <t>スイジュン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</si>
</sst>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0.23</c:v>
                </c:pt>
                <c:pt idx="1">
                  <c:v>0.08</c:v>
                </c:pt>
                <c:pt idx="2">
                  <c:v>0.2</c:v>
                </c:pt>
                <c:pt idx="3">
                  <c:v>0.21</c:v>
                </c:pt>
                <c:pt idx="4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8-4600-A18A-9459DD2BD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0.13</c:v>
                </c:pt>
                <c:pt idx="2">
                  <c:v>0.17</c:v>
                </c:pt>
                <c:pt idx="3">
                  <c:v>0.25</c:v>
                </c:pt>
                <c:pt idx="4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98-4600-A18A-9459DD2BD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74.459999999999994</c:v>
                </c:pt>
                <c:pt idx="1">
                  <c:v>75.599999999999994</c:v>
                </c:pt>
                <c:pt idx="2">
                  <c:v>75.16</c:v>
                </c:pt>
                <c:pt idx="3">
                  <c:v>78.45</c:v>
                </c:pt>
                <c:pt idx="4">
                  <c:v>67.08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5-48B0-8F2C-5B2A1E52C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63.26</c:v>
                </c:pt>
                <c:pt idx="2">
                  <c:v>61.54</c:v>
                </c:pt>
                <c:pt idx="3">
                  <c:v>67.069999999999993</c:v>
                </c:pt>
                <c:pt idx="4">
                  <c:v>66.78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5-48B0-8F2C-5B2A1E52C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94.77</c:v>
                </c:pt>
                <c:pt idx="1">
                  <c:v>95.11</c:v>
                </c:pt>
                <c:pt idx="2">
                  <c:v>95.28</c:v>
                </c:pt>
                <c:pt idx="3">
                  <c:v>95.63</c:v>
                </c:pt>
                <c:pt idx="4">
                  <c:v>95.97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7-4F75-8EFA-63EE248D4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93.88</c:v>
                </c:pt>
                <c:pt idx="1">
                  <c:v>94.07</c:v>
                </c:pt>
                <c:pt idx="2">
                  <c:v>94.13</c:v>
                </c:pt>
                <c:pt idx="3">
                  <c:v>93.96</c:v>
                </c:pt>
                <c:pt idx="4">
                  <c:v>94.06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77-4F75-8EFA-63EE248D4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114.59</c:v>
                </c:pt>
                <c:pt idx="1">
                  <c:v>115.63</c:v>
                </c:pt>
                <c:pt idx="2">
                  <c:v>114.82</c:v>
                </c:pt>
                <c:pt idx="3">
                  <c:v>113.08</c:v>
                </c:pt>
                <c:pt idx="4">
                  <c:v>114.76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1-494C-9C88-154094761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106.67</c:v>
                </c:pt>
                <c:pt idx="1">
                  <c:v>107.45</c:v>
                </c:pt>
                <c:pt idx="2">
                  <c:v>107.43</c:v>
                </c:pt>
                <c:pt idx="3">
                  <c:v>110.01</c:v>
                </c:pt>
                <c:pt idx="4">
                  <c:v>111.12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1-494C-9C88-154094761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41.13</c:v>
                </c:pt>
                <c:pt idx="1">
                  <c:v>42.71</c:v>
                </c:pt>
                <c:pt idx="2">
                  <c:v>43.83</c:v>
                </c:pt>
                <c:pt idx="3">
                  <c:v>45.19</c:v>
                </c:pt>
                <c:pt idx="4">
                  <c:v>46.46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D-456C-98C8-EFB158704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29.48</c:v>
                </c:pt>
                <c:pt idx="1">
                  <c:v>28.95</c:v>
                </c:pt>
                <c:pt idx="2">
                  <c:v>30.11</c:v>
                </c:pt>
                <c:pt idx="3">
                  <c:v>33.090000000000003</c:v>
                </c:pt>
                <c:pt idx="4">
                  <c:v>34.33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0D-456C-98C8-EFB158704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8.48</c:v>
                </c:pt>
                <c:pt idx="1">
                  <c:v>9.94</c:v>
                </c:pt>
                <c:pt idx="2">
                  <c:v>11.17</c:v>
                </c:pt>
                <c:pt idx="3">
                  <c:v>12.19</c:v>
                </c:pt>
                <c:pt idx="4">
                  <c:v>13.07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7-432D-AC32-BD8E8A71E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3.89</c:v>
                </c:pt>
                <c:pt idx="1">
                  <c:v>4.07</c:v>
                </c:pt>
                <c:pt idx="2">
                  <c:v>4.54</c:v>
                </c:pt>
                <c:pt idx="3">
                  <c:v>5.04</c:v>
                </c:pt>
                <c:pt idx="4">
                  <c:v>5.1100000000000003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7-432D-AC32-BD8E8A71E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A-4BD0-9EA1-5D9D827F2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12.51</c:v>
                </c:pt>
                <c:pt idx="1">
                  <c:v>11.01</c:v>
                </c:pt>
                <c:pt idx="2">
                  <c:v>10.199999999999999</c:v>
                </c:pt>
                <c:pt idx="3">
                  <c:v>2.36</c:v>
                </c:pt>
                <c:pt idx="4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A-4BD0-9EA1-5D9D827F2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62</c:v>
                </c:pt>
                <c:pt idx="1">
                  <c:v>62.08</c:v>
                </c:pt>
                <c:pt idx="2">
                  <c:v>64.78</c:v>
                </c:pt>
                <c:pt idx="3">
                  <c:v>63.34</c:v>
                </c:pt>
                <c:pt idx="4">
                  <c:v>68.5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F-4715-A508-5AAE1BA6F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54.09</c:v>
                </c:pt>
                <c:pt idx="1">
                  <c:v>54.03</c:v>
                </c:pt>
                <c:pt idx="2">
                  <c:v>65.83</c:v>
                </c:pt>
                <c:pt idx="3">
                  <c:v>62.12</c:v>
                </c:pt>
                <c:pt idx="4">
                  <c:v>61.57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F-4715-A508-5AAE1BA6F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867.25</c:v>
                </c:pt>
                <c:pt idx="1">
                  <c:v>819.76</c:v>
                </c:pt>
                <c:pt idx="2">
                  <c:v>808.71</c:v>
                </c:pt>
                <c:pt idx="3">
                  <c:v>780.29</c:v>
                </c:pt>
                <c:pt idx="4">
                  <c:v>760.19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8-4D21-8399-50194C97D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845.86</c:v>
                </c:pt>
                <c:pt idx="1">
                  <c:v>802.49</c:v>
                </c:pt>
                <c:pt idx="2">
                  <c:v>805.14</c:v>
                </c:pt>
                <c:pt idx="3">
                  <c:v>875.53</c:v>
                </c:pt>
                <c:pt idx="4">
                  <c:v>867.39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8-4D21-8399-50194C97D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117.93</c:v>
                </c:pt>
                <c:pt idx="1">
                  <c:v>121.55</c:v>
                </c:pt>
                <c:pt idx="2">
                  <c:v>120</c:v>
                </c:pt>
                <c:pt idx="3">
                  <c:v>119.19</c:v>
                </c:pt>
                <c:pt idx="4">
                  <c:v>121.48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9-46A7-B88A-C48EC0D3A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101.88</c:v>
                </c:pt>
                <c:pt idx="1">
                  <c:v>103.18</c:v>
                </c:pt>
                <c:pt idx="2">
                  <c:v>100.22</c:v>
                </c:pt>
                <c:pt idx="3">
                  <c:v>99.83</c:v>
                </c:pt>
                <c:pt idx="4">
                  <c:v>100.91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9-46A7-B88A-C48EC0D3A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132.28</c:v>
                </c:pt>
                <c:pt idx="1">
                  <c:v>128.68</c:v>
                </c:pt>
                <c:pt idx="2">
                  <c:v>130.61000000000001</c:v>
                </c:pt>
                <c:pt idx="3">
                  <c:v>131.62</c:v>
                </c:pt>
                <c:pt idx="4">
                  <c:v>129.37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A-40C2-81F8-098E95A54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143.15</c:v>
                </c:pt>
                <c:pt idx="1">
                  <c:v>141.11000000000001</c:v>
                </c:pt>
                <c:pt idx="2">
                  <c:v>144.79</c:v>
                </c:pt>
                <c:pt idx="3">
                  <c:v>158.94</c:v>
                </c:pt>
                <c:pt idx="4">
                  <c:v>158.04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DA-40C2-81F8-098E95A54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Z36" zoomScale="85" zoomScaleNormal="85" workbookViewId="0">
      <selection activeCell="BJ58" sqref="BJ5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函館市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Ad</v>
      </c>
      <c r="X8" s="49"/>
      <c r="Y8" s="49"/>
      <c r="Z8" s="49"/>
      <c r="AA8" s="49"/>
      <c r="AB8" s="49"/>
      <c r="AC8" s="49"/>
      <c r="AD8" s="50" t="str">
        <f>データ!$M$6</f>
        <v>自治体職員</v>
      </c>
      <c r="AE8" s="50"/>
      <c r="AF8" s="50"/>
      <c r="AG8" s="50"/>
      <c r="AH8" s="50"/>
      <c r="AI8" s="50"/>
      <c r="AJ8" s="50"/>
      <c r="AK8" s="3"/>
      <c r="AL8" s="51">
        <f>データ!S6</f>
        <v>255308</v>
      </c>
      <c r="AM8" s="51"/>
      <c r="AN8" s="51"/>
      <c r="AO8" s="51"/>
      <c r="AP8" s="51"/>
      <c r="AQ8" s="51"/>
      <c r="AR8" s="51"/>
      <c r="AS8" s="51"/>
      <c r="AT8" s="46">
        <f>データ!T6</f>
        <v>677.87</v>
      </c>
      <c r="AU8" s="46"/>
      <c r="AV8" s="46"/>
      <c r="AW8" s="46"/>
      <c r="AX8" s="46"/>
      <c r="AY8" s="46"/>
      <c r="AZ8" s="46"/>
      <c r="BA8" s="46"/>
      <c r="BB8" s="46">
        <f>データ!U6</f>
        <v>376.63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47.5</v>
      </c>
      <c r="J10" s="46"/>
      <c r="K10" s="46"/>
      <c r="L10" s="46"/>
      <c r="M10" s="46"/>
      <c r="N10" s="46"/>
      <c r="O10" s="46"/>
      <c r="P10" s="46">
        <f>データ!P6</f>
        <v>89.68</v>
      </c>
      <c r="Q10" s="46"/>
      <c r="R10" s="46"/>
      <c r="S10" s="46"/>
      <c r="T10" s="46"/>
      <c r="U10" s="46"/>
      <c r="V10" s="46"/>
      <c r="W10" s="46">
        <f>データ!Q6</f>
        <v>78.8</v>
      </c>
      <c r="X10" s="46"/>
      <c r="Y10" s="46"/>
      <c r="Z10" s="46"/>
      <c r="AA10" s="46"/>
      <c r="AB10" s="46"/>
      <c r="AC10" s="46"/>
      <c r="AD10" s="51">
        <f>データ!R6</f>
        <v>3014</v>
      </c>
      <c r="AE10" s="51"/>
      <c r="AF10" s="51"/>
      <c r="AG10" s="51"/>
      <c r="AH10" s="51"/>
      <c r="AI10" s="51"/>
      <c r="AJ10" s="51"/>
      <c r="AK10" s="2"/>
      <c r="AL10" s="51">
        <f>データ!V6</f>
        <v>227205</v>
      </c>
      <c r="AM10" s="51"/>
      <c r="AN10" s="51"/>
      <c r="AO10" s="51"/>
      <c r="AP10" s="51"/>
      <c r="AQ10" s="51"/>
      <c r="AR10" s="51"/>
      <c r="AS10" s="51"/>
      <c r="AT10" s="46">
        <f>データ!W6</f>
        <v>46.58</v>
      </c>
      <c r="AU10" s="46"/>
      <c r="AV10" s="46"/>
      <c r="AW10" s="46"/>
      <c r="AX10" s="46"/>
      <c r="AY10" s="46"/>
      <c r="AZ10" s="46"/>
      <c r="BA10" s="46"/>
      <c r="BB10" s="46">
        <f>データ!X6</f>
        <v>4877.74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113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【108.07】</v>
      </c>
      <c r="F85" s="26" t="str">
        <f>データ!AT6</f>
        <v>【3.09】</v>
      </c>
      <c r="G85" s="26" t="str">
        <f>データ!BE6</f>
        <v>【69.54】</v>
      </c>
      <c r="H85" s="26" t="str">
        <f>データ!BP6</f>
        <v>【682.51】</v>
      </c>
      <c r="I85" s="26" t="str">
        <f>データ!CA6</f>
        <v>【100.34】</v>
      </c>
      <c r="J85" s="26" t="str">
        <f>データ!CL6</f>
        <v>【136.15】</v>
      </c>
      <c r="K85" s="26" t="str">
        <f>データ!CW6</f>
        <v>【59.64】</v>
      </c>
      <c r="L85" s="26" t="str">
        <f>データ!DH6</f>
        <v>【95.35】</v>
      </c>
      <c r="M85" s="26" t="str">
        <f>データ!DS6</f>
        <v>【38.57】</v>
      </c>
      <c r="N85" s="26" t="str">
        <f>データ!ED6</f>
        <v>【5.90】</v>
      </c>
      <c r="O85" s="26" t="str">
        <f>データ!EO6</f>
        <v>【0.22】</v>
      </c>
    </row>
  </sheetData>
  <sheetProtection algorithmName="SHA-512" hashValue="q4QWLGI3DQcELGBYwm5AgEj3Q1xyts07NAbUaI+mdcCEdT4c/KZdwRnRSG6ckSBXHoNpOGgDpMZPA+RmIbu5pQ==" saltValue="lpAfI73tm0OOteRsgA/g2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12025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北海道　函館市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Ad</v>
      </c>
      <c r="M6" s="33" t="str">
        <f t="shared" si="3"/>
        <v>自治体職員</v>
      </c>
      <c r="N6" s="34" t="str">
        <f t="shared" si="3"/>
        <v>-</v>
      </c>
      <c r="O6" s="34">
        <f t="shared" si="3"/>
        <v>47.5</v>
      </c>
      <c r="P6" s="34">
        <f t="shared" si="3"/>
        <v>89.68</v>
      </c>
      <c r="Q6" s="34">
        <f t="shared" si="3"/>
        <v>78.8</v>
      </c>
      <c r="R6" s="34">
        <f t="shared" si="3"/>
        <v>3014</v>
      </c>
      <c r="S6" s="34">
        <f t="shared" si="3"/>
        <v>255308</v>
      </c>
      <c r="T6" s="34">
        <f t="shared" si="3"/>
        <v>677.87</v>
      </c>
      <c r="U6" s="34">
        <f t="shared" si="3"/>
        <v>376.63</v>
      </c>
      <c r="V6" s="34">
        <f t="shared" si="3"/>
        <v>227205</v>
      </c>
      <c r="W6" s="34">
        <f t="shared" si="3"/>
        <v>46.58</v>
      </c>
      <c r="X6" s="34">
        <f t="shared" si="3"/>
        <v>4877.74</v>
      </c>
      <c r="Y6" s="35">
        <f>IF(Y7="",NA(),Y7)</f>
        <v>114.59</v>
      </c>
      <c r="Z6" s="35">
        <f t="shared" ref="Z6:AH6" si="4">IF(Z7="",NA(),Z7)</f>
        <v>115.63</v>
      </c>
      <c r="AA6" s="35">
        <f t="shared" si="4"/>
        <v>114.82</v>
      </c>
      <c r="AB6" s="35">
        <f t="shared" si="4"/>
        <v>113.08</v>
      </c>
      <c r="AC6" s="35">
        <f t="shared" si="4"/>
        <v>114.76</v>
      </c>
      <c r="AD6" s="35">
        <f t="shared" si="4"/>
        <v>106.67</v>
      </c>
      <c r="AE6" s="35">
        <f t="shared" si="4"/>
        <v>107.45</v>
      </c>
      <c r="AF6" s="35">
        <f t="shared" si="4"/>
        <v>107.43</v>
      </c>
      <c r="AG6" s="35">
        <f t="shared" si="4"/>
        <v>110.01</v>
      </c>
      <c r="AH6" s="35">
        <f t="shared" si="4"/>
        <v>111.12</v>
      </c>
      <c r="AI6" s="34" t="str">
        <f>IF(AI7="","",IF(AI7="-","【-】","【"&amp;SUBSTITUTE(TEXT(AI7,"#,##0.00"),"-","△")&amp;"】"))</f>
        <v>【108.07】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12.51</v>
      </c>
      <c r="AP6" s="35">
        <f t="shared" si="5"/>
        <v>11.01</v>
      </c>
      <c r="AQ6" s="35">
        <f t="shared" si="5"/>
        <v>10.199999999999999</v>
      </c>
      <c r="AR6" s="35">
        <f t="shared" si="5"/>
        <v>2.36</v>
      </c>
      <c r="AS6" s="35">
        <f t="shared" si="5"/>
        <v>2.0699999999999998</v>
      </c>
      <c r="AT6" s="34" t="str">
        <f>IF(AT7="","",IF(AT7="-","【-】","【"&amp;SUBSTITUTE(TEXT(AT7,"#,##0.00"),"-","△")&amp;"】"))</f>
        <v>【3.09】</v>
      </c>
      <c r="AU6" s="35">
        <f>IF(AU7="",NA(),AU7)</f>
        <v>62</v>
      </c>
      <c r="AV6" s="35">
        <f t="shared" ref="AV6:BD6" si="6">IF(AV7="",NA(),AV7)</f>
        <v>62.08</v>
      </c>
      <c r="AW6" s="35">
        <f t="shared" si="6"/>
        <v>64.78</v>
      </c>
      <c r="AX6" s="35">
        <f t="shared" si="6"/>
        <v>63.34</v>
      </c>
      <c r="AY6" s="35">
        <f t="shared" si="6"/>
        <v>68.5</v>
      </c>
      <c r="AZ6" s="35">
        <f t="shared" si="6"/>
        <v>54.09</v>
      </c>
      <c r="BA6" s="35">
        <f t="shared" si="6"/>
        <v>54.03</v>
      </c>
      <c r="BB6" s="35">
        <f t="shared" si="6"/>
        <v>65.83</v>
      </c>
      <c r="BC6" s="35">
        <f t="shared" si="6"/>
        <v>62.12</v>
      </c>
      <c r="BD6" s="35">
        <f t="shared" si="6"/>
        <v>61.57</v>
      </c>
      <c r="BE6" s="34" t="str">
        <f>IF(BE7="","",IF(BE7="-","【-】","【"&amp;SUBSTITUTE(TEXT(BE7,"#,##0.00"),"-","△")&amp;"】"))</f>
        <v>【69.54】</v>
      </c>
      <c r="BF6" s="35">
        <f>IF(BF7="",NA(),BF7)</f>
        <v>867.25</v>
      </c>
      <c r="BG6" s="35">
        <f t="shared" ref="BG6:BO6" si="7">IF(BG7="",NA(),BG7)</f>
        <v>819.76</v>
      </c>
      <c r="BH6" s="35">
        <f t="shared" si="7"/>
        <v>808.71</v>
      </c>
      <c r="BI6" s="35">
        <f t="shared" si="7"/>
        <v>780.29</v>
      </c>
      <c r="BJ6" s="35">
        <f t="shared" si="7"/>
        <v>760.19</v>
      </c>
      <c r="BK6" s="35">
        <f t="shared" si="7"/>
        <v>845.86</v>
      </c>
      <c r="BL6" s="35">
        <f t="shared" si="7"/>
        <v>802.49</v>
      </c>
      <c r="BM6" s="35">
        <f t="shared" si="7"/>
        <v>805.14</v>
      </c>
      <c r="BN6" s="35">
        <f t="shared" si="7"/>
        <v>875.53</v>
      </c>
      <c r="BO6" s="35">
        <f t="shared" si="7"/>
        <v>867.39</v>
      </c>
      <c r="BP6" s="34" t="str">
        <f>IF(BP7="","",IF(BP7="-","【-】","【"&amp;SUBSTITUTE(TEXT(BP7,"#,##0.00"),"-","△")&amp;"】"))</f>
        <v>【682.51】</v>
      </c>
      <c r="BQ6" s="35">
        <f>IF(BQ7="",NA(),BQ7)</f>
        <v>117.93</v>
      </c>
      <c r="BR6" s="35">
        <f t="shared" ref="BR6:BZ6" si="8">IF(BR7="",NA(),BR7)</f>
        <v>121.55</v>
      </c>
      <c r="BS6" s="35">
        <f t="shared" si="8"/>
        <v>120</v>
      </c>
      <c r="BT6" s="35">
        <f t="shared" si="8"/>
        <v>119.19</v>
      </c>
      <c r="BU6" s="35">
        <f t="shared" si="8"/>
        <v>121.48</v>
      </c>
      <c r="BV6" s="35">
        <f t="shared" si="8"/>
        <v>101.88</v>
      </c>
      <c r="BW6" s="35">
        <f t="shared" si="8"/>
        <v>103.18</v>
      </c>
      <c r="BX6" s="35">
        <f t="shared" si="8"/>
        <v>100.22</v>
      </c>
      <c r="BY6" s="35">
        <f t="shared" si="8"/>
        <v>99.83</v>
      </c>
      <c r="BZ6" s="35">
        <f t="shared" si="8"/>
        <v>100.91</v>
      </c>
      <c r="CA6" s="34" t="str">
        <f>IF(CA7="","",IF(CA7="-","【-】","【"&amp;SUBSTITUTE(TEXT(CA7,"#,##0.00"),"-","△")&amp;"】"))</f>
        <v>【100.34】</v>
      </c>
      <c r="CB6" s="35">
        <f>IF(CB7="",NA(),CB7)</f>
        <v>132.28</v>
      </c>
      <c r="CC6" s="35">
        <f t="shared" ref="CC6:CK6" si="9">IF(CC7="",NA(),CC7)</f>
        <v>128.68</v>
      </c>
      <c r="CD6" s="35">
        <f t="shared" si="9"/>
        <v>130.61000000000001</v>
      </c>
      <c r="CE6" s="35">
        <f t="shared" si="9"/>
        <v>131.62</v>
      </c>
      <c r="CF6" s="35">
        <f t="shared" si="9"/>
        <v>129.37</v>
      </c>
      <c r="CG6" s="35">
        <f t="shared" si="9"/>
        <v>143.15</v>
      </c>
      <c r="CH6" s="35">
        <f t="shared" si="9"/>
        <v>141.11000000000001</v>
      </c>
      <c r="CI6" s="35">
        <f t="shared" si="9"/>
        <v>144.79</v>
      </c>
      <c r="CJ6" s="35">
        <f t="shared" si="9"/>
        <v>158.94</v>
      </c>
      <c r="CK6" s="35">
        <f t="shared" si="9"/>
        <v>158.04</v>
      </c>
      <c r="CL6" s="34" t="str">
        <f>IF(CL7="","",IF(CL7="-","【-】","【"&amp;SUBSTITUTE(TEXT(CL7,"#,##0.00"),"-","△")&amp;"】"))</f>
        <v>【136.15】</v>
      </c>
      <c r="CM6" s="35">
        <f>IF(CM7="",NA(),CM7)</f>
        <v>74.459999999999994</v>
      </c>
      <c r="CN6" s="35">
        <f t="shared" ref="CN6:CV6" si="10">IF(CN7="",NA(),CN7)</f>
        <v>75.599999999999994</v>
      </c>
      <c r="CO6" s="35">
        <f t="shared" si="10"/>
        <v>75.16</v>
      </c>
      <c r="CP6" s="35">
        <f t="shared" si="10"/>
        <v>78.45</v>
      </c>
      <c r="CQ6" s="35">
        <f t="shared" si="10"/>
        <v>67.08</v>
      </c>
      <c r="CR6" s="35">
        <f t="shared" si="10"/>
        <v>62.5</v>
      </c>
      <c r="CS6" s="35">
        <f t="shared" si="10"/>
        <v>63.26</v>
      </c>
      <c r="CT6" s="35">
        <f t="shared" si="10"/>
        <v>61.54</v>
      </c>
      <c r="CU6" s="35">
        <f t="shared" si="10"/>
        <v>67.069999999999993</v>
      </c>
      <c r="CV6" s="35">
        <f t="shared" si="10"/>
        <v>66.78</v>
      </c>
      <c r="CW6" s="34" t="str">
        <f>IF(CW7="","",IF(CW7="-","【-】","【"&amp;SUBSTITUTE(TEXT(CW7,"#,##0.00"),"-","△")&amp;"】"))</f>
        <v>【59.64】</v>
      </c>
      <c r="CX6" s="35">
        <f>IF(CX7="",NA(),CX7)</f>
        <v>94.77</v>
      </c>
      <c r="CY6" s="35">
        <f t="shared" ref="CY6:DG6" si="11">IF(CY7="",NA(),CY7)</f>
        <v>95.11</v>
      </c>
      <c r="CZ6" s="35">
        <f t="shared" si="11"/>
        <v>95.28</v>
      </c>
      <c r="DA6" s="35">
        <f t="shared" si="11"/>
        <v>95.63</v>
      </c>
      <c r="DB6" s="35">
        <f t="shared" si="11"/>
        <v>95.97</v>
      </c>
      <c r="DC6" s="35">
        <f t="shared" si="11"/>
        <v>93.88</v>
      </c>
      <c r="DD6" s="35">
        <f t="shared" si="11"/>
        <v>94.07</v>
      </c>
      <c r="DE6" s="35">
        <f t="shared" si="11"/>
        <v>94.13</v>
      </c>
      <c r="DF6" s="35">
        <f t="shared" si="11"/>
        <v>93.96</v>
      </c>
      <c r="DG6" s="35">
        <f t="shared" si="11"/>
        <v>94.06</v>
      </c>
      <c r="DH6" s="34" t="str">
        <f>IF(DH7="","",IF(DH7="-","【-】","【"&amp;SUBSTITUTE(TEXT(DH7,"#,##0.00"),"-","△")&amp;"】"))</f>
        <v>【95.35】</v>
      </c>
      <c r="DI6" s="35">
        <f>IF(DI7="",NA(),DI7)</f>
        <v>41.13</v>
      </c>
      <c r="DJ6" s="35">
        <f t="shared" ref="DJ6:DR6" si="12">IF(DJ7="",NA(),DJ7)</f>
        <v>42.71</v>
      </c>
      <c r="DK6" s="35">
        <f t="shared" si="12"/>
        <v>43.83</v>
      </c>
      <c r="DL6" s="35">
        <f t="shared" si="12"/>
        <v>45.19</v>
      </c>
      <c r="DM6" s="35">
        <f t="shared" si="12"/>
        <v>46.46</v>
      </c>
      <c r="DN6" s="35">
        <f t="shared" si="12"/>
        <v>29.48</v>
      </c>
      <c r="DO6" s="35">
        <f t="shared" si="12"/>
        <v>28.95</v>
      </c>
      <c r="DP6" s="35">
        <f t="shared" si="12"/>
        <v>30.11</v>
      </c>
      <c r="DQ6" s="35">
        <f t="shared" si="12"/>
        <v>33.090000000000003</v>
      </c>
      <c r="DR6" s="35">
        <f t="shared" si="12"/>
        <v>34.33</v>
      </c>
      <c r="DS6" s="34" t="str">
        <f>IF(DS7="","",IF(DS7="-","【-】","【"&amp;SUBSTITUTE(TEXT(DS7,"#,##0.00"),"-","△")&amp;"】"))</f>
        <v>【38.57】</v>
      </c>
      <c r="DT6" s="35">
        <f>IF(DT7="",NA(),DT7)</f>
        <v>8.48</v>
      </c>
      <c r="DU6" s="35">
        <f t="shared" ref="DU6:EC6" si="13">IF(DU7="",NA(),DU7)</f>
        <v>9.94</v>
      </c>
      <c r="DV6" s="35">
        <f t="shared" si="13"/>
        <v>11.17</v>
      </c>
      <c r="DW6" s="35">
        <f t="shared" si="13"/>
        <v>12.19</v>
      </c>
      <c r="DX6" s="35">
        <f t="shared" si="13"/>
        <v>13.07</v>
      </c>
      <c r="DY6" s="35">
        <f t="shared" si="13"/>
        <v>3.89</v>
      </c>
      <c r="DZ6" s="35">
        <f t="shared" si="13"/>
        <v>4.07</v>
      </c>
      <c r="EA6" s="35">
        <f t="shared" si="13"/>
        <v>4.54</v>
      </c>
      <c r="EB6" s="35">
        <f t="shared" si="13"/>
        <v>5.04</v>
      </c>
      <c r="EC6" s="35">
        <f t="shared" si="13"/>
        <v>5.1100000000000003</v>
      </c>
      <c r="ED6" s="34" t="str">
        <f>IF(ED7="","",IF(ED7="-","【-】","【"&amp;SUBSTITUTE(TEXT(ED7,"#,##0.00"),"-","△")&amp;"】"))</f>
        <v>【5.90】</v>
      </c>
      <c r="EE6" s="35">
        <f>IF(EE7="",NA(),EE7)</f>
        <v>0.23</v>
      </c>
      <c r="EF6" s="35">
        <f t="shared" ref="EF6:EN6" si="14">IF(EF7="",NA(),EF7)</f>
        <v>0.08</v>
      </c>
      <c r="EG6" s="35">
        <f t="shared" si="14"/>
        <v>0.2</v>
      </c>
      <c r="EH6" s="35">
        <f t="shared" si="14"/>
        <v>0.21</v>
      </c>
      <c r="EI6" s="35">
        <f t="shared" si="14"/>
        <v>0.26</v>
      </c>
      <c r="EJ6" s="35">
        <f t="shared" si="14"/>
        <v>0.12</v>
      </c>
      <c r="EK6" s="35">
        <f t="shared" si="14"/>
        <v>0.13</v>
      </c>
      <c r="EL6" s="35">
        <f t="shared" si="14"/>
        <v>0.17</v>
      </c>
      <c r="EM6" s="35">
        <f t="shared" si="14"/>
        <v>0.25</v>
      </c>
      <c r="EN6" s="35">
        <f t="shared" si="14"/>
        <v>0.21</v>
      </c>
      <c r="EO6" s="34" t="str">
        <f>IF(EO7="","",IF(EO7="-","【-】","【"&amp;SUBSTITUTE(TEXT(EO7,"#,##0.00"),"-","△")&amp;"】"))</f>
        <v>【0.22】</v>
      </c>
    </row>
    <row r="7" spans="1:148" s="36" customFormat="1" x14ac:dyDescent="0.15">
      <c r="A7" s="28"/>
      <c r="B7" s="37">
        <v>2019</v>
      </c>
      <c r="C7" s="37">
        <v>12025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47.5</v>
      </c>
      <c r="P7" s="38">
        <v>89.68</v>
      </c>
      <c r="Q7" s="38">
        <v>78.8</v>
      </c>
      <c r="R7" s="38">
        <v>3014</v>
      </c>
      <c r="S7" s="38">
        <v>255308</v>
      </c>
      <c r="T7" s="38">
        <v>677.87</v>
      </c>
      <c r="U7" s="38">
        <v>376.63</v>
      </c>
      <c r="V7" s="38">
        <v>227205</v>
      </c>
      <c r="W7" s="38">
        <v>46.58</v>
      </c>
      <c r="X7" s="38">
        <v>4877.74</v>
      </c>
      <c r="Y7" s="38">
        <v>114.59</v>
      </c>
      <c r="Z7" s="38">
        <v>115.63</v>
      </c>
      <c r="AA7" s="38">
        <v>114.82</v>
      </c>
      <c r="AB7" s="38">
        <v>113.08</v>
      </c>
      <c r="AC7" s="38">
        <v>114.76</v>
      </c>
      <c r="AD7" s="38">
        <v>106.67</v>
      </c>
      <c r="AE7" s="38">
        <v>107.45</v>
      </c>
      <c r="AF7" s="38">
        <v>107.43</v>
      </c>
      <c r="AG7" s="38">
        <v>110.01</v>
      </c>
      <c r="AH7" s="38">
        <v>111.12</v>
      </c>
      <c r="AI7" s="38">
        <v>108.07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12.51</v>
      </c>
      <c r="AP7" s="38">
        <v>11.01</v>
      </c>
      <c r="AQ7" s="38">
        <v>10.199999999999999</v>
      </c>
      <c r="AR7" s="38">
        <v>2.36</v>
      </c>
      <c r="AS7" s="38">
        <v>2.0699999999999998</v>
      </c>
      <c r="AT7" s="38">
        <v>3.09</v>
      </c>
      <c r="AU7" s="38">
        <v>62</v>
      </c>
      <c r="AV7" s="38">
        <v>62.08</v>
      </c>
      <c r="AW7" s="38">
        <v>64.78</v>
      </c>
      <c r="AX7" s="38">
        <v>63.34</v>
      </c>
      <c r="AY7" s="38">
        <v>68.5</v>
      </c>
      <c r="AZ7" s="38">
        <v>54.09</v>
      </c>
      <c r="BA7" s="38">
        <v>54.03</v>
      </c>
      <c r="BB7" s="38">
        <v>65.83</v>
      </c>
      <c r="BC7" s="38">
        <v>62.12</v>
      </c>
      <c r="BD7" s="38">
        <v>61.57</v>
      </c>
      <c r="BE7" s="38">
        <v>69.540000000000006</v>
      </c>
      <c r="BF7" s="38">
        <v>867.25</v>
      </c>
      <c r="BG7" s="38">
        <v>819.76</v>
      </c>
      <c r="BH7" s="38">
        <v>808.71</v>
      </c>
      <c r="BI7" s="38">
        <v>780.29</v>
      </c>
      <c r="BJ7" s="38">
        <v>760.19</v>
      </c>
      <c r="BK7" s="38">
        <v>845.86</v>
      </c>
      <c r="BL7" s="38">
        <v>802.49</v>
      </c>
      <c r="BM7" s="38">
        <v>805.14</v>
      </c>
      <c r="BN7" s="38">
        <v>875.53</v>
      </c>
      <c r="BO7" s="38">
        <v>867.39</v>
      </c>
      <c r="BP7" s="38">
        <v>682.51</v>
      </c>
      <c r="BQ7" s="38">
        <v>117.93</v>
      </c>
      <c r="BR7" s="38">
        <v>121.55</v>
      </c>
      <c r="BS7" s="38">
        <v>120</v>
      </c>
      <c r="BT7" s="38">
        <v>119.19</v>
      </c>
      <c r="BU7" s="38">
        <v>121.48</v>
      </c>
      <c r="BV7" s="38">
        <v>101.88</v>
      </c>
      <c r="BW7" s="38">
        <v>103.18</v>
      </c>
      <c r="BX7" s="38">
        <v>100.22</v>
      </c>
      <c r="BY7" s="38">
        <v>99.83</v>
      </c>
      <c r="BZ7" s="38">
        <v>100.91</v>
      </c>
      <c r="CA7" s="38">
        <v>100.34</v>
      </c>
      <c r="CB7" s="38">
        <v>132.28</v>
      </c>
      <c r="CC7" s="38">
        <v>128.68</v>
      </c>
      <c r="CD7" s="38">
        <v>130.61000000000001</v>
      </c>
      <c r="CE7" s="38">
        <v>131.62</v>
      </c>
      <c r="CF7" s="38">
        <v>129.37</v>
      </c>
      <c r="CG7" s="38">
        <v>143.15</v>
      </c>
      <c r="CH7" s="38">
        <v>141.11000000000001</v>
      </c>
      <c r="CI7" s="38">
        <v>144.79</v>
      </c>
      <c r="CJ7" s="38">
        <v>158.94</v>
      </c>
      <c r="CK7" s="38">
        <v>158.04</v>
      </c>
      <c r="CL7" s="38">
        <v>136.15</v>
      </c>
      <c r="CM7" s="38">
        <v>74.459999999999994</v>
      </c>
      <c r="CN7" s="38">
        <v>75.599999999999994</v>
      </c>
      <c r="CO7" s="38">
        <v>75.16</v>
      </c>
      <c r="CP7" s="38">
        <v>78.45</v>
      </c>
      <c r="CQ7" s="38">
        <v>67.08</v>
      </c>
      <c r="CR7" s="38">
        <v>62.5</v>
      </c>
      <c r="CS7" s="38">
        <v>63.26</v>
      </c>
      <c r="CT7" s="38">
        <v>61.54</v>
      </c>
      <c r="CU7" s="38">
        <v>67.069999999999993</v>
      </c>
      <c r="CV7" s="38">
        <v>66.78</v>
      </c>
      <c r="CW7" s="38">
        <v>59.64</v>
      </c>
      <c r="CX7" s="38">
        <v>94.77</v>
      </c>
      <c r="CY7" s="38">
        <v>95.11</v>
      </c>
      <c r="CZ7" s="38">
        <v>95.28</v>
      </c>
      <c r="DA7" s="38">
        <v>95.63</v>
      </c>
      <c r="DB7" s="38">
        <v>95.97</v>
      </c>
      <c r="DC7" s="38">
        <v>93.88</v>
      </c>
      <c r="DD7" s="38">
        <v>94.07</v>
      </c>
      <c r="DE7" s="38">
        <v>94.13</v>
      </c>
      <c r="DF7" s="38">
        <v>93.96</v>
      </c>
      <c r="DG7" s="38">
        <v>94.06</v>
      </c>
      <c r="DH7" s="38">
        <v>95.35</v>
      </c>
      <c r="DI7" s="38">
        <v>41.13</v>
      </c>
      <c r="DJ7" s="38">
        <v>42.71</v>
      </c>
      <c r="DK7" s="38">
        <v>43.83</v>
      </c>
      <c r="DL7" s="38">
        <v>45.19</v>
      </c>
      <c r="DM7" s="38">
        <v>46.46</v>
      </c>
      <c r="DN7" s="38">
        <v>29.48</v>
      </c>
      <c r="DO7" s="38">
        <v>28.95</v>
      </c>
      <c r="DP7" s="38">
        <v>30.11</v>
      </c>
      <c r="DQ7" s="38">
        <v>33.090000000000003</v>
      </c>
      <c r="DR7" s="38">
        <v>34.33</v>
      </c>
      <c r="DS7" s="38">
        <v>38.57</v>
      </c>
      <c r="DT7" s="38">
        <v>8.48</v>
      </c>
      <c r="DU7" s="38">
        <v>9.94</v>
      </c>
      <c r="DV7" s="38">
        <v>11.17</v>
      </c>
      <c r="DW7" s="38">
        <v>12.19</v>
      </c>
      <c r="DX7" s="38">
        <v>13.07</v>
      </c>
      <c r="DY7" s="38">
        <v>3.89</v>
      </c>
      <c r="DZ7" s="38">
        <v>4.07</v>
      </c>
      <c r="EA7" s="38">
        <v>4.54</v>
      </c>
      <c r="EB7" s="38">
        <v>5.04</v>
      </c>
      <c r="EC7" s="38">
        <v>5.1100000000000003</v>
      </c>
      <c r="ED7" s="38">
        <v>5.9</v>
      </c>
      <c r="EE7" s="38">
        <v>0.23</v>
      </c>
      <c r="EF7" s="38">
        <v>0.08</v>
      </c>
      <c r="EG7" s="38">
        <v>0.2</v>
      </c>
      <c r="EH7" s="38">
        <v>0.21</v>
      </c>
      <c r="EI7" s="38">
        <v>0.26</v>
      </c>
      <c r="EJ7" s="38">
        <v>0.12</v>
      </c>
      <c r="EK7" s="38">
        <v>0.13</v>
      </c>
      <c r="EL7" s="38">
        <v>0.17</v>
      </c>
      <c r="EM7" s="38">
        <v>0.25</v>
      </c>
      <c r="EN7" s="38">
        <v>0.21</v>
      </c>
      <c r="EO7" s="38">
        <v>0.22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NEC-PCuser</cp:lastModifiedBy>
  <cp:lastPrinted>2021-01-19T01:19:45Z</cp:lastPrinted>
  <dcterms:created xsi:type="dcterms:W3CDTF">2020-12-04T02:23:40Z</dcterms:created>
  <dcterms:modified xsi:type="dcterms:W3CDTF">2021-01-19T01:25:44Z</dcterms:modified>
  <cp:category/>
</cp:coreProperties>
</file>