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iei_ds\keiki\2018\【経営比較分析表】2018_012025_46_1718\"/>
    </mc:Choice>
  </mc:AlternateContent>
  <workbookProtection workbookAlgorithmName="SHA-512" workbookHashValue="SIb2vH+yxM8VjATOBeDsuJkXSnBdE6sjfoVfe+IUoFfOoclZpUflvFKQu6aKTsAjIuUe/YU4ghBOw3zG//VF7A==" workbookSaltValue="0JdPi2XkFznTnagbcF5MXg==" workbookSpinCount="100000" lockStructure="1"/>
  <bookViews>
    <workbookView minimized="1"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Q6" i="5"/>
  <c r="W10" i="4" s="1"/>
  <c r="P6" i="5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I85" i="4"/>
  <c r="H85" i="4"/>
  <c r="E85" i="4"/>
  <c r="BB10" i="4"/>
  <c r="AT10" i="4"/>
  <c r="AD10" i="4"/>
  <c r="P10" i="4"/>
  <c r="I10" i="4"/>
  <c r="B10" i="4"/>
  <c r="AT8" i="4"/>
  <c r="AL8" i="4"/>
  <c r="AD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<sst xmlns="http://schemas.openxmlformats.org/spreadsheetml/2006/main" count="223" uniqueCount="111">
  <si>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</si>
  <si>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</si>
  <si>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</si>
  <si>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</si>
  <si>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</si>
  <si>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</si>
  <si>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</si>
  <si>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</si>
  <si>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</si>
  <si>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</si>
  <si>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</si>
  <si>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</si>
  <si>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</si>
  <si>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</si>
  <si>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</si>
  <si>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</si>
  <si>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</si>
  <si>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</si>
  <si>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</si>
  <si>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</si>
  <si>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</si>
  <si>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</si>
  <si>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</si>
  <si>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</si>
  <si>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</si>
  <si>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</si>
  <si>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</si>
  <si>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</si>
  <si>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</si>
  <si>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</si>
  <si>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</si>
  <si>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</si>
  <si>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</si>
  <si>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</si>
  <si>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</si>
  <si>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</si>
  <si>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</si>
  <si>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</si>
  <si>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</si>
  <si>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</si>
  <si>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</si>
  <si>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</si>
  <si>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</si>
  <si>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</si>
  <si>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</si>
  <si>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</si>
  <si>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</si>
  <si>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</si>
  <si>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</si>
  <si>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</si>
  <si>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</si>
  <si>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</si>
  <si>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</si>
  <si>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</si>
  <si>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</si>
  <si>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</si>
  <si>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</si>
  <si>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</si>
  <si>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</si>
  <si>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</si>
  <si>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</si>
  <si>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</si>
  <si>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</si>
  <si>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</si>
  <si>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</si>
  <si>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</si>
  <si>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</si>
  <si>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</si>
  <si>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</si>
  <si>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</si>
  <si>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</si>
  <si>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</si>
  <si>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</si>
  <si>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</si>
  <si>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</si>
  <si>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</si>
  <si>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</si>
  <si>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</si>
  <si>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</si>
  <si>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</si>
  <si>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</si>
  <si>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</si>
  <si>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</si>
  <si>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</si>
  <si>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</si>
  <si>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</si>
  <si>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</si>
  <si>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</si>
  <si>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</si>
  <si>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</si>
  <si>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</si>
  <si>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</si>
  <si>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</si>
  <si>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</si>
  <si>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</si>
  <si>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</si>
  <si>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函館市</t>
  </si>
  <si>
    <t>法適用</t>
  </si>
  <si>
    <t>下水道事業</t>
  </si>
  <si>
    <t>公共下水道</t>
  </si>
  <si>
    <t>Ad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</si>
  <si>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</si>
  <si>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</si>
  <si>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</si>
  <si>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</si>
  <si>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</si>
  <si>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</si>
  <si>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</si>
  <si>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③管渠改善率は，類似団体平均を下回る水準となっているが，ストックマネジメント計画に基づき，計画的に管渠の更新を進めている。</t>
    <rPh sb="140" eb="142">
      <t>シタマワ</t>
    </rPh>
    <rPh sb="163" eb="165">
      <t>ケイカク</t>
    </rPh>
    <rPh sb="166" eb="167">
      <t>モト</t>
    </rPh>
    <phoneticPr fontId="4"/>
  </si>
  <si>
    <t>　水需要の減少に伴い使用料収入は減少傾向となっているが，経営の効率化や計画的な施設整備に取り組みながら，概ね健全な経営状況を維持している。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今後については，上下水道事業経営ビジョンに基づき，計画的な施設の更新等を進め，下水道事業の健全な経営の維持に努める。</t>
    <phoneticPr fontId="4"/>
  </si>
  <si>
    <t>　①経常収支比率は，類似団体平均を上回る水準で，100％以上となっており，収支は健全な状態にある。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④企業債残高対事業規模比率は，企業債残高の減少により減少傾向にあり，類似団体平均と同水準となっている。
　⑤経費回収率は類似団体平均を上回り100％以上となっており，経営に必要な経費を使用料で賄うことができている。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⑦施設利用率は，類似団体平均を上回っており，施設規模は適正な水準にある。
　⑧水洗化率は，類似団体平均を上回っており，上昇傾向にある。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</si>
</sst>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0.14000000000000001</c:v>
                </c:pt>
                <c:pt idx="1">
                  <c:v>0.23</c:v>
                </c:pt>
                <c:pt idx="2">
                  <c:v>0.08</c:v>
                </c:pt>
                <c:pt idx="3">
                  <c:v>0.2</c:v>
                </c:pt>
                <c:pt idx="4">
                  <c:v>0.21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FE-4D53-82A4-9885C4802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63952"/>
        <c:axId val="507864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0.12</c:v>
                </c:pt>
                <c:pt idx="2">
                  <c:v>0.13</c:v>
                </c:pt>
                <c:pt idx="3">
                  <c:v>0.17</c:v>
                </c:pt>
                <c:pt idx="4">
                  <c:v>0.25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FE-4D53-82A4-9885C4802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3952"/>
        <c:axId val="507864344"/>
      </c:lineChart>
      <c:dateAx>
        <c:axId val="50786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864344"/>
        <c:crosses val="autoZero"/>
        <c:auto val="1"/>
        <c:lblOffset val="100"/>
        <c:baseTimeUnit val="years"/>
      </c:dateAx>
      <c:valAx>
        <c:axId val="507864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86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75.72</c:v>
                </c:pt>
                <c:pt idx="1">
                  <c:v>74.459999999999994</c:v>
                </c:pt>
                <c:pt idx="2">
                  <c:v>75.599999999999994</c:v>
                </c:pt>
                <c:pt idx="3">
                  <c:v>75.16</c:v>
                </c:pt>
                <c:pt idx="4">
                  <c:v>78.45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F4-453F-8F4E-A1DC4CC87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23456"/>
        <c:axId val="436620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61.03</c:v>
                </c:pt>
                <c:pt idx="1">
                  <c:v>62.5</c:v>
                </c:pt>
                <c:pt idx="2">
                  <c:v>63.26</c:v>
                </c:pt>
                <c:pt idx="3">
                  <c:v>61.54</c:v>
                </c:pt>
                <c:pt idx="4">
                  <c:v>67.069999999999993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F4-453F-8F4E-A1DC4CC87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23456"/>
        <c:axId val="436620712"/>
      </c:lineChart>
      <c:dateAx>
        <c:axId val="43662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620712"/>
        <c:crosses val="autoZero"/>
        <c:auto val="1"/>
        <c:lblOffset val="100"/>
        <c:baseTimeUnit val="years"/>
      </c:dateAx>
      <c:valAx>
        <c:axId val="436620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2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94.6</c:v>
                </c:pt>
                <c:pt idx="1">
                  <c:v>94.77</c:v>
                </c:pt>
                <c:pt idx="2">
                  <c:v>95.11</c:v>
                </c:pt>
                <c:pt idx="3">
                  <c:v>95.28</c:v>
                </c:pt>
                <c:pt idx="4">
                  <c:v>95.63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B32-4EEF-B274-D9A3945B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621104"/>
        <c:axId val="436623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93.83</c:v>
                </c:pt>
                <c:pt idx="1">
                  <c:v>93.88</c:v>
                </c:pt>
                <c:pt idx="2">
                  <c:v>94.07</c:v>
                </c:pt>
                <c:pt idx="3">
                  <c:v>94.13</c:v>
                </c:pt>
                <c:pt idx="4">
                  <c:v>93.96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B32-4EEF-B274-D9A3945B3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621104"/>
        <c:axId val="436623848"/>
      </c:lineChart>
      <c:dateAx>
        <c:axId val="436621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623848"/>
        <c:crosses val="autoZero"/>
        <c:auto val="1"/>
        <c:lblOffset val="100"/>
        <c:baseTimeUnit val="years"/>
      </c:dateAx>
      <c:valAx>
        <c:axId val="436623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621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115.02</c:v>
                </c:pt>
                <c:pt idx="1">
                  <c:v>114.59</c:v>
                </c:pt>
                <c:pt idx="2">
                  <c:v>115.63</c:v>
                </c:pt>
                <c:pt idx="3">
                  <c:v>114.82</c:v>
                </c:pt>
                <c:pt idx="4">
                  <c:v>113.08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06-4A45-BBA9-A1CBD8EB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58464"/>
        <c:axId val="507860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105.47</c:v>
                </c:pt>
                <c:pt idx="1">
                  <c:v>106.67</c:v>
                </c:pt>
                <c:pt idx="2">
                  <c:v>107.45</c:v>
                </c:pt>
                <c:pt idx="3">
                  <c:v>107.43</c:v>
                </c:pt>
                <c:pt idx="4">
                  <c:v>110.01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06-4A45-BBA9-A1CBD8EBF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58464"/>
        <c:axId val="507860424"/>
      </c:lineChart>
      <c:dateAx>
        <c:axId val="507858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860424"/>
        <c:crosses val="autoZero"/>
        <c:auto val="1"/>
        <c:lblOffset val="100"/>
        <c:baseTimeUnit val="years"/>
      </c:dateAx>
      <c:valAx>
        <c:axId val="507860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858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39.549999999999997</c:v>
                </c:pt>
                <c:pt idx="1">
                  <c:v>41.13</c:v>
                </c:pt>
                <c:pt idx="2">
                  <c:v>42.71</c:v>
                </c:pt>
                <c:pt idx="3">
                  <c:v>43.83</c:v>
                </c:pt>
                <c:pt idx="4">
                  <c:v>45.19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5F-445E-8BBD-EBE199B75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61208"/>
        <c:axId val="507862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28.06</c:v>
                </c:pt>
                <c:pt idx="1">
                  <c:v>29.48</c:v>
                </c:pt>
                <c:pt idx="2">
                  <c:v>28.95</c:v>
                </c:pt>
                <c:pt idx="3">
                  <c:v>30.11</c:v>
                </c:pt>
                <c:pt idx="4">
                  <c:v>33.090000000000003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5F-445E-8BBD-EBE199B757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1208"/>
        <c:axId val="507862384"/>
      </c:lineChart>
      <c:dateAx>
        <c:axId val="507861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862384"/>
        <c:crosses val="autoZero"/>
        <c:auto val="1"/>
        <c:lblOffset val="100"/>
        <c:baseTimeUnit val="years"/>
      </c:dateAx>
      <c:valAx>
        <c:axId val="507862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861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7.56</c:v>
                </c:pt>
                <c:pt idx="1">
                  <c:v>8.48</c:v>
                </c:pt>
                <c:pt idx="2">
                  <c:v>9.94</c:v>
                </c:pt>
                <c:pt idx="3">
                  <c:v>11.17</c:v>
                </c:pt>
                <c:pt idx="4">
                  <c:v>12.19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FD-4120-AF03-79800884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69440"/>
        <c:axId val="50786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3.32</c:v>
                </c:pt>
                <c:pt idx="1">
                  <c:v>3.89</c:v>
                </c:pt>
                <c:pt idx="2">
                  <c:v>4.07</c:v>
                </c:pt>
                <c:pt idx="3">
                  <c:v>4.54</c:v>
                </c:pt>
                <c:pt idx="4">
                  <c:v>5.04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FD-4120-AF03-79800884C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9440"/>
        <c:axId val="507868656"/>
      </c:lineChart>
      <c:dateAx>
        <c:axId val="507869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868656"/>
        <c:crosses val="autoZero"/>
        <c:auto val="1"/>
        <c:lblOffset val="100"/>
        <c:baseTimeUnit val="years"/>
      </c:dateAx>
      <c:valAx>
        <c:axId val="50786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869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92-4AC3-9184-FC139E55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7869048"/>
        <c:axId val="507869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13.3</c:v>
                </c:pt>
                <c:pt idx="1">
                  <c:v>12.51</c:v>
                </c:pt>
                <c:pt idx="2">
                  <c:v>11.01</c:v>
                </c:pt>
                <c:pt idx="3">
                  <c:v>10.199999999999999</c:v>
                </c:pt>
                <c:pt idx="4">
                  <c:v>2.36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092-4AC3-9184-FC139E550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869048"/>
        <c:axId val="507869832"/>
      </c:lineChart>
      <c:dateAx>
        <c:axId val="507869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7869832"/>
        <c:crosses val="autoZero"/>
        <c:auto val="1"/>
        <c:lblOffset val="100"/>
        <c:baseTimeUnit val="years"/>
      </c:dateAx>
      <c:valAx>
        <c:axId val="507869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7869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55.19</c:v>
                </c:pt>
                <c:pt idx="1">
                  <c:v>62</c:v>
                </c:pt>
                <c:pt idx="2">
                  <c:v>62.08</c:v>
                </c:pt>
                <c:pt idx="3">
                  <c:v>64.78</c:v>
                </c:pt>
                <c:pt idx="4">
                  <c:v>63.34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4-41E8-B1D5-F14A4254A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630728"/>
        <c:axId val="500635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52.63</c:v>
                </c:pt>
                <c:pt idx="1">
                  <c:v>54.09</c:v>
                </c:pt>
                <c:pt idx="2">
                  <c:v>54.03</c:v>
                </c:pt>
                <c:pt idx="3">
                  <c:v>65.83</c:v>
                </c:pt>
                <c:pt idx="4">
                  <c:v>62.12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C4-41E8-B1D5-F14A4254A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30728"/>
        <c:axId val="500635432"/>
      </c:lineChart>
      <c:dateAx>
        <c:axId val="500630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0635432"/>
        <c:crosses val="autoZero"/>
        <c:auto val="1"/>
        <c:lblOffset val="100"/>
        <c:baseTimeUnit val="years"/>
      </c:dateAx>
      <c:valAx>
        <c:axId val="500635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63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924.1</c:v>
                </c:pt>
                <c:pt idx="1">
                  <c:v>867.25</c:v>
                </c:pt>
                <c:pt idx="2">
                  <c:v>819.76</c:v>
                </c:pt>
                <c:pt idx="3">
                  <c:v>808.71</c:v>
                </c:pt>
                <c:pt idx="4">
                  <c:v>780.29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EA-40EC-A4B3-D2C7D860D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633472"/>
        <c:axId val="50063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843.57</c:v>
                </c:pt>
                <c:pt idx="1">
                  <c:v>845.86</c:v>
                </c:pt>
                <c:pt idx="2">
                  <c:v>802.49</c:v>
                </c:pt>
                <c:pt idx="3">
                  <c:v>805.14</c:v>
                </c:pt>
                <c:pt idx="4">
                  <c:v>875.53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3EA-40EC-A4B3-D2C7D860D1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0633472"/>
        <c:axId val="500631904"/>
      </c:lineChart>
      <c:dateAx>
        <c:axId val="50063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00631904"/>
        <c:crosses val="autoZero"/>
        <c:auto val="1"/>
        <c:lblOffset val="100"/>
        <c:baseTimeUnit val="years"/>
      </c:dateAx>
      <c:valAx>
        <c:axId val="50063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0063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109.44</c:v>
                </c:pt>
                <c:pt idx="1">
                  <c:v>117.93</c:v>
                </c:pt>
                <c:pt idx="2">
                  <c:v>121.55</c:v>
                </c:pt>
                <c:pt idx="3">
                  <c:v>120</c:v>
                </c:pt>
                <c:pt idx="4">
                  <c:v>119.19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44-4773-9A6A-D0706B7E0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61824"/>
        <c:axId val="43686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99.86</c:v>
                </c:pt>
                <c:pt idx="1">
                  <c:v>101.88</c:v>
                </c:pt>
                <c:pt idx="2">
                  <c:v>103.18</c:v>
                </c:pt>
                <c:pt idx="3">
                  <c:v>100.22</c:v>
                </c:pt>
                <c:pt idx="4">
                  <c:v>99.83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44-4773-9A6A-D0706B7E0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61824"/>
        <c:axId val="436863000"/>
      </c:lineChart>
      <c:dateAx>
        <c:axId val="436861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863000"/>
        <c:crosses val="autoZero"/>
        <c:auto val="1"/>
        <c:lblOffset val="100"/>
        <c:baseTimeUnit val="years"/>
      </c:dateAx>
      <c:valAx>
        <c:axId val="43686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86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142.25</c:v>
                </c:pt>
                <c:pt idx="1">
                  <c:v>132.28</c:v>
                </c:pt>
                <c:pt idx="2">
                  <c:v>128.68</c:v>
                </c:pt>
                <c:pt idx="3">
                  <c:v>130.61000000000001</c:v>
                </c:pt>
                <c:pt idx="4">
                  <c:v>131.62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96-4E86-A0D8-435798E7E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6864568"/>
        <c:axId val="436509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147.29</c:v>
                </c:pt>
                <c:pt idx="1">
                  <c:v>143.15</c:v>
                </c:pt>
                <c:pt idx="2">
                  <c:v>141.11000000000001</c:v>
                </c:pt>
                <c:pt idx="3">
                  <c:v>144.79</c:v>
                </c:pt>
                <c:pt idx="4">
                  <c:v>158.94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96-4E86-A0D8-435798E7E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864568"/>
        <c:axId val="436509136"/>
      </c:lineChart>
      <c:dateAx>
        <c:axId val="436864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6509136"/>
        <c:crosses val="autoZero"/>
        <c:auto val="1"/>
        <c:lblOffset val="100"/>
        <c:baseTimeUnit val="years"/>
      </c:dateAx>
      <c:valAx>
        <c:axId val="436509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6864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【682.78】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N1" zoomScale="70" zoomScaleNormal="7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北海道　函館市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Ad</v>
      </c>
      <c r="X8" s="71"/>
      <c r="Y8" s="71"/>
      <c r="Z8" s="71"/>
      <c r="AA8" s="71"/>
      <c r="AB8" s="71"/>
      <c r="AC8" s="71"/>
      <c r="AD8" s="72" t="str">
        <f>データ!$M$6</f>
        <v>自治体職員</v>
      </c>
      <c r="AE8" s="72"/>
      <c r="AF8" s="72"/>
      <c r="AG8" s="72"/>
      <c r="AH8" s="72"/>
      <c r="AI8" s="72"/>
      <c r="AJ8" s="72"/>
      <c r="AK8" s="3"/>
      <c r="AL8" s="68">
        <f>データ!S6</f>
        <v>258948</v>
      </c>
      <c r="AM8" s="68"/>
      <c r="AN8" s="68"/>
      <c r="AO8" s="68"/>
      <c r="AP8" s="68"/>
      <c r="AQ8" s="68"/>
      <c r="AR8" s="68"/>
      <c r="AS8" s="68"/>
      <c r="AT8" s="67">
        <f>データ!T6</f>
        <v>677.87</v>
      </c>
      <c r="AU8" s="67"/>
      <c r="AV8" s="67"/>
      <c r="AW8" s="67"/>
      <c r="AX8" s="67"/>
      <c r="AY8" s="67"/>
      <c r="AZ8" s="67"/>
      <c r="BA8" s="67"/>
      <c r="BB8" s="67">
        <f>データ!U6</f>
        <v>382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47.21</v>
      </c>
      <c r="J10" s="67"/>
      <c r="K10" s="67"/>
      <c r="L10" s="67"/>
      <c r="M10" s="67"/>
      <c r="N10" s="67"/>
      <c r="O10" s="67"/>
      <c r="P10" s="67">
        <f>データ!P6</f>
        <v>89.55</v>
      </c>
      <c r="Q10" s="67"/>
      <c r="R10" s="67"/>
      <c r="S10" s="67"/>
      <c r="T10" s="67"/>
      <c r="U10" s="67"/>
      <c r="V10" s="67"/>
      <c r="W10" s="67">
        <f>データ!Q6</f>
        <v>71.680000000000007</v>
      </c>
      <c r="X10" s="67"/>
      <c r="Y10" s="67"/>
      <c r="Z10" s="67"/>
      <c r="AA10" s="67"/>
      <c r="AB10" s="67"/>
      <c r="AC10" s="67"/>
      <c r="AD10" s="68">
        <f>データ!R6</f>
        <v>2959</v>
      </c>
      <c r="AE10" s="68"/>
      <c r="AF10" s="68"/>
      <c r="AG10" s="68"/>
      <c r="AH10" s="68"/>
      <c r="AI10" s="68"/>
      <c r="AJ10" s="68"/>
      <c r="AK10" s="2"/>
      <c r="AL10" s="68">
        <f>データ!V6</f>
        <v>229946</v>
      </c>
      <c r="AM10" s="68"/>
      <c r="AN10" s="68"/>
      <c r="AO10" s="68"/>
      <c r="AP10" s="68"/>
      <c r="AQ10" s="68"/>
      <c r="AR10" s="68"/>
      <c r="AS10" s="68"/>
      <c r="AT10" s="67">
        <f>データ!W6</f>
        <v>46.57</v>
      </c>
      <c r="AU10" s="67"/>
      <c r="AV10" s="67"/>
      <c r="AW10" s="67"/>
      <c r="AX10" s="67"/>
      <c r="AY10" s="67"/>
      <c r="AZ10" s="67"/>
      <c r="BA10" s="67"/>
      <c r="BB10" s="67">
        <f>データ!X6</f>
        <v>4937.6400000000003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110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108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109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【108.69】</v>
      </c>
      <c r="F85" s="26" t="str">
        <f>データ!AT6</f>
        <v>【3.28】</v>
      </c>
      <c r="G85" s="26" t="str">
        <f>データ!BE6</f>
        <v>【69.49】</v>
      </c>
      <c r="H85" s="26" t="str">
        <f>データ!BP6</f>
        <v>【682.78】</v>
      </c>
      <c r="I85" s="26" t="str">
        <f>データ!CA6</f>
        <v>【100.91】</v>
      </c>
      <c r="J85" s="26" t="str">
        <f>データ!CL6</f>
        <v>【136.86】</v>
      </c>
      <c r="K85" s="26" t="str">
        <f>データ!CW6</f>
        <v>【58.98】</v>
      </c>
      <c r="L85" s="26" t="str">
        <f>データ!DH6</f>
        <v>【95.20】</v>
      </c>
      <c r="M85" s="26" t="str">
        <f>データ!DS6</f>
        <v>【38.60】</v>
      </c>
      <c r="N85" s="26" t="str">
        <f>データ!ED6</f>
        <v>【5.64】</v>
      </c>
      <c r="O85" s="26" t="str">
        <f>データ!EO6</f>
        <v>【0.23】</v>
      </c>
    </row>
  </sheetData>
  <sheetProtection algorithmName="SHA-512" hashValue="B6mFPdkujLw62QXhMPox+7szh+qe8as0+bRIs6079KHGQ867OP+h8B507sP8+QfvKEF5O+YPE0y2FQc2Ajbtgg==" saltValue="rjcSo6rBShZcIMEz6nyLJ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12025</v>
      </c>
      <c r="D6" s="33">
        <f t="shared" si="3"/>
        <v>46</v>
      </c>
      <c r="E6" s="33">
        <f t="shared" si="3"/>
        <v>17</v>
      </c>
      <c r="F6" s="33">
        <f t="shared" si="3"/>
        <v>1</v>
      </c>
      <c r="G6" s="33">
        <f t="shared" si="3"/>
        <v>0</v>
      </c>
      <c r="H6" s="33" t="str">
        <f t="shared" si="3"/>
        <v>北海道　函館市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公共下水道</v>
      </c>
      <c r="L6" s="33" t="str">
        <f t="shared" si="3"/>
        <v>Ad</v>
      </c>
      <c r="M6" s="33" t="str">
        <f t="shared" si="3"/>
        <v>自治体職員</v>
      </c>
      <c r="N6" s="34" t="str">
        <f t="shared" si="3"/>
        <v>-</v>
      </c>
      <c r="O6" s="34">
        <f t="shared" si="3"/>
        <v>47.21</v>
      </c>
      <c r="P6" s="34">
        <f t="shared" si="3"/>
        <v>89.55</v>
      </c>
      <c r="Q6" s="34">
        <f t="shared" si="3"/>
        <v>71.680000000000007</v>
      </c>
      <c r="R6" s="34">
        <f t="shared" si="3"/>
        <v>2959</v>
      </c>
      <c r="S6" s="34">
        <f t="shared" si="3"/>
        <v>258948</v>
      </c>
      <c r="T6" s="34">
        <f t="shared" si="3"/>
        <v>677.87</v>
      </c>
      <c r="U6" s="34">
        <f t="shared" si="3"/>
        <v>382</v>
      </c>
      <c r="V6" s="34">
        <f t="shared" si="3"/>
        <v>229946</v>
      </c>
      <c r="W6" s="34">
        <f t="shared" si="3"/>
        <v>46.57</v>
      </c>
      <c r="X6" s="34">
        <f t="shared" si="3"/>
        <v>4937.6400000000003</v>
      </c>
      <c r="Y6" s="35">
        <f>IF(Y7="",NA(),Y7)</f>
        <v>115.02</v>
      </c>
      <c r="Z6" s="35">
        <f t="shared" ref="Z6:AH6" si="4">IF(Z7="",NA(),Z7)</f>
        <v>114.59</v>
      </c>
      <c r="AA6" s="35">
        <f t="shared" si="4"/>
        <v>115.63</v>
      </c>
      <c r="AB6" s="35">
        <f t="shared" si="4"/>
        <v>114.82</v>
      </c>
      <c r="AC6" s="35">
        <f t="shared" si="4"/>
        <v>113.08</v>
      </c>
      <c r="AD6" s="35">
        <f t="shared" si="4"/>
        <v>105.47</v>
      </c>
      <c r="AE6" s="35">
        <f t="shared" si="4"/>
        <v>106.67</v>
      </c>
      <c r="AF6" s="35">
        <f t="shared" si="4"/>
        <v>107.45</v>
      </c>
      <c r="AG6" s="35">
        <f t="shared" si="4"/>
        <v>107.43</v>
      </c>
      <c r="AH6" s="35">
        <f t="shared" si="4"/>
        <v>110.01</v>
      </c>
      <c r="AI6" s="34" t="str">
        <f>IF(AI7="","",IF(AI7="-","【-】","【"&amp;SUBSTITUTE(TEXT(AI7,"#,##0.00"),"-","△")&amp;"】"))</f>
        <v>【108.69】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13.3</v>
      </c>
      <c r="AP6" s="35">
        <f t="shared" si="5"/>
        <v>12.51</v>
      </c>
      <c r="AQ6" s="35">
        <f t="shared" si="5"/>
        <v>11.01</v>
      </c>
      <c r="AR6" s="35">
        <f t="shared" si="5"/>
        <v>10.199999999999999</v>
      </c>
      <c r="AS6" s="35">
        <f t="shared" si="5"/>
        <v>2.36</v>
      </c>
      <c r="AT6" s="34" t="str">
        <f>IF(AT7="","",IF(AT7="-","【-】","【"&amp;SUBSTITUTE(TEXT(AT7,"#,##0.00"),"-","△")&amp;"】"))</f>
        <v>【3.28】</v>
      </c>
      <c r="AU6" s="35">
        <f>IF(AU7="",NA(),AU7)</f>
        <v>55.19</v>
      </c>
      <c r="AV6" s="35">
        <f t="shared" ref="AV6:BD6" si="6">IF(AV7="",NA(),AV7)</f>
        <v>62</v>
      </c>
      <c r="AW6" s="35">
        <f t="shared" si="6"/>
        <v>62.08</v>
      </c>
      <c r="AX6" s="35">
        <f t="shared" si="6"/>
        <v>64.78</v>
      </c>
      <c r="AY6" s="35">
        <f t="shared" si="6"/>
        <v>63.34</v>
      </c>
      <c r="AZ6" s="35">
        <f t="shared" si="6"/>
        <v>52.63</v>
      </c>
      <c r="BA6" s="35">
        <f t="shared" si="6"/>
        <v>54.09</v>
      </c>
      <c r="BB6" s="35">
        <f t="shared" si="6"/>
        <v>54.03</v>
      </c>
      <c r="BC6" s="35">
        <f t="shared" si="6"/>
        <v>65.83</v>
      </c>
      <c r="BD6" s="35">
        <f t="shared" si="6"/>
        <v>62.12</v>
      </c>
      <c r="BE6" s="34" t="str">
        <f>IF(BE7="","",IF(BE7="-","【-】","【"&amp;SUBSTITUTE(TEXT(BE7,"#,##0.00"),"-","△")&amp;"】"))</f>
        <v>【69.49】</v>
      </c>
      <c r="BF6" s="35">
        <f>IF(BF7="",NA(),BF7)</f>
        <v>924.1</v>
      </c>
      <c r="BG6" s="35">
        <f t="shared" ref="BG6:BO6" si="7">IF(BG7="",NA(),BG7)</f>
        <v>867.25</v>
      </c>
      <c r="BH6" s="35">
        <f t="shared" si="7"/>
        <v>819.76</v>
      </c>
      <c r="BI6" s="35">
        <f t="shared" si="7"/>
        <v>808.71</v>
      </c>
      <c r="BJ6" s="35">
        <f t="shared" si="7"/>
        <v>780.29</v>
      </c>
      <c r="BK6" s="35">
        <f t="shared" si="7"/>
        <v>843.57</v>
      </c>
      <c r="BL6" s="35">
        <f t="shared" si="7"/>
        <v>845.86</v>
      </c>
      <c r="BM6" s="35">
        <f t="shared" si="7"/>
        <v>802.49</v>
      </c>
      <c r="BN6" s="35">
        <f t="shared" si="7"/>
        <v>805.14</v>
      </c>
      <c r="BO6" s="35">
        <f t="shared" si="7"/>
        <v>875.53</v>
      </c>
      <c r="BP6" s="34" t="str">
        <f>IF(BP7="","",IF(BP7="-","【-】","【"&amp;SUBSTITUTE(TEXT(BP7,"#,##0.00"),"-","△")&amp;"】"))</f>
        <v>【682.78】</v>
      </c>
      <c r="BQ6" s="35">
        <f>IF(BQ7="",NA(),BQ7)</f>
        <v>109.44</v>
      </c>
      <c r="BR6" s="35">
        <f t="shared" ref="BR6:BZ6" si="8">IF(BR7="",NA(),BR7)</f>
        <v>117.93</v>
      </c>
      <c r="BS6" s="35">
        <f t="shared" si="8"/>
        <v>121.55</v>
      </c>
      <c r="BT6" s="35">
        <f t="shared" si="8"/>
        <v>120</v>
      </c>
      <c r="BU6" s="35">
        <f t="shared" si="8"/>
        <v>119.19</v>
      </c>
      <c r="BV6" s="35">
        <f t="shared" si="8"/>
        <v>99.86</v>
      </c>
      <c r="BW6" s="35">
        <f t="shared" si="8"/>
        <v>101.88</v>
      </c>
      <c r="BX6" s="35">
        <f t="shared" si="8"/>
        <v>103.18</v>
      </c>
      <c r="BY6" s="35">
        <f t="shared" si="8"/>
        <v>100.22</v>
      </c>
      <c r="BZ6" s="35">
        <f t="shared" si="8"/>
        <v>99.83</v>
      </c>
      <c r="CA6" s="34" t="str">
        <f>IF(CA7="","",IF(CA7="-","【-】","【"&amp;SUBSTITUTE(TEXT(CA7,"#,##0.00"),"-","△")&amp;"】"))</f>
        <v>【100.91】</v>
      </c>
      <c r="CB6" s="35">
        <f>IF(CB7="",NA(),CB7)</f>
        <v>142.25</v>
      </c>
      <c r="CC6" s="35">
        <f t="shared" ref="CC6:CK6" si="9">IF(CC7="",NA(),CC7)</f>
        <v>132.28</v>
      </c>
      <c r="CD6" s="35">
        <f t="shared" si="9"/>
        <v>128.68</v>
      </c>
      <c r="CE6" s="35">
        <f t="shared" si="9"/>
        <v>130.61000000000001</v>
      </c>
      <c r="CF6" s="35">
        <f t="shared" si="9"/>
        <v>131.62</v>
      </c>
      <c r="CG6" s="35">
        <f t="shared" si="9"/>
        <v>147.29</v>
      </c>
      <c r="CH6" s="35">
        <f t="shared" si="9"/>
        <v>143.15</v>
      </c>
      <c r="CI6" s="35">
        <f t="shared" si="9"/>
        <v>141.11000000000001</v>
      </c>
      <c r="CJ6" s="35">
        <f t="shared" si="9"/>
        <v>144.79</v>
      </c>
      <c r="CK6" s="35">
        <f t="shared" si="9"/>
        <v>158.94</v>
      </c>
      <c r="CL6" s="34" t="str">
        <f>IF(CL7="","",IF(CL7="-","【-】","【"&amp;SUBSTITUTE(TEXT(CL7,"#,##0.00"),"-","△")&amp;"】"))</f>
        <v>【136.86】</v>
      </c>
      <c r="CM6" s="35">
        <f>IF(CM7="",NA(),CM7)</f>
        <v>75.72</v>
      </c>
      <c r="CN6" s="35">
        <f t="shared" ref="CN6:CV6" si="10">IF(CN7="",NA(),CN7)</f>
        <v>74.459999999999994</v>
      </c>
      <c r="CO6" s="35">
        <f t="shared" si="10"/>
        <v>75.599999999999994</v>
      </c>
      <c r="CP6" s="35">
        <f t="shared" si="10"/>
        <v>75.16</v>
      </c>
      <c r="CQ6" s="35">
        <f t="shared" si="10"/>
        <v>78.45</v>
      </c>
      <c r="CR6" s="35">
        <f t="shared" si="10"/>
        <v>61.03</v>
      </c>
      <c r="CS6" s="35">
        <f t="shared" si="10"/>
        <v>62.5</v>
      </c>
      <c r="CT6" s="35">
        <f t="shared" si="10"/>
        <v>63.26</v>
      </c>
      <c r="CU6" s="35">
        <f t="shared" si="10"/>
        <v>61.54</v>
      </c>
      <c r="CV6" s="35">
        <f t="shared" si="10"/>
        <v>67.069999999999993</v>
      </c>
      <c r="CW6" s="34" t="str">
        <f>IF(CW7="","",IF(CW7="-","【-】","【"&amp;SUBSTITUTE(TEXT(CW7,"#,##0.00"),"-","△")&amp;"】"))</f>
        <v>【58.98】</v>
      </c>
      <c r="CX6" s="35">
        <f>IF(CX7="",NA(),CX7)</f>
        <v>94.6</v>
      </c>
      <c r="CY6" s="35">
        <f t="shared" ref="CY6:DG6" si="11">IF(CY7="",NA(),CY7)</f>
        <v>94.77</v>
      </c>
      <c r="CZ6" s="35">
        <f t="shared" si="11"/>
        <v>95.11</v>
      </c>
      <c r="DA6" s="35">
        <f t="shared" si="11"/>
        <v>95.28</v>
      </c>
      <c r="DB6" s="35">
        <f t="shared" si="11"/>
        <v>95.63</v>
      </c>
      <c r="DC6" s="35">
        <f t="shared" si="11"/>
        <v>93.83</v>
      </c>
      <c r="DD6" s="35">
        <f t="shared" si="11"/>
        <v>93.88</v>
      </c>
      <c r="DE6" s="35">
        <f t="shared" si="11"/>
        <v>94.07</v>
      </c>
      <c r="DF6" s="35">
        <f t="shared" si="11"/>
        <v>94.13</v>
      </c>
      <c r="DG6" s="35">
        <f t="shared" si="11"/>
        <v>93.96</v>
      </c>
      <c r="DH6" s="34" t="str">
        <f>IF(DH7="","",IF(DH7="-","【-】","【"&amp;SUBSTITUTE(TEXT(DH7,"#,##0.00"),"-","△")&amp;"】"))</f>
        <v>【95.20】</v>
      </c>
      <c r="DI6" s="35">
        <f>IF(DI7="",NA(),DI7)</f>
        <v>39.549999999999997</v>
      </c>
      <c r="DJ6" s="35">
        <f t="shared" ref="DJ6:DR6" si="12">IF(DJ7="",NA(),DJ7)</f>
        <v>41.13</v>
      </c>
      <c r="DK6" s="35">
        <f t="shared" si="12"/>
        <v>42.71</v>
      </c>
      <c r="DL6" s="35">
        <f t="shared" si="12"/>
        <v>43.83</v>
      </c>
      <c r="DM6" s="35">
        <f t="shared" si="12"/>
        <v>45.19</v>
      </c>
      <c r="DN6" s="35">
        <f t="shared" si="12"/>
        <v>28.06</v>
      </c>
      <c r="DO6" s="35">
        <f t="shared" si="12"/>
        <v>29.48</v>
      </c>
      <c r="DP6" s="35">
        <f t="shared" si="12"/>
        <v>28.95</v>
      </c>
      <c r="DQ6" s="35">
        <f t="shared" si="12"/>
        <v>30.11</v>
      </c>
      <c r="DR6" s="35">
        <f t="shared" si="12"/>
        <v>33.090000000000003</v>
      </c>
      <c r="DS6" s="34" t="str">
        <f>IF(DS7="","",IF(DS7="-","【-】","【"&amp;SUBSTITUTE(TEXT(DS7,"#,##0.00"),"-","△")&amp;"】"))</f>
        <v>【38.60】</v>
      </c>
      <c r="DT6" s="35">
        <f>IF(DT7="",NA(),DT7)</f>
        <v>7.56</v>
      </c>
      <c r="DU6" s="35">
        <f t="shared" ref="DU6:EC6" si="13">IF(DU7="",NA(),DU7)</f>
        <v>8.48</v>
      </c>
      <c r="DV6" s="35">
        <f t="shared" si="13"/>
        <v>9.94</v>
      </c>
      <c r="DW6" s="35">
        <f t="shared" si="13"/>
        <v>11.17</v>
      </c>
      <c r="DX6" s="35">
        <f t="shared" si="13"/>
        <v>12.19</v>
      </c>
      <c r="DY6" s="35">
        <f t="shared" si="13"/>
        <v>3.32</v>
      </c>
      <c r="DZ6" s="35">
        <f t="shared" si="13"/>
        <v>3.89</v>
      </c>
      <c r="EA6" s="35">
        <f t="shared" si="13"/>
        <v>4.07</v>
      </c>
      <c r="EB6" s="35">
        <f t="shared" si="13"/>
        <v>4.54</v>
      </c>
      <c r="EC6" s="35">
        <f t="shared" si="13"/>
        <v>5.04</v>
      </c>
      <c r="ED6" s="34" t="str">
        <f>IF(ED7="","",IF(ED7="-","【-】","【"&amp;SUBSTITUTE(TEXT(ED7,"#,##0.00"),"-","△")&amp;"】"))</f>
        <v>【5.64】</v>
      </c>
      <c r="EE6" s="35">
        <f>IF(EE7="",NA(),EE7)</f>
        <v>0.14000000000000001</v>
      </c>
      <c r="EF6" s="35">
        <f t="shared" ref="EF6:EN6" si="14">IF(EF7="",NA(),EF7)</f>
        <v>0.23</v>
      </c>
      <c r="EG6" s="35">
        <f t="shared" si="14"/>
        <v>0.08</v>
      </c>
      <c r="EH6" s="35">
        <f t="shared" si="14"/>
        <v>0.2</v>
      </c>
      <c r="EI6" s="35">
        <f t="shared" si="14"/>
        <v>0.21</v>
      </c>
      <c r="EJ6" s="35">
        <f t="shared" si="14"/>
        <v>0.11</v>
      </c>
      <c r="EK6" s="35">
        <f t="shared" si="14"/>
        <v>0.12</v>
      </c>
      <c r="EL6" s="35">
        <f t="shared" si="14"/>
        <v>0.13</v>
      </c>
      <c r="EM6" s="35">
        <f t="shared" si="14"/>
        <v>0.17</v>
      </c>
      <c r="EN6" s="35">
        <f t="shared" si="14"/>
        <v>0.25</v>
      </c>
      <c r="EO6" s="34" t="str">
        <f>IF(EO7="","",IF(EO7="-","【-】","【"&amp;SUBSTITUTE(TEXT(EO7,"#,##0.00"),"-","△")&amp;"】"))</f>
        <v>【0.23】</v>
      </c>
    </row>
    <row r="7" spans="1:148" s="36" customFormat="1" x14ac:dyDescent="0.15">
      <c r="A7" s="28"/>
      <c r="B7" s="37">
        <v>2018</v>
      </c>
      <c r="C7" s="37">
        <v>12025</v>
      </c>
      <c r="D7" s="37">
        <v>46</v>
      </c>
      <c r="E7" s="37">
        <v>17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47.21</v>
      </c>
      <c r="P7" s="38">
        <v>89.55</v>
      </c>
      <c r="Q7" s="38">
        <v>71.680000000000007</v>
      </c>
      <c r="R7" s="38">
        <v>2959</v>
      </c>
      <c r="S7" s="38">
        <v>258948</v>
      </c>
      <c r="T7" s="38">
        <v>677.87</v>
      </c>
      <c r="U7" s="38">
        <v>382</v>
      </c>
      <c r="V7" s="38">
        <v>229946</v>
      </c>
      <c r="W7" s="38">
        <v>46.57</v>
      </c>
      <c r="X7" s="38">
        <v>4937.6400000000003</v>
      </c>
      <c r="Y7" s="38">
        <v>115.02</v>
      </c>
      <c r="Z7" s="38">
        <v>114.59</v>
      </c>
      <c r="AA7" s="38">
        <v>115.63</v>
      </c>
      <c r="AB7" s="38">
        <v>114.82</v>
      </c>
      <c r="AC7" s="38">
        <v>113.08</v>
      </c>
      <c r="AD7" s="38">
        <v>105.47</v>
      </c>
      <c r="AE7" s="38">
        <v>106.67</v>
      </c>
      <c r="AF7" s="38">
        <v>107.45</v>
      </c>
      <c r="AG7" s="38">
        <v>107.43</v>
      </c>
      <c r="AH7" s="38">
        <v>110.01</v>
      </c>
      <c r="AI7" s="38">
        <v>108.69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13.3</v>
      </c>
      <c r="AP7" s="38">
        <v>12.51</v>
      </c>
      <c r="AQ7" s="38">
        <v>11.01</v>
      </c>
      <c r="AR7" s="38">
        <v>10.199999999999999</v>
      </c>
      <c r="AS7" s="38">
        <v>2.36</v>
      </c>
      <c r="AT7" s="38">
        <v>3.28</v>
      </c>
      <c r="AU7" s="38">
        <v>55.19</v>
      </c>
      <c r="AV7" s="38">
        <v>62</v>
      </c>
      <c r="AW7" s="38">
        <v>62.08</v>
      </c>
      <c r="AX7" s="38">
        <v>64.78</v>
      </c>
      <c r="AY7" s="38">
        <v>63.34</v>
      </c>
      <c r="AZ7" s="38">
        <v>52.63</v>
      </c>
      <c r="BA7" s="38">
        <v>54.09</v>
      </c>
      <c r="BB7" s="38">
        <v>54.03</v>
      </c>
      <c r="BC7" s="38">
        <v>65.83</v>
      </c>
      <c r="BD7" s="38">
        <v>62.12</v>
      </c>
      <c r="BE7" s="38">
        <v>69.489999999999995</v>
      </c>
      <c r="BF7" s="38">
        <v>924.1</v>
      </c>
      <c r="BG7" s="38">
        <v>867.25</v>
      </c>
      <c r="BH7" s="38">
        <v>819.76</v>
      </c>
      <c r="BI7" s="38">
        <v>808.71</v>
      </c>
      <c r="BJ7" s="38">
        <v>780.29</v>
      </c>
      <c r="BK7" s="38">
        <v>843.57</v>
      </c>
      <c r="BL7" s="38">
        <v>845.86</v>
      </c>
      <c r="BM7" s="38">
        <v>802.49</v>
      </c>
      <c r="BN7" s="38">
        <v>805.14</v>
      </c>
      <c r="BO7" s="38">
        <v>875.53</v>
      </c>
      <c r="BP7" s="38">
        <v>682.78</v>
      </c>
      <c r="BQ7" s="38">
        <v>109.44</v>
      </c>
      <c r="BR7" s="38">
        <v>117.93</v>
      </c>
      <c r="BS7" s="38">
        <v>121.55</v>
      </c>
      <c r="BT7" s="38">
        <v>120</v>
      </c>
      <c r="BU7" s="38">
        <v>119.19</v>
      </c>
      <c r="BV7" s="38">
        <v>99.86</v>
      </c>
      <c r="BW7" s="38">
        <v>101.88</v>
      </c>
      <c r="BX7" s="38">
        <v>103.18</v>
      </c>
      <c r="BY7" s="38">
        <v>100.22</v>
      </c>
      <c r="BZ7" s="38">
        <v>99.83</v>
      </c>
      <c r="CA7" s="38">
        <v>100.91</v>
      </c>
      <c r="CB7" s="38">
        <v>142.25</v>
      </c>
      <c r="CC7" s="38">
        <v>132.28</v>
      </c>
      <c r="CD7" s="38">
        <v>128.68</v>
      </c>
      <c r="CE7" s="38">
        <v>130.61000000000001</v>
      </c>
      <c r="CF7" s="38">
        <v>131.62</v>
      </c>
      <c r="CG7" s="38">
        <v>147.29</v>
      </c>
      <c r="CH7" s="38">
        <v>143.15</v>
      </c>
      <c r="CI7" s="38">
        <v>141.11000000000001</v>
      </c>
      <c r="CJ7" s="38">
        <v>144.79</v>
      </c>
      <c r="CK7" s="38">
        <v>158.94</v>
      </c>
      <c r="CL7" s="38">
        <v>136.86000000000001</v>
      </c>
      <c r="CM7" s="38">
        <v>75.72</v>
      </c>
      <c r="CN7" s="38">
        <v>74.459999999999994</v>
      </c>
      <c r="CO7" s="38">
        <v>75.599999999999994</v>
      </c>
      <c r="CP7" s="38">
        <v>75.16</v>
      </c>
      <c r="CQ7" s="38">
        <v>78.45</v>
      </c>
      <c r="CR7" s="38">
        <v>61.03</v>
      </c>
      <c r="CS7" s="38">
        <v>62.5</v>
      </c>
      <c r="CT7" s="38">
        <v>63.26</v>
      </c>
      <c r="CU7" s="38">
        <v>61.54</v>
      </c>
      <c r="CV7" s="38">
        <v>67.069999999999993</v>
      </c>
      <c r="CW7" s="38">
        <v>58.98</v>
      </c>
      <c r="CX7" s="38">
        <v>94.6</v>
      </c>
      <c r="CY7" s="38">
        <v>94.77</v>
      </c>
      <c r="CZ7" s="38">
        <v>95.11</v>
      </c>
      <c r="DA7" s="38">
        <v>95.28</v>
      </c>
      <c r="DB7" s="38">
        <v>95.63</v>
      </c>
      <c r="DC7" s="38">
        <v>93.83</v>
      </c>
      <c r="DD7" s="38">
        <v>93.88</v>
      </c>
      <c r="DE7" s="38">
        <v>94.07</v>
      </c>
      <c r="DF7" s="38">
        <v>94.13</v>
      </c>
      <c r="DG7" s="38">
        <v>93.96</v>
      </c>
      <c r="DH7" s="38">
        <v>95.2</v>
      </c>
      <c r="DI7" s="38">
        <v>39.549999999999997</v>
      </c>
      <c r="DJ7" s="38">
        <v>41.13</v>
      </c>
      <c r="DK7" s="38">
        <v>42.71</v>
      </c>
      <c r="DL7" s="38">
        <v>43.83</v>
      </c>
      <c r="DM7" s="38">
        <v>45.19</v>
      </c>
      <c r="DN7" s="38">
        <v>28.06</v>
      </c>
      <c r="DO7" s="38">
        <v>29.48</v>
      </c>
      <c r="DP7" s="38">
        <v>28.95</v>
      </c>
      <c r="DQ7" s="38">
        <v>30.11</v>
      </c>
      <c r="DR7" s="38">
        <v>33.090000000000003</v>
      </c>
      <c r="DS7" s="38">
        <v>38.6</v>
      </c>
      <c r="DT7" s="38">
        <v>7.56</v>
      </c>
      <c r="DU7" s="38">
        <v>8.48</v>
      </c>
      <c r="DV7" s="38">
        <v>9.94</v>
      </c>
      <c r="DW7" s="38">
        <v>11.17</v>
      </c>
      <c r="DX7" s="38">
        <v>12.19</v>
      </c>
      <c r="DY7" s="38">
        <v>3.32</v>
      </c>
      <c r="DZ7" s="38">
        <v>3.89</v>
      </c>
      <c r="EA7" s="38">
        <v>4.07</v>
      </c>
      <c r="EB7" s="38">
        <v>4.54</v>
      </c>
      <c r="EC7" s="38">
        <v>5.04</v>
      </c>
      <c r="ED7" s="38">
        <v>5.64</v>
      </c>
      <c r="EE7" s="38">
        <v>0.14000000000000001</v>
      </c>
      <c r="EF7" s="38">
        <v>0.23</v>
      </c>
      <c r="EG7" s="38">
        <v>0.08</v>
      </c>
      <c r="EH7" s="38">
        <v>0.2</v>
      </c>
      <c r="EI7" s="38">
        <v>0.21</v>
      </c>
      <c r="EJ7" s="38">
        <v>0.11</v>
      </c>
      <c r="EK7" s="38">
        <v>0.12</v>
      </c>
      <c r="EL7" s="38">
        <v>0.13</v>
      </c>
      <c r="EM7" s="38">
        <v>0.17</v>
      </c>
      <c r="EN7" s="38">
        <v>0.25</v>
      </c>
      <c r="EO7" s="38">
        <v>0.23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1</cp:lastModifiedBy>
  <cp:lastPrinted>2020-01-23T03:41:09Z</cp:lastPrinted>
  <dcterms:created xsi:type="dcterms:W3CDTF">2019-12-05T04:42:01Z</dcterms:created>
  <dcterms:modified xsi:type="dcterms:W3CDTF">2020-01-23T04:38:29Z</dcterms:modified>
  <cp:category/>
</cp:coreProperties>
</file>