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D10" i="5" l="1"/>
  <c r="C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<sst xmlns="http://schemas.openxmlformats.org/spreadsheetml/2006/main" count="220" uniqueCount="110">
  <si>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</si>
  <si>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</si>
  <si>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</si>
  <si>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</si>
  <si>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</si>
  <si>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</si>
  <si>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</si>
  <si>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</si>
  <si>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</si>
  <si>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</si>
  <si>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</si>
  <si>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</si>
  <si>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</si>
  <si>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</si>
  <si>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</si>
  <si>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</si>
  <si>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</si>
  <si>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</si>
  <si>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</si>
  <si>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</si>
  <si>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</si>
  <si>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</si>
  <si>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</si>
  <si>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</si>
  <si>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</si>
  <si>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</si>
  <si>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</si>
  <si>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</si>
  <si>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</si>
  <si>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</si>
  <si>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</si>
  <si>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</si>
  <si>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</si>
  <si>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</si>
  <si>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</si>
  <si>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</si>
  <si>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</si>
  <si>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</si>
  <si>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</si>
  <si>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</si>
  <si>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</si>
  <si>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</si>
  <si>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</si>
  <si>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</si>
  <si>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</si>
  <si>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</si>
  <si>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</si>
  <si>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</si>
  <si>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</si>
  <si>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</si>
  <si>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</si>
  <si>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</si>
  <si>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</si>
  <si>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</si>
  <si>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</si>
  <si>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</si>
  <si>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</si>
  <si>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</si>
  <si>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</si>
  <si>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</si>
  <si>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</si>
  <si>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</si>
  <si>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</si>
  <si>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</si>
  <si>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</si>
  <si>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</si>
  <si>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</si>
  <si>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</si>
  <si>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</si>
  <si>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</si>
  <si>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</si>
  <si>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</si>
  <si>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</si>
  <si>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</si>
  <si>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</si>
  <si>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</si>
  <si>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</si>
  <si>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</si>
  <si>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</si>
  <si>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</si>
  <si>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</si>
  <si>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</si>
  <si>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</si>
  <si>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</si>
  <si>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</si>
  <si>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</si>
  <si>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</si>
  <si>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</si>
  <si>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</si>
  <si>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</si>
  <si>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</si>
  <si>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</si>
  <si>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</si>
  <si>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</si>
  <si>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</si>
  <si>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</si>
  <si>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函館市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</si>
  <si>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</si>
  <si>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</si>
  <si>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</si>
  <si>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</si>
  <si>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</si>
  <si>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</si>
  <si>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</si>
  <si>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</si>
  <si>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</si>
  <si>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</si>
  <si>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①経常収支比率は，類似団体平均を上回っており，100％以上となっていることから，収支は健全な水準にある。
　②累積欠損金比率は,累積欠損金が発生していないため0％となり,健全な状態にある。
　③流動比率は100％を下回っているが，類似団体平均と同程度である。
　④企業債残高対事業規模比率は，企業債残高の減少により減少傾向にあり，類似団体平均と同程度である。
　⑤経費回収率は100％以上となっており，経営に必要な経費を使用料で賄うことができている。
　⑥汚水処理原価は類似団体平均を下回って推移している。
　⑦施設利用率は，類似団体平均を上回っており，同水準で推移している。
　⑧水洗化率は，類似団体平均を上回っており，上昇傾向にある。</t>
    <rPh sb="2" eb="4">
      <t>ケイジョウ</t>
    </rPh>
    <rPh sb="4" eb="6">
      <t>シュウシ</t>
    </rPh>
    <rPh sb="6" eb="8">
      <t>ヒリツ</t>
    </rPh>
    <rPh sb="10" eb="12">
      <t>ルイジ</t>
    </rPh>
    <rPh sb="12" eb="14">
      <t>ダンタイ</t>
    </rPh>
    <rPh sb="14" eb="16">
      <t>ヘイキン</t>
    </rPh>
    <rPh sb="17" eb="19">
      <t>ウワマワ</t>
    </rPh>
    <rPh sb="28" eb="30">
      <t>イジョウ</t>
    </rPh>
    <rPh sb="41" eb="43">
      <t>シュウシ</t>
    </rPh>
    <rPh sb="44" eb="46">
      <t>ケンゼン</t>
    </rPh>
    <rPh sb="47" eb="49">
      <t>スイジュン</t>
    </rPh>
    <rPh sb="61" eb="63">
      <t>ヒリツ</t>
    </rPh>
    <rPh sb="65" eb="67">
      <t>ルイセキ</t>
    </rPh>
    <rPh sb="67" eb="70">
      <t>ケッソンキン</t>
    </rPh>
    <rPh sb="71" eb="73">
      <t>ハッセイ</t>
    </rPh>
    <rPh sb="86" eb="88">
      <t>ケンゼン</t>
    </rPh>
    <rPh sb="89" eb="91">
      <t>ジョウタイ</t>
    </rPh>
    <rPh sb="120" eb="122">
      <t>ヘイキン</t>
    </rPh>
    <rPh sb="133" eb="135">
      <t>キギョウ</t>
    </rPh>
    <rPh sb="135" eb="136">
      <t>サイ</t>
    </rPh>
    <rPh sb="136" eb="138">
      <t>ザンダカ</t>
    </rPh>
    <rPh sb="138" eb="139">
      <t>タイ</t>
    </rPh>
    <rPh sb="139" eb="141">
      <t>ジギョウ</t>
    </rPh>
    <rPh sb="141" eb="143">
      <t>キボ</t>
    </rPh>
    <rPh sb="143" eb="145">
      <t>ヒリツ</t>
    </rPh>
    <rPh sb="147" eb="150">
      <t>キギョウサイ</t>
    </rPh>
    <rPh sb="150" eb="152">
      <t>ザンダカ</t>
    </rPh>
    <rPh sb="153" eb="155">
      <t>ゲンショウ</t>
    </rPh>
    <rPh sb="158" eb="160">
      <t>ゲンショウ</t>
    </rPh>
    <rPh sb="160" eb="162">
      <t>ケイコウ</t>
    </rPh>
    <rPh sb="170" eb="172">
      <t>ヘイキン</t>
    </rPh>
    <rPh sb="173" eb="176">
      <t>ドウテイド</t>
    </rPh>
    <rPh sb="202" eb="204">
      <t>ケイエイ</t>
    </rPh>
    <rPh sb="205" eb="207">
      <t>ヒツヨウ</t>
    </rPh>
    <rPh sb="208" eb="210">
      <t>ケイヒ</t>
    </rPh>
    <rPh sb="211" eb="214">
      <t>シヨウリョウ</t>
    </rPh>
    <rPh sb="215" eb="216">
      <t>マカナ</t>
    </rPh>
    <rPh sb="240" eb="242">
      <t>ヘイキン</t>
    </rPh>
    <rPh sb="243" eb="245">
      <t>シタマワ</t>
    </rPh>
    <rPh sb="247" eb="249">
      <t>スイイ</t>
    </rPh>
    <rPh sb="268" eb="270">
      <t>ヘイキン</t>
    </rPh>
    <rPh sb="278" eb="281">
      <t>ドウスイジュン</t>
    </rPh>
    <rPh sb="282" eb="284">
      <t>スイイ</t>
    </rPh>
    <phoneticPr fontId="4"/>
  </si>
  <si>
    <t>　①有形固定資産減価償却率は，類似団体平均を上回っており，増加傾向にあるが，償却資産には，償却期間の短い電気・機械設備等も含んでおり，施設区分によって全体の傾向と違いがあることに留意する必要がある。
　②管渠老朽化率は，類似団体平均と同様に増加傾向にあり，③管渠改善率は類似団体平均を上回っており，上昇傾向にある。ただし，②管渠老朽化率は，法定耐用年数を基準としており，管渠の更新が必ずしも法定耐用年数で必要となるものではなく，劣化状況に応じて進めてきていることを考慮する必要がある。</t>
    <rPh sb="2" eb="4">
      <t>ユウケイ</t>
    </rPh>
    <rPh sb="4" eb="8">
      <t>コテイシサン</t>
    </rPh>
    <rPh sb="8" eb="10">
      <t>ゲンカ</t>
    </rPh>
    <rPh sb="10" eb="13">
      <t>ショウキャクリツ</t>
    </rPh>
    <rPh sb="15" eb="17">
      <t>ルイジ</t>
    </rPh>
    <rPh sb="17" eb="19">
      <t>ダンタイ</t>
    </rPh>
    <rPh sb="19" eb="21">
      <t>ヘイキン</t>
    </rPh>
    <rPh sb="22" eb="24">
      <t>ウワマワ</t>
    </rPh>
    <rPh sb="29" eb="31">
      <t>ゾウカ</t>
    </rPh>
    <rPh sb="31" eb="33">
      <t>ケイコウ</t>
    </rPh>
    <rPh sb="38" eb="40">
      <t>ショウキャク</t>
    </rPh>
    <rPh sb="40" eb="42">
      <t>シサン</t>
    </rPh>
    <rPh sb="45" eb="47">
      <t>ショウキャク</t>
    </rPh>
    <rPh sb="47" eb="49">
      <t>キカン</t>
    </rPh>
    <rPh sb="50" eb="51">
      <t>ミジカ</t>
    </rPh>
    <rPh sb="52" eb="54">
      <t>デンキ</t>
    </rPh>
    <rPh sb="55" eb="57">
      <t>キカイ</t>
    </rPh>
    <rPh sb="57" eb="59">
      <t>セツビ</t>
    </rPh>
    <rPh sb="59" eb="60">
      <t>トウ</t>
    </rPh>
    <rPh sb="61" eb="62">
      <t>フク</t>
    </rPh>
    <rPh sb="67" eb="69">
      <t>シセツ</t>
    </rPh>
    <rPh sb="69" eb="71">
      <t>クブン</t>
    </rPh>
    <rPh sb="75" eb="77">
      <t>ゼンタイ</t>
    </rPh>
    <rPh sb="78" eb="80">
      <t>ケイコウ</t>
    </rPh>
    <rPh sb="81" eb="82">
      <t>チガ</t>
    </rPh>
    <rPh sb="89" eb="91">
      <t>リュウイ</t>
    </rPh>
    <rPh sb="93" eb="95">
      <t>ヒツヨウ</t>
    </rPh>
    <rPh sb="107" eb="108">
      <t>リツ</t>
    </rPh>
    <rPh sb="114" eb="116">
      <t>ヘイキン</t>
    </rPh>
    <rPh sb="117" eb="119">
      <t>ドウヨウ</t>
    </rPh>
    <rPh sb="120" eb="122">
      <t>ゾウカ</t>
    </rPh>
    <rPh sb="122" eb="124">
      <t>ケイコウ</t>
    </rPh>
    <rPh sb="130" eb="131">
      <t>キョ</t>
    </rPh>
    <rPh sb="131" eb="133">
      <t>カイゼン</t>
    </rPh>
    <rPh sb="135" eb="137">
      <t>ルイジ</t>
    </rPh>
    <rPh sb="137" eb="139">
      <t>ダンタイ</t>
    </rPh>
    <rPh sb="139" eb="141">
      <t>ヘイキン</t>
    </rPh>
    <rPh sb="142" eb="144">
      <t>ウワマワ</t>
    </rPh>
    <rPh sb="149" eb="151">
      <t>ジョウショウ</t>
    </rPh>
    <rPh sb="151" eb="153">
      <t>ケイコウ</t>
    </rPh>
    <rPh sb="167" eb="168">
      <t>リツ</t>
    </rPh>
    <rPh sb="186" eb="187">
      <t>キョ</t>
    </rPh>
    <rPh sb="214" eb="216">
      <t>レッカ</t>
    </rPh>
    <rPh sb="219" eb="220">
      <t>オウ</t>
    </rPh>
    <rPh sb="222" eb="223">
      <t>スス</t>
    </rPh>
    <rPh sb="232" eb="234">
      <t>コウリョ</t>
    </rPh>
    <rPh sb="236" eb="238">
      <t>ヒツヨウ</t>
    </rPh>
    <phoneticPr fontId="4"/>
  </si>
  <si>
    <t>　水需要の減少に伴い下水道使用料収入は減少しているが，経営の効率化や計画的な施設整備に取り組みながら，概ね健全な経営状況を維持している。
　管渠の更新については，法定耐用年数のみを基準とするのではなく，劣化状況に応じて更新を進めてきている状況であり，今後については現在，策定を進めている上下水道事業経営ビジョンに基づき，計画的な施設の更新等を進め，下水道事業の健全な経営の維持に努めることとしている。</t>
    <rPh sb="1" eb="2">
      <t>ミズ</t>
    </rPh>
    <rPh sb="2" eb="4">
      <t>ジュヨウ</t>
    </rPh>
    <rPh sb="5" eb="7">
      <t>ゲンショウ</t>
    </rPh>
    <rPh sb="8" eb="9">
      <t>トモナ</t>
    </rPh>
    <rPh sb="10" eb="13">
      <t>ゲスイドウ</t>
    </rPh>
    <rPh sb="13" eb="16">
      <t>シヨウリョウ</t>
    </rPh>
    <rPh sb="16" eb="18">
      <t>シュウニュウ</t>
    </rPh>
    <rPh sb="19" eb="21">
      <t>ゲンショウ</t>
    </rPh>
    <rPh sb="27" eb="29">
      <t>ケイエイ</t>
    </rPh>
    <rPh sb="30" eb="33">
      <t>コウリツカ</t>
    </rPh>
    <rPh sb="34" eb="37">
      <t>ケイカクテキ</t>
    </rPh>
    <rPh sb="38" eb="40">
      <t>シセツ</t>
    </rPh>
    <rPh sb="40" eb="42">
      <t>セイビ</t>
    </rPh>
    <rPh sb="51" eb="52">
      <t>オオム</t>
    </rPh>
    <rPh sb="53" eb="55">
      <t>ケンゼン</t>
    </rPh>
    <rPh sb="56" eb="58">
      <t>ケイエイ</t>
    </rPh>
    <rPh sb="58" eb="60">
      <t>ジョウキョウ</t>
    </rPh>
    <rPh sb="61" eb="63">
      <t>イジ</t>
    </rPh>
    <rPh sb="70" eb="72">
      <t>カンキョ</t>
    </rPh>
    <rPh sb="73" eb="75">
      <t>コウシン</t>
    </rPh>
    <rPh sb="101" eb="103">
      <t>レッカ</t>
    </rPh>
    <rPh sb="103" eb="105">
      <t>ジョウキョウ</t>
    </rPh>
    <rPh sb="106" eb="107">
      <t>オウ</t>
    </rPh>
    <rPh sb="109" eb="111">
      <t>コウシン</t>
    </rPh>
    <rPh sb="112" eb="113">
      <t>スス</t>
    </rPh>
    <rPh sb="119" eb="121">
      <t>ジョウキョウ</t>
    </rPh>
    <rPh sb="125" eb="127">
      <t>コンゴ</t>
    </rPh>
    <rPh sb="132" eb="134">
      <t>ゲンザイ</t>
    </rPh>
    <rPh sb="135" eb="137">
      <t>サクテイ</t>
    </rPh>
    <rPh sb="138" eb="139">
      <t>スス</t>
    </rPh>
    <rPh sb="143" eb="147">
      <t>ジョウゲスイドウ</t>
    </rPh>
    <rPh sb="147" eb="149">
      <t>ジギョウ</t>
    </rPh>
    <rPh sb="149" eb="151">
      <t>ケイエイ</t>
    </rPh>
    <rPh sb="156" eb="157">
      <t>モト</t>
    </rPh>
    <rPh sb="160" eb="162">
      <t>ケイカク</t>
    </rPh>
    <rPh sb="162" eb="163">
      <t>テキ</t>
    </rPh>
    <rPh sb="164" eb="166">
      <t>シセツ</t>
    </rPh>
    <rPh sb="167" eb="169">
      <t>コウシン</t>
    </rPh>
    <rPh sb="169" eb="170">
      <t>トウ</t>
    </rPh>
    <rPh sb="171" eb="172">
      <t>スス</t>
    </rPh>
    <rPh sb="174" eb="177">
      <t>ゲスイドウ</t>
    </rPh>
    <rPh sb="177" eb="179">
      <t>ジギョウ</t>
    </rPh>
    <rPh sb="180" eb="182">
      <t>ケンゼン</t>
    </rPh>
    <rPh sb="183" eb="185">
      <t>ケイエイ</t>
    </rPh>
    <rPh sb="186" eb="188">
      <t>イジ</t>
    </rPh>
    <rPh sb="189" eb="19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</si>
</sst>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0.04</c:v>
                </c:pt>
                <c:pt idx="1">
                  <c:v>0.11</c:v>
                </c:pt>
                <c:pt idx="2">
                  <c:v>0.14000000000000001</c:v>
                </c:pt>
                <c:pt idx="3">
                  <c:v>0.14000000000000001</c:v>
                </c:pt>
                <c:pt idx="4">
                  <c:v>0.23</c:v>
                </c:pt>
              </c:numCache>
            </c:numRef>
          </c:val>
        </c:ser>
        <c:dLbls>
          <c:showLegendKey val="0"/>
          <c:showVal val="0"/>
          <c:showCatName val="0"/>
          <c:showSerName val="0"/>
          <c:showPercent val="0"/>
          <c:showBubbleSize val="0"/>
        </c:dLbls>
        <c:gapWidth val="150"/>
        <c:axId val="417824832"/>
        <c:axId val="41782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417824832"/>
        <c:axId val="417827184"/>
      </c:lineChart>
      <c:dateAx>
        <c:axId val="417824832"/>
        <c:scaling>
          <c:orientation val="minMax"/>
        </c:scaling>
        <c:delete val="1"/>
        <c:axPos val="b"/>
        <c:numFmt formatCode="ge" sourceLinked="1"/>
        <c:majorTickMark val="none"/>
        <c:minorTickMark val="none"/>
        <c:tickLblPos val="none"/>
        <c:crossAx val="417827184"/>
        <c:crosses val="autoZero"/>
        <c:auto val="1"/>
        <c:lblOffset val="100"/>
        <c:baseTimeUnit val="years"/>
      </c:dateAx>
      <c:valAx>
        <c:axId val="41782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77.540000000000006</c:v>
                </c:pt>
                <c:pt idx="1">
                  <c:v>77.13</c:v>
                </c:pt>
                <c:pt idx="2">
                  <c:v>78.78</c:v>
                </c:pt>
                <c:pt idx="3">
                  <c:v>75.72</c:v>
                </c:pt>
                <c:pt idx="4">
                  <c:v>74.459999999999994</c:v>
                </c:pt>
              </c:numCache>
            </c:numRef>
          </c:val>
        </c:ser>
        <c:dLbls>
          <c:showLegendKey val="0"/>
          <c:showVal val="0"/>
          <c:showCatName val="0"/>
          <c:showSerName val="0"/>
          <c:showPercent val="0"/>
          <c:showBubbleSize val="0"/>
        </c:dLbls>
        <c:gapWidth val="150"/>
        <c:axId val="419740256"/>
        <c:axId val="41973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419740256"/>
        <c:axId val="419739080"/>
      </c:lineChart>
      <c:dateAx>
        <c:axId val="419740256"/>
        <c:scaling>
          <c:orientation val="minMax"/>
        </c:scaling>
        <c:delete val="1"/>
        <c:axPos val="b"/>
        <c:numFmt formatCode="ge" sourceLinked="1"/>
        <c:majorTickMark val="none"/>
        <c:minorTickMark val="none"/>
        <c:tickLblPos val="none"/>
        <c:crossAx val="419739080"/>
        <c:crosses val="autoZero"/>
        <c:auto val="1"/>
        <c:lblOffset val="100"/>
        <c:baseTimeUnit val="years"/>
      </c:dateAx>
      <c:valAx>
        <c:axId val="4197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93.07</c:v>
                </c:pt>
                <c:pt idx="1">
                  <c:v>93.32</c:v>
                </c:pt>
                <c:pt idx="2">
                  <c:v>94.2</c:v>
                </c:pt>
                <c:pt idx="3">
                  <c:v>94.6</c:v>
                </c:pt>
                <c:pt idx="4">
                  <c:v>94.77</c:v>
                </c:pt>
              </c:numCache>
            </c:numRef>
          </c:val>
        </c:ser>
        <c:dLbls>
          <c:showLegendKey val="0"/>
          <c:showVal val="0"/>
          <c:showCatName val="0"/>
          <c:showSerName val="0"/>
          <c:showPercent val="0"/>
          <c:showBubbleSize val="0"/>
        </c:dLbls>
        <c:gapWidth val="150"/>
        <c:axId val="419413512"/>
        <c:axId val="41941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419413512"/>
        <c:axId val="419414296"/>
      </c:lineChart>
      <c:dateAx>
        <c:axId val="419413512"/>
        <c:scaling>
          <c:orientation val="minMax"/>
        </c:scaling>
        <c:delete val="1"/>
        <c:axPos val="b"/>
        <c:numFmt formatCode="ge" sourceLinked="1"/>
        <c:majorTickMark val="none"/>
        <c:minorTickMark val="none"/>
        <c:tickLblPos val="none"/>
        <c:crossAx val="419414296"/>
        <c:crosses val="autoZero"/>
        <c:auto val="1"/>
        <c:lblOffset val="100"/>
        <c:baseTimeUnit val="years"/>
      </c:dateAx>
      <c:valAx>
        <c:axId val="41941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4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111.23</c:v>
                </c:pt>
                <c:pt idx="1">
                  <c:v>113.83</c:v>
                </c:pt>
                <c:pt idx="2">
                  <c:v>114.11</c:v>
                </c:pt>
                <c:pt idx="3">
                  <c:v>115.02</c:v>
                </c:pt>
                <c:pt idx="4">
                  <c:v>114.59</c:v>
                </c:pt>
              </c:numCache>
            </c:numRef>
          </c:val>
        </c:ser>
        <c:dLbls>
          <c:showLegendKey val="0"/>
          <c:showVal val="0"/>
          <c:showCatName val="0"/>
          <c:showSerName val="0"/>
          <c:showPercent val="0"/>
          <c:showBubbleSize val="0"/>
        </c:dLbls>
        <c:gapWidth val="150"/>
        <c:axId val="417820520"/>
        <c:axId val="41782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417820520"/>
        <c:axId val="417827576"/>
      </c:lineChart>
      <c:dateAx>
        <c:axId val="417820520"/>
        <c:scaling>
          <c:orientation val="minMax"/>
        </c:scaling>
        <c:delete val="1"/>
        <c:axPos val="b"/>
        <c:numFmt formatCode="ge" sourceLinked="1"/>
        <c:majorTickMark val="none"/>
        <c:minorTickMark val="none"/>
        <c:tickLblPos val="none"/>
        <c:crossAx val="417827576"/>
        <c:crosses val="autoZero"/>
        <c:auto val="1"/>
        <c:lblOffset val="100"/>
        <c:baseTimeUnit val="years"/>
      </c:dateAx>
      <c:valAx>
        <c:axId val="41782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2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15.22</c:v>
                </c:pt>
                <c:pt idx="1">
                  <c:v>16</c:v>
                </c:pt>
                <c:pt idx="2">
                  <c:v>16.649999999999999</c:v>
                </c:pt>
                <c:pt idx="3">
                  <c:v>39.549999999999997</c:v>
                </c:pt>
                <c:pt idx="4">
                  <c:v>41.13</c:v>
                </c:pt>
              </c:numCache>
            </c:numRef>
          </c:val>
        </c:ser>
        <c:dLbls>
          <c:showLegendKey val="0"/>
          <c:showVal val="0"/>
          <c:showCatName val="0"/>
          <c:showSerName val="0"/>
          <c:showPercent val="0"/>
          <c:showBubbleSize val="0"/>
        </c:dLbls>
        <c:gapWidth val="150"/>
        <c:axId val="417821696"/>
        <c:axId val="41782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417821696"/>
        <c:axId val="417822088"/>
      </c:lineChart>
      <c:dateAx>
        <c:axId val="417821696"/>
        <c:scaling>
          <c:orientation val="minMax"/>
        </c:scaling>
        <c:delete val="1"/>
        <c:axPos val="b"/>
        <c:numFmt formatCode="ge" sourceLinked="1"/>
        <c:majorTickMark val="none"/>
        <c:minorTickMark val="none"/>
        <c:tickLblPos val="none"/>
        <c:crossAx val="417822088"/>
        <c:crosses val="autoZero"/>
        <c:auto val="1"/>
        <c:lblOffset val="100"/>
        <c:baseTimeUnit val="years"/>
      </c:dateAx>
      <c:valAx>
        <c:axId val="41782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4.6500000000000004</c:v>
                </c:pt>
                <c:pt idx="1">
                  <c:v>5.65</c:v>
                </c:pt>
                <c:pt idx="2">
                  <c:v>6.64</c:v>
                </c:pt>
                <c:pt idx="3">
                  <c:v>7.56</c:v>
                </c:pt>
                <c:pt idx="4">
                  <c:v>8.48</c:v>
                </c:pt>
              </c:numCache>
            </c:numRef>
          </c:val>
        </c:ser>
        <c:dLbls>
          <c:showLegendKey val="0"/>
          <c:showVal val="0"/>
          <c:showCatName val="0"/>
          <c:showSerName val="0"/>
          <c:showPercent val="0"/>
          <c:showBubbleSize val="0"/>
        </c:dLbls>
        <c:gapWidth val="150"/>
        <c:axId val="417823264"/>
        <c:axId val="41782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417823264"/>
        <c:axId val="417824440"/>
      </c:lineChart>
      <c:dateAx>
        <c:axId val="417823264"/>
        <c:scaling>
          <c:orientation val="minMax"/>
        </c:scaling>
        <c:delete val="1"/>
        <c:axPos val="b"/>
        <c:numFmt formatCode="ge" sourceLinked="1"/>
        <c:majorTickMark val="none"/>
        <c:minorTickMark val="none"/>
        <c:tickLblPos val="none"/>
        <c:crossAx val="417824440"/>
        <c:crosses val="autoZero"/>
        <c:auto val="1"/>
        <c:lblOffset val="100"/>
        <c:baseTimeUnit val="years"/>
      </c:dateAx>
      <c:valAx>
        <c:axId val="41782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7825616"/>
        <c:axId val="4178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417825616"/>
        <c:axId val="417826400"/>
      </c:lineChart>
      <c:dateAx>
        <c:axId val="417825616"/>
        <c:scaling>
          <c:orientation val="minMax"/>
        </c:scaling>
        <c:delete val="1"/>
        <c:axPos val="b"/>
        <c:numFmt formatCode="ge" sourceLinked="1"/>
        <c:majorTickMark val="none"/>
        <c:minorTickMark val="none"/>
        <c:tickLblPos val="none"/>
        <c:crossAx val="417826400"/>
        <c:crosses val="autoZero"/>
        <c:auto val="1"/>
        <c:lblOffset val="100"/>
        <c:baseTimeUnit val="years"/>
      </c:dateAx>
      <c:valAx>
        <c:axId val="4178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2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345.04</c:v>
                </c:pt>
                <c:pt idx="1">
                  <c:v>508.78</c:v>
                </c:pt>
                <c:pt idx="2">
                  <c:v>563.26</c:v>
                </c:pt>
                <c:pt idx="3">
                  <c:v>55.19</c:v>
                </c:pt>
                <c:pt idx="4">
                  <c:v>62</c:v>
                </c:pt>
              </c:numCache>
            </c:numRef>
          </c:val>
        </c:ser>
        <c:dLbls>
          <c:showLegendKey val="0"/>
          <c:showVal val="0"/>
          <c:showCatName val="0"/>
          <c:showSerName val="0"/>
          <c:showPercent val="0"/>
          <c:showBubbleSize val="0"/>
        </c:dLbls>
        <c:gapWidth val="150"/>
        <c:axId val="419737904"/>
        <c:axId val="41974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419737904"/>
        <c:axId val="419742216"/>
      </c:lineChart>
      <c:dateAx>
        <c:axId val="419737904"/>
        <c:scaling>
          <c:orientation val="minMax"/>
        </c:scaling>
        <c:delete val="1"/>
        <c:axPos val="b"/>
        <c:numFmt formatCode="ge" sourceLinked="1"/>
        <c:majorTickMark val="none"/>
        <c:minorTickMark val="none"/>
        <c:tickLblPos val="none"/>
        <c:crossAx val="419742216"/>
        <c:crosses val="autoZero"/>
        <c:auto val="1"/>
        <c:lblOffset val="100"/>
        <c:baseTimeUnit val="years"/>
      </c:dateAx>
      <c:valAx>
        <c:axId val="4197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3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973.82</c:v>
                </c:pt>
                <c:pt idx="1">
                  <c:v>963.08</c:v>
                </c:pt>
                <c:pt idx="2">
                  <c:v>936.02</c:v>
                </c:pt>
                <c:pt idx="3">
                  <c:v>924.1</c:v>
                </c:pt>
                <c:pt idx="4">
                  <c:v>867.25</c:v>
                </c:pt>
              </c:numCache>
            </c:numRef>
          </c:val>
        </c:ser>
        <c:dLbls>
          <c:showLegendKey val="0"/>
          <c:showVal val="0"/>
          <c:showCatName val="0"/>
          <c:showSerName val="0"/>
          <c:showPercent val="0"/>
          <c:showBubbleSize val="0"/>
        </c:dLbls>
        <c:gapWidth val="150"/>
        <c:axId val="419736728"/>
        <c:axId val="41974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419736728"/>
        <c:axId val="419741432"/>
      </c:lineChart>
      <c:dateAx>
        <c:axId val="419736728"/>
        <c:scaling>
          <c:orientation val="minMax"/>
        </c:scaling>
        <c:delete val="1"/>
        <c:axPos val="b"/>
        <c:numFmt formatCode="ge" sourceLinked="1"/>
        <c:majorTickMark val="none"/>
        <c:minorTickMark val="none"/>
        <c:tickLblPos val="none"/>
        <c:crossAx val="419741432"/>
        <c:crosses val="autoZero"/>
        <c:auto val="1"/>
        <c:lblOffset val="100"/>
        <c:baseTimeUnit val="years"/>
      </c:dateAx>
      <c:valAx>
        <c:axId val="41974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3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111.44</c:v>
                </c:pt>
                <c:pt idx="1">
                  <c:v>115.78</c:v>
                </c:pt>
                <c:pt idx="2">
                  <c:v>120.38</c:v>
                </c:pt>
                <c:pt idx="3">
                  <c:v>109.44</c:v>
                </c:pt>
                <c:pt idx="4">
                  <c:v>117.93</c:v>
                </c:pt>
              </c:numCache>
            </c:numRef>
          </c:val>
        </c:ser>
        <c:dLbls>
          <c:showLegendKey val="0"/>
          <c:showVal val="0"/>
          <c:showCatName val="0"/>
          <c:showSerName val="0"/>
          <c:showPercent val="0"/>
          <c:showBubbleSize val="0"/>
        </c:dLbls>
        <c:gapWidth val="150"/>
        <c:axId val="419742608"/>
        <c:axId val="41973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419742608"/>
        <c:axId val="419735160"/>
      </c:lineChart>
      <c:dateAx>
        <c:axId val="419742608"/>
        <c:scaling>
          <c:orientation val="minMax"/>
        </c:scaling>
        <c:delete val="1"/>
        <c:axPos val="b"/>
        <c:numFmt formatCode="ge" sourceLinked="1"/>
        <c:majorTickMark val="none"/>
        <c:minorTickMark val="none"/>
        <c:tickLblPos val="none"/>
        <c:crossAx val="419735160"/>
        <c:crosses val="autoZero"/>
        <c:auto val="1"/>
        <c:lblOffset val="100"/>
        <c:baseTimeUnit val="years"/>
      </c:dateAx>
      <c:valAx>
        <c:axId val="41973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4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140.97999999999999</c:v>
                </c:pt>
                <c:pt idx="1">
                  <c:v>134.05000000000001</c:v>
                </c:pt>
                <c:pt idx="2">
                  <c:v>129.55000000000001</c:v>
                </c:pt>
                <c:pt idx="3">
                  <c:v>142.25</c:v>
                </c:pt>
                <c:pt idx="4">
                  <c:v>132.28</c:v>
                </c:pt>
              </c:numCache>
            </c:numRef>
          </c:val>
        </c:ser>
        <c:dLbls>
          <c:showLegendKey val="0"/>
          <c:showVal val="0"/>
          <c:showCatName val="0"/>
          <c:showSerName val="0"/>
          <c:showPercent val="0"/>
          <c:showBubbleSize val="0"/>
        </c:dLbls>
        <c:gapWidth val="150"/>
        <c:axId val="419735944"/>
        <c:axId val="41974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419735944"/>
        <c:axId val="419740648"/>
      </c:lineChart>
      <c:dateAx>
        <c:axId val="419735944"/>
        <c:scaling>
          <c:orientation val="minMax"/>
        </c:scaling>
        <c:delete val="1"/>
        <c:axPos val="b"/>
        <c:numFmt formatCode="ge" sourceLinked="1"/>
        <c:majorTickMark val="none"/>
        <c:minorTickMark val="none"/>
        <c:tickLblPos val="none"/>
        <c:crossAx val="419740648"/>
        <c:crosses val="autoZero"/>
        <c:auto val="1"/>
        <c:lblOffset val="100"/>
        <c:baseTimeUnit val="years"/>
      </c:dateAx>
      <c:valAx>
        <c:axId val="41974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3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北海道　函館市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Ac1</v>
      </c>
      <c r="X8" s="76"/>
      <c r="Y8" s="76"/>
      <c r="Z8" s="76"/>
      <c r="AA8" s="76"/>
      <c r="AB8" s="76"/>
      <c r="AC8" s="76"/>
      <c r="AD8" s="3"/>
      <c r="AE8" s="3"/>
      <c r="AF8" s="3"/>
      <c r="AG8" s="3"/>
      <c r="AH8" s="3"/>
      <c r="AI8" s="3"/>
      <c r="AJ8" s="3"/>
      <c r="AK8" s="3"/>
      <c r="AL8" s="70">
        <f>データ!R6</f>
        <v>268617</v>
      </c>
      <c r="AM8" s="70"/>
      <c r="AN8" s="70"/>
      <c r="AO8" s="70"/>
      <c r="AP8" s="70"/>
      <c r="AQ8" s="70"/>
      <c r="AR8" s="70"/>
      <c r="AS8" s="70"/>
      <c r="AT8" s="69">
        <f>データ!S6</f>
        <v>677.86</v>
      </c>
      <c r="AU8" s="69"/>
      <c r="AV8" s="69"/>
      <c r="AW8" s="69"/>
      <c r="AX8" s="69"/>
      <c r="AY8" s="69"/>
      <c r="AZ8" s="69"/>
      <c r="BA8" s="69"/>
      <c r="BB8" s="69">
        <f>データ!T6</f>
        <v>396.27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44.43</v>
      </c>
      <c r="J10" s="69"/>
      <c r="K10" s="69"/>
      <c r="L10" s="69"/>
      <c r="M10" s="69"/>
      <c r="N10" s="69"/>
      <c r="O10" s="69"/>
      <c r="P10" s="69">
        <f>データ!O6</f>
        <v>89.16</v>
      </c>
      <c r="Q10" s="69"/>
      <c r="R10" s="69"/>
      <c r="S10" s="69"/>
      <c r="T10" s="69"/>
      <c r="U10" s="69"/>
      <c r="V10" s="69"/>
      <c r="W10" s="69">
        <f>データ!P6</f>
        <v>77.849999999999994</v>
      </c>
      <c r="X10" s="69"/>
      <c r="Y10" s="69"/>
      <c r="Z10" s="69"/>
      <c r="AA10" s="69"/>
      <c r="AB10" s="69"/>
      <c r="AC10" s="69"/>
      <c r="AD10" s="70">
        <f>データ!Q6</f>
        <v>2959</v>
      </c>
      <c r="AE10" s="70"/>
      <c r="AF10" s="70"/>
      <c r="AG10" s="70"/>
      <c r="AH10" s="70"/>
      <c r="AI10" s="70"/>
      <c r="AJ10" s="70"/>
      <c r="AK10" s="2"/>
      <c r="AL10" s="70">
        <f>データ!U6</f>
        <v>237854</v>
      </c>
      <c r="AM10" s="70"/>
      <c r="AN10" s="70"/>
      <c r="AO10" s="70"/>
      <c r="AP10" s="70"/>
      <c r="AQ10" s="70"/>
      <c r="AR10" s="70"/>
      <c r="AS10" s="70"/>
      <c r="AT10" s="69">
        <f>データ!V6</f>
        <v>46.39</v>
      </c>
      <c r="AU10" s="69"/>
      <c r="AV10" s="69"/>
      <c r="AW10" s="69"/>
      <c r="AX10" s="69"/>
      <c r="AY10" s="69"/>
      <c r="AZ10" s="69"/>
      <c r="BA10" s="69"/>
      <c r="BB10" s="69">
        <f>データ!W6</f>
        <v>5127.2700000000004</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12025</v>
      </c>
      <c r="D6" s="31">
        <f t="shared" si="3"/>
        <v>46</v>
      </c>
      <c r="E6" s="31">
        <f t="shared" si="3"/>
        <v>17</v>
      </c>
      <c r="F6" s="31">
        <f t="shared" si="3"/>
        <v>1</v>
      </c>
      <c r="G6" s="31">
        <f t="shared" si="3"/>
        <v>0</v>
      </c>
      <c r="H6" s="31" t="str">
        <f t="shared" si="3"/>
        <v>北海道　函館市</v>
      </c>
      <c r="I6" s="31" t="str">
        <f t="shared" si="3"/>
        <v>法適用</v>
      </c>
      <c r="J6" s="31" t="str">
        <f t="shared" si="3"/>
        <v>下水道事業</v>
      </c>
      <c r="K6" s="31" t="str">
        <f t="shared" si="3"/>
        <v>公共下水道</v>
      </c>
      <c r="L6" s="31" t="str">
        <f t="shared" si="3"/>
        <v>Ac1</v>
      </c>
      <c r="M6" s="32" t="str">
        <f t="shared" si="3"/>
        <v>-</v>
      </c>
      <c r="N6" s="32">
        <f t="shared" si="3"/>
        <v>44.43</v>
      </c>
      <c r="O6" s="32">
        <f t="shared" si="3"/>
        <v>89.16</v>
      </c>
      <c r="P6" s="32">
        <f t="shared" si="3"/>
        <v>77.849999999999994</v>
      </c>
      <c r="Q6" s="32">
        <f t="shared" si="3"/>
        <v>2959</v>
      </c>
      <c r="R6" s="32">
        <f t="shared" si="3"/>
        <v>268617</v>
      </c>
      <c r="S6" s="32">
        <f t="shared" si="3"/>
        <v>677.86</v>
      </c>
      <c r="T6" s="32">
        <f t="shared" si="3"/>
        <v>396.27</v>
      </c>
      <c r="U6" s="32">
        <f t="shared" si="3"/>
        <v>237854</v>
      </c>
      <c r="V6" s="32">
        <f t="shared" si="3"/>
        <v>46.39</v>
      </c>
      <c r="W6" s="32">
        <f t="shared" si="3"/>
        <v>5127.2700000000004</v>
      </c>
      <c r="X6" s="33">
        <f>IF(X7="",NA(),X7)</f>
        <v>111.23</v>
      </c>
      <c r="Y6" s="33">
        <f t="shared" ref="Y6:AG6" si="4">IF(Y7="",NA(),Y7)</f>
        <v>113.83</v>
      </c>
      <c r="Z6" s="33">
        <f t="shared" si="4"/>
        <v>114.11</v>
      </c>
      <c r="AA6" s="33">
        <f t="shared" si="4"/>
        <v>115.02</v>
      </c>
      <c r="AB6" s="33">
        <f t="shared" si="4"/>
        <v>114.59</v>
      </c>
      <c r="AC6" s="33">
        <f t="shared" si="4"/>
        <v>103.11</v>
      </c>
      <c r="AD6" s="33">
        <f t="shared" si="4"/>
        <v>102.74</v>
      </c>
      <c r="AE6" s="33">
        <f t="shared" si="4"/>
        <v>103.51</v>
      </c>
      <c r="AF6" s="33">
        <f t="shared" si="4"/>
        <v>105.47</v>
      </c>
      <c r="AG6" s="33">
        <f t="shared" si="4"/>
        <v>106.67</v>
      </c>
      <c r="AH6" s="32" t="str">
        <f>IF(AH7="","",IF(AH7="-","【-】","【"&amp;SUBSTITUTE(TEXT(AH7,"#,##0.00"),"-","△")&amp;"】"))</f>
        <v>【108.23】</v>
      </c>
      <c r="AI6" s="32">
        <f>IF(AI7="",NA(),AI7)</f>
        <v>0</v>
      </c>
      <c r="AJ6" s="32">
        <f t="shared" ref="AJ6:AR6" si="5">IF(AJ7="",NA(),AJ7)</f>
        <v>0</v>
      </c>
      <c r="AK6" s="32">
        <f t="shared" si="5"/>
        <v>0</v>
      </c>
      <c r="AL6" s="32">
        <f t="shared" si="5"/>
        <v>0</v>
      </c>
      <c r="AM6" s="32">
        <f t="shared" si="5"/>
        <v>0</v>
      </c>
      <c r="AN6" s="33">
        <f t="shared" si="5"/>
        <v>14.03</v>
      </c>
      <c r="AO6" s="33">
        <f t="shared" si="5"/>
        <v>15.05</v>
      </c>
      <c r="AP6" s="33">
        <f t="shared" si="5"/>
        <v>11.76</v>
      </c>
      <c r="AQ6" s="33">
        <f t="shared" si="5"/>
        <v>13.3</v>
      </c>
      <c r="AR6" s="33">
        <f t="shared" si="5"/>
        <v>12.51</v>
      </c>
      <c r="AS6" s="32" t="str">
        <f>IF(AS7="","",IF(AS7="-","【-】","【"&amp;SUBSTITUTE(TEXT(AS7,"#,##0.00"),"-","△")&amp;"】"))</f>
        <v>【4.45】</v>
      </c>
      <c r="AT6" s="33">
        <f>IF(AT7="",NA(),AT7)</f>
        <v>345.04</v>
      </c>
      <c r="AU6" s="33">
        <f t="shared" ref="AU6:BC6" si="6">IF(AU7="",NA(),AU7)</f>
        <v>508.78</v>
      </c>
      <c r="AV6" s="33">
        <f t="shared" si="6"/>
        <v>563.26</v>
      </c>
      <c r="AW6" s="33">
        <f t="shared" si="6"/>
        <v>55.19</v>
      </c>
      <c r="AX6" s="33">
        <f t="shared" si="6"/>
        <v>62</v>
      </c>
      <c r="AY6" s="33">
        <f t="shared" si="6"/>
        <v>191.62</v>
      </c>
      <c r="AZ6" s="33">
        <f t="shared" si="6"/>
        <v>184.15</v>
      </c>
      <c r="BA6" s="33">
        <f t="shared" si="6"/>
        <v>205.35</v>
      </c>
      <c r="BB6" s="33">
        <f t="shared" si="6"/>
        <v>52.63</v>
      </c>
      <c r="BC6" s="33">
        <f t="shared" si="6"/>
        <v>54.09</v>
      </c>
      <c r="BD6" s="32" t="str">
        <f>IF(BD7="","",IF(BD7="-","【-】","【"&amp;SUBSTITUTE(TEXT(BD7,"#,##0.00"),"-","△")&amp;"】"))</f>
        <v>【57.41】</v>
      </c>
      <c r="BE6" s="33">
        <f>IF(BE7="",NA(),BE7)</f>
        <v>973.82</v>
      </c>
      <c r="BF6" s="33">
        <f t="shared" ref="BF6:BN6" si="7">IF(BF7="",NA(),BF7)</f>
        <v>963.08</v>
      </c>
      <c r="BG6" s="33">
        <f t="shared" si="7"/>
        <v>936.02</v>
      </c>
      <c r="BH6" s="33">
        <f t="shared" si="7"/>
        <v>924.1</v>
      </c>
      <c r="BI6" s="33">
        <f t="shared" si="7"/>
        <v>867.25</v>
      </c>
      <c r="BJ6" s="33">
        <f t="shared" si="7"/>
        <v>959.1</v>
      </c>
      <c r="BK6" s="33">
        <f t="shared" si="7"/>
        <v>941.18</v>
      </c>
      <c r="BL6" s="33">
        <f t="shared" si="7"/>
        <v>893.45</v>
      </c>
      <c r="BM6" s="33">
        <f t="shared" si="7"/>
        <v>843.57</v>
      </c>
      <c r="BN6" s="33">
        <f t="shared" si="7"/>
        <v>845.86</v>
      </c>
      <c r="BO6" s="32" t="str">
        <f>IF(BO7="","",IF(BO7="-","【-】","【"&amp;SUBSTITUTE(TEXT(BO7,"#,##0.00"),"-","△")&amp;"】"))</f>
        <v>【763.62】</v>
      </c>
      <c r="BP6" s="33">
        <f>IF(BP7="",NA(),BP7)</f>
        <v>111.44</v>
      </c>
      <c r="BQ6" s="33">
        <f t="shared" ref="BQ6:BY6" si="8">IF(BQ7="",NA(),BQ7)</f>
        <v>115.78</v>
      </c>
      <c r="BR6" s="33">
        <f t="shared" si="8"/>
        <v>120.38</v>
      </c>
      <c r="BS6" s="33">
        <f t="shared" si="8"/>
        <v>109.44</v>
      </c>
      <c r="BT6" s="33">
        <f t="shared" si="8"/>
        <v>117.93</v>
      </c>
      <c r="BU6" s="33">
        <f t="shared" si="8"/>
        <v>93.53</v>
      </c>
      <c r="BV6" s="33">
        <f t="shared" si="8"/>
        <v>93.55</v>
      </c>
      <c r="BW6" s="33">
        <f t="shared" si="8"/>
        <v>95.24</v>
      </c>
      <c r="BX6" s="33">
        <f t="shared" si="8"/>
        <v>99.86</v>
      </c>
      <c r="BY6" s="33">
        <f t="shared" si="8"/>
        <v>101.88</v>
      </c>
      <c r="BZ6" s="32" t="str">
        <f>IF(BZ7="","",IF(BZ7="-","【-】","【"&amp;SUBSTITUTE(TEXT(BZ7,"#,##0.00"),"-","△")&amp;"】"))</f>
        <v>【98.53】</v>
      </c>
      <c r="CA6" s="33">
        <f>IF(CA7="",NA(),CA7)</f>
        <v>140.97999999999999</v>
      </c>
      <c r="CB6" s="33">
        <f t="shared" ref="CB6:CJ6" si="9">IF(CB7="",NA(),CB7)</f>
        <v>134.05000000000001</v>
      </c>
      <c r="CC6" s="33">
        <f t="shared" si="9"/>
        <v>129.55000000000001</v>
      </c>
      <c r="CD6" s="33">
        <f t="shared" si="9"/>
        <v>142.25</v>
      </c>
      <c r="CE6" s="33">
        <f t="shared" si="9"/>
        <v>132.28</v>
      </c>
      <c r="CF6" s="33">
        <f t="shared" si="9"/>
        <v>152.28</v>
      </c>
      <c r="CG6" s="33">
        <f t="shared" si="9"/>
        <v>153.24</v>
      </c>
      <c r="CH6" s="33">
        <f t="shared" si="9"/>
        <v>150.75</v>
      </c>
      <c r="CI6" s="33">
        <f t="shared" si="9"/>
        <v>147.29</v>
      </c>
      <c r="CJ6" s="33">
        <f t="shared" si="9"/>
        <v>143.15</v>
      </c>
      <c r="CK6" s="32" t="str">
        <f>IF(CK7="","",IF(CK7="-","【-】","【"&amp;SUBSTITUTE(TEXT(CK7,"#,##0.00"),"-","△")&amp;"】"))</f>
        <v>【139.70】</v>
      </c>
      <c r="CL6" s="33">
        <f>IF(CL7="",NA(),CL7)</f>
        <v>77.540000000000006</v>
      </c>
      <c r="CM6" s="33">
        <f t="shared" ref="CM6:CU6" si="10">IF(CM7="",NA(),CM7)</f>
        <v>77.13</v>
      </c>
      <c r="CN6" s="33">
        <f t="shared" si="10"/>
        <v>78.78</v>
      </c>
      <c r="CO6" s="33">
        <f t="shared" si="10"/>
        <v>75.72</v>
      </c>
      <c r="CP6" s="33">
        <f t="shared" si="10"/>
        <v>74.459999999999994</v>
      </c>
      <c r="CQ6" s="33">
        <f t="shared" si="10"/>
        <v>61.64</v>
      </c>
      <c r="CR6" s="33">
        <f t="shared" si="10"/>
        <v>61.73</v>
      </c>
      <c r="CS6" s="33">
        <f t="shared" si="10"/>
        <v>61.1</v>
      </c>
      <c r="CT6" s="33">
        <f t="shared" si="10"/>
        <v>61.03</v>
      </c>
      <c r="CU6" s="33">
        <f t="shared" si="10"/>
        <v>62.5</v>
      </c>
      <c r="CV6" s="32" t="str">
        <f>IF(CV7="","",IF(CV7="-","【-】","【"&amp;SUBSTITUTE(TEXT(CV7,"#,##0.00"),"-","△")&amp;"】"))</f>
        <v>【60.01】</v>
      </c>
      <c r="CW6" s="33">
        <f>IF(CW7="",NA(),CW7)</f>
        <v>93.07</v>
      </c>
      <c r="CX6" s="33">
        <f t="shared" ref="CX6:DF6" si="11">IF(CX7="",NA(),CX7)</f>
        <v>93.32</v>
      </c>
      <c r="CY6" s="33">
        <f t="shared" si="11"/>
        <v>94.2</v>
      </c>
      <c r="CZ6" s="33">
        <f t="shared" si="11"/>
        <v>94.6</v>
      </c>
      <c r="DA6" s="33">
        <f t="shared" si="11"/>
        <v>94.77</v>
      </c>
      <c r="DB6" s="33">
        <f t="shared" si="11"/>
        <v>93.1</v>
      </c>
      <c r="DC6" s="33">
        <f t="shared" si="11"/>
        <v>93.1</v>
      </c>
      <c r="DD6" s="33">
        <f t="shared" si="11"/>
        <v>93.47</v>
      </c>
      <c r="DE6" s="33">
        <f t="shared" si="11"/>
        <v>93.83</v>
      </c>
      <c r="DF6" s="33">
        <f t="shared" si="11"/>
        <v>93.88</v>
      </c>
      <c r="DG6" s="32" t="str">
        <f>IF(DG7="","",IF(DG7="-","【-】","【"&amp;SUBSTITUTE(TEXT(DG7,"#,##0.00"),"-","△")&amp;"】"))</f>
        <v>【94.73】</v>
      </c>
      <c r="DH6" s="33">
        <f>IF(DH7="",NA(),DH7)</f>
        <v>15.22</v>
      </c>
      <c r="DI6" s="33">
        <f t="shared" ref="DI6:DQ6" si="12">IF(DI7="",NA(),DI7)</f>
        <v>16</v>
      </c>
      <c r="DJ6" s="33">
        <f t="shared" si="12"/>
        <v>16.649999999999999</v>
      </c>
      <c r="DK6" s="33">
        <f t="shared" si="12"/>
        <v>39.549999999999997</v>
      </c>
      <c r="DL6" s="33">
        <f t="shared" si="12"/>
        <v>41.13</v>
      </c>
      <c r="DM6" s="33">
        <f t="shared" si="12"/>
        <v>14.17</v>
      </c>
      <c r="DN6" s="33">
        <f t="shared" si="12"/>
        <v>15.36</v>
      </c>
      <c r="DO6" s="33">
        <f t="shared" si="12"/>
        <v>16.57</v>
      </c>
      <c r="DP6" s="33">
        <f t="shared" si="12"/>
        <v>28.06</v>
      </c>
      <c r="DQ6" s="33">
        <f t="shared" si="12"/>
        <v>29.48</v>
      </c>
      <c r="DR6" s="32" t="str">
        <f>IF(DR7="","",IF(DR7="-","【-】","【"&amp;SUBSTITUTE(TEXT(DR7,"#,##0.00"),"-","△")&amp;"】"))</f>
        <v>【36.85】</v>
      </c>
      <c r="DS6" s="33">
        <f>IF(DS7="",NA(),DS7)</f>
        <v>4.6500000000000004</v>
      </c>
      <c r="DT6" s="33">
        <f t="shared" ref="DT6:EB6" si="13">IF(DT7="",NA(),DT7)</f>
        <v>5.65</v>
      </c>
      <c r="DU6" s="33">
        <f t="shared" si="13"/>
        <v>6.64</v>
      </c>
      <c r="DV6" s="33">
        <f t="shared" si="13"/>
        <v>7.56</v>
      </c>
      <c r="DW6" s="33">
        <f t="shared" si="13"/>
        <v>8.48</v>
      </c>
      <c r="DX6" s="33">
        <f t="shared" si="13"/>
        <v>2.36</v>
      </c>
      <c r="DY6" s="33">
        <f t="shared" si="13"/>
        <v>2.81</v>
      </c>
      <c r="DZ6" s="33">
        <f t="shared" si="13"/>
        <v>3.11</v>
      </c>
      <c r="EA6" s="33">
        <f t="shared" si="13"/>
        <v>3.32</v>
      </c>
      <c r="EB6" s="33">
        <f t="shared" si="13"/>
        <v>3.89</v>
      </c>
      <c r="EC6" s="32" t="str">
        <f>IF(EC7="","",IF(EC7="-","【-】","【"&amp;SUBSTITUTE(TEXT(EC7,"#,##0.00"),"-","△")&amp;"】"))</f>
        <v>【4.56】</v>
      </c>
      <c r="ED6" s="33">
        <f>IF(ED7="",NA(),ED7)</f>
        <v>0.04</v>
      </c>
      <c r="EE6" s="33">
        <f t="shared" ref="EE6:EM6" si="14">IF(EE7="",NA(),EE7)</f>
        <v>0.11</v>
      </c>
      <c r="EF6" s="33">
        <f t="shared" si="14"/>
        <v>0.14000000000000001</v>
      </c>
      <c r="EG6" s="33">
        <f t="shared" si="14"/>
        <v>0.14000000000000001</v>
      </c>
      <c r="EH6" s="33">
        <f t="shared" si="14"/>
        <v>0.23</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12025</v>
      </c>
      <c r="D7" s="35">
        <v>46</v>
      </c>
      <c r="E7" s="35">
        <v>17</v>
      </c>
      <c r="F7" s="35">
        <v>1</v>
      </c>
      <c r="G7" s="35">
        <v>0</v>
      </c>
      <c r="H7" s="35" t="s">
        <v>96</v>
      </c>
      <c r="I7" s="35" t="s">
        <v>97</v>
      </c>
      <c r="J7" s="35" t="s">
        <v>98</v>
      </c>
      <c r="K7" s="35" t="s">
        <v>99</v>
      </c>
      <c r="L7" s="35" t="s">
        <v>100</v>
      </c>
      <c r="M7" s="36" t="s">
        <v>101</v>
      </c>
      <c r="N7" s="36">
        <v>44.43</v>
      </c>
      <c r="O7" s="36">
        <v>89.16</v>
      </c>
      <c r="P7" s="36">
        <v>77.849999999999994</v>
      </c>
      <c r="Q7" s="36">
        <v>2959</v>
      </c>
      <c r="R7" s="36">
        <v>268617</v>
      </c>
      <c r="S7" s="36">
        <v>677.86</v>
      </c>
      <c r="T7" s="36">
        <v>396.27</v>
      </c>
      <c r="U7" s="36">
        <v>237854</v>
      </c>
      <c r="V7" s="36">
        <v>46.39</v>
      </c>
      <c r="W7" s="36">
        <v>5127.2700000000004</v>
      </c>
      <c r="X7" s="36">
        <v>111.23</v>
      </c>
      <c r="Y7" s="36">
        <v>113.83</v>
      </c>
      <c r="Z7" s="36">
        <v>114.11</v>
      </c>
      <c r="AA7" s="36">
        <v>115.02</v>
      </c>
      <c r="AB7" s="36">
        <v>114.59</v>
      </c>
      <c r="AC7" s="36">
        <v>103.11</v>
      </c>
      <c r="AD7" s="36">
        <v>102.74</v>
      </c>
      <c r="AE7" s="36">
        <v>103.51</v>
      </c>
      <c r="AF7" s="36">
        <v>105.47</v>
      </c>
      <c r="AG7" s="36">
        <v>106.67</v>
      </c>
      <c r="AH7" s="36">
        <v>108.23</v>
      </c>
      <c r="AI7" s="36">
        <v>0</v>
      </c>
      <c r="AJ7" s="36">
        <v>0</v>
      </c>
      <c r="AK7" s="36">
        <v>0</v>
      </c>
      <c r="AL7" s="36">
        <v>0</v>
      </c>
      <c r="AM7" s="36">
        <v>0</v>
      </c>
      <c r="AN7" s="36">
        <v>14.03</v>
      </c>
      <c r="AO7" s="36">
        <v>15.05</v>
      </c>
      <c r="AP7" s="36">
        <v>11.76</v>
      </c>
      <c r="AQ7" s="36">
        <v>13.3</v>
      </c>
      <c r="AR7" s="36">
        <v>12.51</v>
      </c>
      <c r="AS7" s="36">
        <v>4.45</v>
      </c>
      <c r="AT7" s="36">
        <v>345.04</v>
      </c>
      <c r="AU7" s="36">
        <v>508.78</v>
      </c>
      <c r="AV7" s="36">
        <v>563.26</v>
      </c>
      <c r="AW7" s="36">
        <v>55.19</v>
      </c>
      <c r="AX7" s="36">
        <v>62</v>
      </c>
      <c r="AY7" s="36">
        <v>191.62</v>
      </c>
      <c r="AZ7" s="36">
        <v>184.15</v>
      </c>
      <c r="BA7" s="36">
        <v>205.35</v>
      </c>
      <c r="BB7" s="36">
        <v>52.63</v>
      </c>
      <c r="BC7" s="36">
        <v>54.09</v>
      </c>
      <c r="BD7" s="36">
        <v>57.41</v>
      </c>
      <c r="BE7" s="36">
        <v>973.82</v>
      </c>
      <c r="BF7" s="36">
        <v>963.08</v>
      </c>
      <c r="BG7" s="36">
        <v>936.02</v>
      </c>
      <c r="BH7" s="36">
        <v>924.1</v>
      </c>
      <c r="BI7" s="36">
        <v>867.25</v>
      </c>
      <c r="BJ7" s="36">
        <v>959.1</v>
      </c>
      <c r="BK7" s="36">
        <v>941.18</v>
      </c>
      <c r="BL7" s="36">
        <v>893.45</v>
      </c>
      <c r="BM7" s="36">
        <v>843.57</v>
      </c>
      <c r="BN7" s="36">
        <v>845.86</v>
      </c>
      <c r="BO7" s="36">
        <v>763.62</v>
      </c>
      <c r="BP7" s="36">
        <v>111.44</v>
      </c>
      <c r="BQ7" s="36">
        <v>115.78</v>
      </c>
      <c r="BR7" s="36">
        <v>120.38</v>
      </c>
      <c r="BS7" s="36">
        <v>109.44</v>
      </c>
      <c r="BT7" s="36">
        <v>117.93</v>
      </c>
      <c r="BU7" s="36">
        <v>93.53</v>
      </c>
      <c r="BV7" s="36">
        <v>93.55</v>
      </c>
      <c r="BW7" s="36">
        <v>95.24</v>
      </c>
      <c r="BX7" s="36">
        <v>99.86</v>
      </c>
      <c r="BY7" s="36">
        <v>101.88</v>
      </c>
      <c r="BZ7" s="36">
        <v>98.53</v>
      </c>
      <c r="CA7" s="36">
        <v>140.97999999999999</v>
      </c>
      <c r="CB7" s="36">
        <v>134.05000000000001</v>
      </c>
      <c r="CC7" s="36">
        <v>129.55000000000001</v>
      </c>
      <c r="CD7" s="36">
        <v>142.25</v>
      </c>
      <c r="CE7" s="36">
        <v>132.28</v>
      </c>
      <c r="CF7" s="36">
        <v>152.28</v>
      </c>
      <c r="CG7" s="36">
        <v>153.24</v>
      </c>
      <c r="CH7" s="36">
        <v>150.75</v>
      </c>
      <c r="CI7" s="36">
        <v>147.29</v>
      </c>
      <c r="CJ7" s="36">
        <v>143.15</v>
      </c>
      <c r="CK7" s="36">
        <v>139.69999999999999</v>
      </c>
      <c r="CL7" s="36">
        <v>77.540000000000006</v>
      </c>
      <c r="CM7" s="36">
        <v>77.13</v>
      </c>
      <c r="CN7" s="36">
        <v>78.78</v>
      </c>
      <c r="CO7" s="36">
        <v>75.72</v>
      </c>
      <c r="CP7" s="36">
        <v>74.459999999999994</v>
      </c>
      <c r="CQ7" s="36">
        <v>61.64</v>
      </c>
      <c r="CR7" s="36">
        <v>61.73</v>
      </c>
      <c r="CS7" s="36">
        <v>61.1</v>
      </c>
      <c r="CT7" s="36">
        <v>61.03</v>
      </c>
      <c r="CU7" s="36">
        <v>62.5</v>
      </c>
      <c r="CV7" s="36">
        <v>60.01</v>
      </c>
      <c r="CW7" s="36">
        <v>93.07</v>
      </c>
      <c r="CX7" s="36">
        <v>93.32</v>
      </c>
      <c r="CY7" s="36">
        <v>94.2</v>
      </c>
      <c r="CZ7" s="36">
        <v>94.6</v>
      </c>
      <c r="DA7" s="36">
        <v>94.77</v>
      </c>
      <c r="DB7" s="36">
        <v>93.1</v>
      </c>
      <c r="DC7" s="36">
        <v>93.1</v>
      </c>
      <c r="DD7" s="36">
        <v>93.47</v>
      </c>
      <c r="DE7" s="36">
        <v>93.83</v>
      </c>
      <c r="DF7" s="36">
        <v>93.88</v>
      </c>
      <c r="DG7" s="36">
        <v>94.73</v>
      </c>
      <c r="DH7" s="36">
        <v>15.22</v>
      </c>
      <c r="DI7" s="36">
        <v>16</v>
      </c>
      <c r="DJ7" s="36">
        <v>16.649999999999999</v>
      </c>
      <c r="DK7" s="36">
        <v>39.549999999999997</v>
      </c>
      <c r="DL7" s="36">
        <v>41.13</v>
      </c>
      <c r="DM7" s="36">
        <v>14.17</v>
      </c>
      <c r="DN7" s="36">
        <v>15.36</v>
      </c>
      <c r="DO7" s="36">
        <v>16.57</v>
      </c>
      <c r="DP7" s="36">
        <v>28.06</v>
      </c>
      <c r="DQ7" s="36">
        <v>29.48</v>
      </c>
      <c r="DR7" s="36">
        <v>36.85</v>
      </c>
      <c r="DS7" s="36">
        <v>4.6500000000000004</v>
      </c>
      <c r="DT7" s="36">
        <v>5.65</v>
      </c>
      <c r="DU7" s="36">
        <v>6.64</v>
      </c>
      <c r="DV7" s="36">
        <v>7.56</v>
      </c>
      <c r="DW7" s="36">
        <v>8.48</v>
      </c>
      <c r="DX7" s="36">
        <v>2.36</v>
      </c>
      <c r="DY7" s="36">
        <v>2.81</v>
      </c>
      <c r="DZ7" s="36">
        <v>3.11</v>
      </c>
      <c r="EA7" s="36">
        <v>3.32</v>
      </c>
      <c r="EB7" s="36">
        <v>3.89</v>
      </c>
      <c r="EC7" s="36">
        <v>4.5599999999999996</v>
      </c>
      <c r="ED7" s="36">
        <v>0.04</v>
      </c>
      <c r="EE7" s="36">
        <v>0.11</v>
      </c>
      <c r="EF7" s="36">
        <v>0.14000000000000001</v>
      </c>
      <c r="EG7" s="36">
        <v>0.14000000000000001</v>
      </c>
      <c r="EH7" s="36">
        <v>0.23</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2017-02-14T06:30:06Z</cp:lastPrinted>
  <dcterms:created xsi:type="dcterms:W3CDTF">2017-02-08T02:33:35Z</dcterms:created>
  <dcterms:modified xsi:type="dcterms:W3CDTF">2017-02-15T01:12:51Z</dcterms:modified>
  <cp:category/>
</cp:coreProperties>
</file>