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ei_ds\keiki\2018\【経営比較分析表】2018_012025_46_010\"/>
    </mc:Choice>
  </mc:AlternateContent>
  <workbookProtection workbookAlgorithmName="SHA-512" workbookHashValue="Juh0pflvZXO/lWva/LHFccAKjtd5RV21xsRevxD7m3oxiVvBpmDsa5duxFPrYoZetpVprS87UQrsR257/NCLWA==" workbookSaltValue="s2x8vnHbBN9LKxl/F8mtgw==" workbookSpinCount="100000" lockStructure="1"/>
  <bookViews>
    <workbookView minimized="1"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<sst xmlns="http://schemas.openxmlformats.org/spreadsheetml/2006/main" count="220" uniqueCount="107">
  <si>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</si>
  <si>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</si>
  <si>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</si>
  <si>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</si>
  <si>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</si>
  <si>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</si>
  <si>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</si>
  <si>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</si>
  <si>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</si>
  <si>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</si>
  <si>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</si>
  <si>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</si>
  <si>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</si>
  <si>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</si>
  <si>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</si>
  <si>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</si>
  <si>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</si>
  <si>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</si>
  <si>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</si>
  <si>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</si>
  <si>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</si>
  <si>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</si>
  <si>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</si>
  <si>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</si>
  <si>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</si>
  <si>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</si>
  <si>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</si>
  <si>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</si>
  <si>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</si>
  <si>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</si>
  <si>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</si>
  <si>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</si>
  <si>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</si>
  <si>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</si>
  <si>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</si>
  <si>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</si>
  <si>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</si>
  <si>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</si>
  <si>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</si>
  <si>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</si>
  <si>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</si>
  <si>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</si>
  <si>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</si>
  <si>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</si>
  <si>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</si>
  <si>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</si>
  <si>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</si>
  <si>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</si>
  <si>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</si>
  <si>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</si>
  <si>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</si>
  <si>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</si>
  <si>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</si>
  <si>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</si>
  <si>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</si>
  <si>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</si>
  <si>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</si>
  <si>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</si>
  <si>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</si>
  <si>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</si>
  <si>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</si>
  <si>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</si>
  <si>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</si>
  <si>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</si>
  <si>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</si>
  <si>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</si>
  <si>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</si>
  <si>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</si>
  <si>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</si>
  <si>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</si>
  <si>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</si>
  <si>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</si>
  <si>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</si>
  <si>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</si>
  <si>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</si>
  <si>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</si>
  <si>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</si>
  <si>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</si>
  <si>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</si>
  <si>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</si>
  <si>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</si>
  <si>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</si>
  <si>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</si>
  <si>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</si>
  <si>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</si>
  <si>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</si>
  <si>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</si>
  <si>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</si>
  <si>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</si>
  <si>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</si>
  <si>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</si>
  <si>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</si>
  <si>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</si>
  <si>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</si>
  <si>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</si>
  <si>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</si>
  <si>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</si>
  <si>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</si>
  <si>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</si>
  <si>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</si>
  <si>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</si>
  <si>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</si>
  <si>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</si>
  <si>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</si>
  <si>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17" eb="19">
      <t>ケイコウ</t>
    </rPh>
    <rPh sb="27" eb="29">
      <t>ケイエイ</t>
    </rPh>
    <rPh sb="30" eb="33">
      <t>コウリツカ</t>
    </rPh>
    <rPh sb="34" eb="36">
      <t>ケイカク</t>
    </rPh>
    <rPh sb="36" eb="37">
      <t>テキ</t>
    </rPh>
    <rPh sb="38" eb="40">
      <t>シセツ</t>
    </rPh>
    <rPh sb="40" eb="42">
      <t>セイビ</t>
    </rPh>
    <rPh sb="43" eb="44">
      <t>ト</t>
    </rPh>
    <rPh sb="45" eb="46">
      <t>ク</t>
    </rPh>
    <rPh sb="61" eb="63">
      <t>イジ</t>
    </rPh>
    <rPh sb="71" eb="72">
      <t>ロ</t>
    </rPh>
    <rPh sb="78" eb="80">
      <t>ホウテイ</t>
    </rPh>
    <rPh sb="80" eb="82">
      <t>タイヨウ</t>
    </rPh>
    <rPh sb="82" eb="84">
      <t>ネンスウ</t>
    </rPh>
    <rPh sb="87" eb="89">
      <t>キジュン</t>
    </rPh>
    <rPh sb="97" eb="99">
      <t>レッカ</t>
    </rPh>
    <rPh sb="99" eb="101">
      <t>ジョウキョウ</t>
    </rPh>
    <rPh sb="102" eb="103">
      <t>オウ</t>
    </rPh>
    <rPh sb="105" eb="107">
      <t>コウシン</t>
    </rPh>
    <rPh sb="108" eb="109">
      <t>ハカ</t>
    </rPh>
    <rPh sb="114" eb="116">
      <t>ショウワ</t>
    </rPh>
    <rPh sb="118" eb="120">
      <t>ネンダイ</t>
    </rPh>
    <rPh sb="120" eb="122">
      <t>ゼンハン</t>
    </rPh>
    <rPh sb="124" eb="126">
      <t>ジュウテン</t>
    </rPh>
    <rPh sb="126" eb="127">
      <t>テキ</t>
    </rPh>
    <rPh sb="128" eb="130">
      <t>カンロ</t>
    </rPh>
    <rPh sb="131" eb="133">
      <t>コウシン</t>
    </rPh>
    <rPh sb="134" eb="135">
      <t>スス</t>
    </rPh>
    <rPh sb="139" eb="141">
      <t>ケッカ</t>
    </rPh>
    <rPh sb="142" eb="144">
      <t>ゲンザイ</t>
    </rPh>
    <rPh sb="146" eb="148">
      <t>ケイネン</t>
    </rPh>
    <rPh sb="148" eb="150">
      <t>レッカ</t>
    </rPh>
    <rPh sb="151" eb="152">
      <t>トモナ</t>
    </rPh>
    <rPh sb="153" eb="155">
      <t>ダンスイ</t>
    </rPh>
    <rPh sb="155" eb="157">
      <t>ケンスウ</t>
    </rPh>
    <rPh sb="158" eb="160">
      <t>ショウワ</t>
    </rPh>
    <rPh sb="162" eb="163">
      <t>ネン</t>
    </rPh>
    <rPh sb="163" eb="164">
      <t>ダイ</t>
    </rPh>
    <rPh sb="165" eb="166">
      <t>クラ</t>
    </rPh>
    <rPh sb="168" eb="170">
      <t>オオハバ</t>
    </rPh>
    <rPh sb="171" eb="173">
      <t>ゲンショウ</t>
    </rPh>
    <rPh sb="175" eb="177">
      <t>カイゼン</t>
    </rPh>
    <rPh sb="182" eb="184">
      <t>ジョウキョウ</t>
    </rPh>
    <rPh sb="196" eb="200">
      <t>ジョウゲスイドウ</t>
    </rPh>
    <rPh sb="200" eb="202">
      <t>ジギョウ</t>
    </rPh>
    <rPh sb="202" eb="204">
      <t>ケイエイ</t>
    </rPh>
    <rPh sb="209" eb="210">
      <t>モト</t>
    </rPh>
    <rPh sb="213" eb="216">
      <t>ケイカクテキ</t>
    </rPh>
    <rPh sb="217" eb="219">
      <t>シセツ</t>
    </rPh>
    <rPh sb="220" eb="222">
      <t>セイビ</t>
    </rPh>
    <rPh sb="222" eb="224">
      <t>コウシン</t>
    </rPh>
    <rPh sb="225" eb="226">
      <t>スス</t>
    </rPh>
    <rPh sb="228" eb="230">
      <t>スイドウ</t>
    </rPh>
    <rPh sb="230" eb="232">
      <t>ジギョウ</t>
    </rPh>
    <rPh sb="233" eb="235">
      <t>ケンゼン</t>
    </rPh>
    <rPh sb="236" eb="238">
      <t>ケイエイ</t>
    </rPh>
    <rPh sb="239" eb="241">
      <t>イジ</t>
    </rPh>
    <rPh sb="242" eb="243">
      <t>ツト</t>
    </rPh>
    <phoneticPr fontId="4"/>
  </si>
  <si>
    <t>　①経常収支比率は,類似団体平均を下回る水準となっているものの，100％以上となっており，収支は健全な状態にある。
　②累積欠損金比率は，累積欠損金が発生していないため0％となり，健全な状態にある。
　③流動比率は，類似団体平均を下回る水準となっているが，100％以上となっており，短期債務に対する支払い能力は確保されている。
　④企業債残高対給水収益比率は，近年概ね横ばいとなっており，水道料金が比較的低い水準にあることなどにより，類似団体平均を上回る水準となっている。
　⑤料金回収率は，退職給付金の増加により一時的に100％を下回っているが，近年においては100％を越える水準を維持しており，経営に必要な経費を料金で賄うことができている。
　⑥給水原価は，類似団体平均を下回る水準となっており，効率的に水を供給している。
　⑦施設利用率は，類似団体平均よりも低く，配水量の減少により低下傾向となっているが，計画給水量を見直し，ダウンサイジングを図りながら浄水場の更新を進めているため，今後当該指標は改善する見通しとなっている。
　⑧有収率は，類似団体平均よりも低く，漏水量の増加などにより前年度を下回る結果となったが，漏水防止調査などの計画的な実施により，今後においても引き続き有収率の向上に向けた取組を進める。</t>
    <rPh sb="2" eb="4">
      <t>ケイジョウ</t>
    </rPh>
    <rPh sb="4" eb="6">
      <t>シュウシ</t>
    </rPh>
    <rPh sb="6" eb="8">
      <t>ヒリツ</t>
    </rPh>
    <rPh sb="10" eb="12">
      <t>ルイジ</t>
    </rPh>
    <rPh sb="12" eb="14">
      <t>ダンタイ</t>
    </rPh>
    <rPh sb="14" eb="16">
      <t>ヘイキン</t>
    </rPh>
    <rPh sb="17" eb="19">
      <t>シタマワ</t>
    </rPh>
    <rPh sb="20" eb="22">
      <t>スイジュン</t>
    </rPh>
    <rPh sb="65" eb="67">
      <t>ヒリツ</t>
    </rPh>
    <rPh sb="69" eb="71">
      <t>ルイセキ</t>
    </rPh>
    <rPh sb="71" eb="74">
      <t>ケッソンキン</t>
    </rPh>
    <rPh sb="90" eb="92">
      <t>ケンゼン</t>
    </rPh>
    <rPh sb="93" eb="95">
      <t>ジョウタイ</t>
    </rPh>
    <rPh sb="108" eb="110">
      <t>ルイジ</t>
    </rPh>
    <rPh sb="110" eb="112">
      <t>ダンタイ</t>
    </rPh>
    <rPh sb="112" eb="114">
      <t>ヘイキン</t>
    </rPh>
    <rPh sb="115" eb="117">
      <t>シタマワ</t>
    </rPh>
    <rPh sb="118" eb="120">
      <t>スイジュン</t>
    </rPh>
    <rPh sb="155" eb="157">
      <t>カクホ</t>
    </rPh>
    <rPh sb="180" eb="182">
      <t>キンネン</t>
    </rPh>
    <rPh sb="182" eb="183">
      <t>オオム</t>
    </rPh>
    <rPh sb="184" eb="185">
      <t>ヨコ</t>
    </rPh>
    <rPh sb="194" eb="196">
      <t>スイドウ</t>
    </rPh>
    <rPh sb="196" eb="198">
      <t>リョウキン</t>
    </rPh>
    <rPh sb="199" eb="202">
      <t>ヒカクテキ</t>
    </rPh>
    <rPh sb="202" eb="203">
      <t>ヒク</t>
    </rPh>
    <rPh sb="204" eb="206">
      <t>スイジュン</t>
    </rPh>
    <rPh sb="227" eb="229">
      <t>スイジュン</t>
    </rPh>
    <rPh sb="239" eb="241">
      <t>リョウキン</t>
    </rPh>
    <rPh sb="241" eb="244">
      <t>カイシュウリツ</t>
    </rPh>
    <rPh sb="246" eb="248">
      <t>タイショク</t>
    </rPh>
    <rPh sb="299" eb="301">
      <t>ケイエイ</t>
    </rPh>
    <rPh sb="302" eb="304">
      <t>ヒツヨウ</t>
    </rPh>
    <rPh sb="305" eb="307">
      <t>ケイヒ</t>
    </rPh>
    <rPh sb="308" eb="310">
      <t>リョウキン</t>
    </rPh>
    <rPh sb="311" eb="312">
      <t>マカナ</t>
    </rPh>
    <rPh sb="335" eb="337">
      <t>ヘイキン</t>
    </rPh>
    <rPh sb="338" eb="340">
      <t>シタマワ</t>
    </rPh>
    <rPh sb="341" eb="343">
      <t>スイジュン</t>
    </rPh>
    <rPh sb="350" eb="353">
      <t>コウリツテキ</t>
    </rPh>
    <rPh sb="354" eb="355">
      <t>ミズ</t>
    </rPh>
    <rPh sb="356" eb="358">
      <t>キョウキュウ</t>
    </rPh>
    <rPh sb="366" eb="368">
      <t>シセツ</t>
    </rPh>
    <rPh sb="368" eb="371">
      <t>リヨウリツ</t>
    </rPh>
    <rPh sb="377" eb="379">
      <t>ヘイキン</t>
    </rPh>
    <rPh sb="385" eb="388">
      <t>ハイスイリョウ</t>
    </rPh>
    <rPh sb="389" eb="391">
      <t>ゲンショウ</t>
    </rPh>
    <rPh sb="394" eb="396">
      <t>テイカ</t>
    </rPh>
    <rPh sb="396" eb="398">
      <t>ケイコウ</t>
    </rPh>
    <rPh sb="406" eb="408">
      <t>ケイカク</t>
    </rPh>
    <rPh sb="408" eb="410">
      <t>キュウスイ</t>
    </rPh>
    <rPh sb="412" eb="414">
      <t>ミナオ</t>
    </rPh>
    <rPh sb="425" eb="426">
      <t>ハカ</t>
    </rPh>
    <rPh sb="430" eb="432">
      <t>ジョウスイ</t>
    </rPh>
    <rPh sb="432" eb="433">
      <t>バ</t>
    </rPh>
    <rPh sb="434" eb="436">
      <t>コウシン</t>
    </rPh>
    <rPh sb="437" eb="438">
      <t>スス</t>
    </rPh>
    <rPh sb="445" eb="447">
      <t>コンゴ</t>
    </rPh>
    <rPh sb="447" eb="449">
      <t>トウガイ</t>
    </rPh>
    <rPh sb="449" eb="451">
      <t>シヒョウ</t>
    </rPh>
    <rPh sb="452" eb="454">
      <t>カイゼン</t>
    </rPh>
    <rPh sb="456" eb="458">
      <t>ミトオ</t>
    </rPh>
    <rPh sb="469" eb="471">
      <t>ユウシュウ</t>
    </rPh>
    <rPh sb="471" eb="472">
      <t>リツ</t>
    </rPh>
    <rPh sb="483" eb="484">
      <t>ヒク</t>
    </rPh>
    <rPh sb="486" eb="488">
      <t>ロウスイ</t>
    </rPh>
    <rPh sb="488" eb="489">
      <t>リョウ</t>
    </rPh>
    <rPh sb="490" eb="492">
      <t>ゾウカ</t>
    </rPh>
    <rPh sb="497" eb="500">
      <t>ゼンネンド</t>
    </rPh>
    <rPh sb="501" eb="503">
      <t>シタマワ</t>
    </rPh>
    <rPh sb="504" eb="506">
      <t>ケッカ</t>
    </rPh>
    <rPh sb="512" eb="514">
      <t>ロウスイ</t>
    </rPh>
    <rPh sb="514" eb="516">
      <t>ボウシ</t>
    </rPh>
    <rPh sb="516" eb="518">
      <t>チョウサ</t>
    </rPh>
    <rPh sb="521" eb="524">
      <t>ケイカクテキ</t>
    </rPh>
    <rPh sb="525" eb="527">
      <t>ジッシ</t>
    </rPh>
    <rPh sb="531" eb="533">
      <t>コンゴ</t>
    </rPh>
    <rPh sb="538" eb="539">
      <t>ヒ</t>
    </rPh>
    <rPh sb="540" eb="541">
      <t>ツヅ</t>
    </rPh>
    <rPh sb="542" eb="545">
      <t>ユウシュウリツ</t>
    </rPh>
    <rPh sb="546" eb="548">
      <t>コウジョウ</t>
    </rPh>
    <rPh sb="549" eb="550">
      <t>ム</t>
    </rPh>
    <rPh sb="552" eb="554">
      <t>トリクミ</t>
    </rPh>
    <rPh sb="555" eb="556">
      <t>スス</t>
    </rPh>
    <phoneticPr fontId="4"/>
  </si>
  <si>
    <t>　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③管路更新率は，類似団体平均を下回る水準となってるが，管種や劣化状況に応じて計画的に管路の更新を進めている。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34" eb="36">
      <t>ロウキュウ</t>
    </rPh>
    <rPh sb="36" eb="38">
      <t>シサン</t>
    </rPh>
    <rPh sb="39" eb="41">
      <t>ワリアイ</t>
    </rPh>
    <rPh sb="42" eb="45">
      <t>ヘイキンテキ</t>
    </rPh>
    <rPh sb="46" eb="47">
      <t>イ</t>
    </rPh>
    <rPh sb="53" eb="55">
      <t>カンロ</t>
    </rPh>
    <rPh sb="55" eb="58">
      <t>ケイネンカ</t>
    </rPh>
    <rPh sb="58" eb="59">
      <t>リツ</t>
    </rPh>
    <rPh sb="61" eb="63">
      <t>ルイジ</t>
    </rPh>
    <rPh sb="63" eb="65">
      <t>ダンタイ</t>
    </rPh>
    <rPh sb="65" eb="67">
      <t>ヘイキン</t>
    </rPh>
    <rPh sb="68" eb="70">
      <t>ウワマワ</t>
    </rPh>
    <rPh sb="71" eb="73">
      <t>スイジュン</t>
    </rPh>
    <rPh sb="81" eb="83">
      <t>カンロ</t>
    </rPh>
    <rPh sb="84" eb="86">
      <t>セツビ</t>
    </rPh>
    <rPh sb="92" eb="94">
      <t>ホウテイ</t>
    </rPh>
    <rPh sb="94" eb="96">
      <t>タイヨウ</t>
    </rPh>
    <rPh sb="96" eb="98">
      <t>ネンスウ</t>
    </rPh>
    <rPh sb="99" eb="101">
      <t>ケイカ</t>
    </rPh>
    <rPh sb="111" eb="113">
      <t>レッカ</t>
    </rPh>
    <rPh sb="113" eb="115">
      <t>ジョウキョウ</t>
    </rPh>
    <rPh sb="120" eb="122">
      <t>キノウ</t>
    </rPh>
    <rPh sb="123" eb="125">
      <t>イジ</t>
    </rPh>
    <rPh sb="128" eb="130">
      <t>キカン</t>
    </rPh>
    <rPh sb="131" eb="133">
      <t>ユウコウ</t>
    </rPh>
    <rPh sb="133" eb="135">
      <t>カツヨウ</t>
    </rPh>
    <rPh sb="143" eb="145">
      <t>カンロ</t>
    </rPh>
    <rPh sb="145" eb="147">
      <t>コウシン</t>
    </rPh>
    <rPh sb="147" eb="148">
      <t>リツ</t>
    </rPh>
    <rPh sb="150" eb="152">
      <t>ルイジ</t>
    </rPh>
    <rPh sb="152" eb="154">
      <t>ダンタイ</t>
    </rPh>
    <rPh sb="154" eb="156">
      <t>ヘイキン</t>
    </rPh>
    <rPh sb="157" eb="159">
      <t>シタマワ</t>
    </rPh>
    <rPh sb="160" eb="162">
      <t>スイジュン</t>
    </rPh>
    <rPh sb="169" eb="171">
      <t>カンシュ</t>
    </rPh>
    <rPh sb="172" eb="174">
      <t>レッカ</t>
    </rPh>
    <rPh sb="174" eb="176">
      <t>ジョウキョウ</t>
    </rPh>
    <rPh sb="177" eb="178">
      <t>オウ</t>
    </rPh>
    <rPh sb="180" eb="183">
      <t>ケイカクテキ</t>
    </rPh>
    <rPh sb="190" eb="19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</si>
</sst>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0.45</c:v>
                </c:pt>
                <c:pt idx="1">
                  <c:v>0.76</c:v>
                </c:pt>
                <c:pt idx="2">
                  <c:v>0.74</c:v>
                </c:pt>
                <c:pt idx="3">
                  <c:v>0.41</c:v>
                </c:pt>
                <c:pt idx="4">
                  <c:v>0.38</c:v>
                </c:pt>
              </c:numCache>
            </c:numRef>
          </c:val>
          <c:extLst xmlns:c16r2="http://schemas.microsoft.com/office/drawing/2015/06/chart">
            <c:ext xmlns:c16="http://schemas.microsoft.com/office/drawing/2014/chart" uri="{C3380CC4-5D6E-409C-BE32-E72D297353CC}">
              <c16:uniqueId val="{00000000-3A85-4552-BF46-70480176E8B2}"/>
            </c:ext>
          </c:extLst>
        </c:ser>
        <c:dLbls>
          <c:showLegendKey val="0"/>
          <c:showVal val="0"/>
          <c:showCatName val="0"/>
          <c:showSerName val="0"/>
          <c:showPercent val="0"/>
          <c:showBubbleSize val="0"/>
        </c:dLbls>
        <c:gapWidth val="150"/>
        <c:axId val="369602808"/>
        <c:axId val="3696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3A85-4552-BF46-70480176E8B2}"/>
            </c:ext>
          </c:extLst>
        </c:ser>
        <c:dLbls>
          <c:showLegendKey val="0"/>
          <c:showVal val="0"/>
          <c:showCatName val="0"/>
          <c:showSerName val="0"/>
          <c:showPercent val="0"/>
          <c:showBubbleSize val="0"/>
        </c:dLbls>
        <c:marker val="1"/>
        <c:smooth val="0"/>
        <c:axId val="369602808"/>
        <c:axId val="369605160"/>
      </c:lineChart>
      <c:dateAx>
        <c:axId val="369602808"/>
        <c:scaling>
          <c:orientation val="minMax"/>
        </c:scaling>
        <c:delete val="1"/>
        <c:axPos val="b"/>
        <c:numFmt formatCode="ge" sourceLinked="1"/>
        <c:majorTickMark val="none"/>
        <c:minorTickMark val="none"/>
        <c:tickLblPos val="none"/>
        <c:crossAx val="369605160"/>
        <c:crosses val="autoZero"/>
        <c:auto val="1"/>
        <c:lblOffset val="100"/>
        <c:baseTimeUnit val="years"/>
      </c:dateAx>
      <c:valAx>
        <c:axId val="3696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57.23</c:v>
                </c:pt>
                <c:pt idx="1">
                  <c:v>56.68</c:v>
                </c:pt>
                <c:pt idx="2">
                  <c:v>56.35</c:v>
                </c:pt>
                <c:pt idx="3">
                  <c:v>56.17</c:v>
                </c:pt>
                <c:pt idx="4">
                  <c:v>56</c:v>
                </c:pt>
              </c:numCache>
            </c:numRef>
          </c:val>
          <c:extLst xmlns:c16r2="http://schemas.microsoft.com/office/drawing/2015/06/chart">
            <c:ext xmlns:c16="http://schemas.microsoft.com/office/drawing/2014/chart" uri="{C3380CC4-5D6E-409C-BE32-E72D297353CC}">
              <c16:uniqueId val="{00000000-22F3-40DB-A231-909DD2545470}"/>
            </c:ext>
          </c:extLst>
        </c:ser>
        <c:dLbls>
          <c:showLegendKey val="0"/>
          <c:showVal val="0"/>
          <c:showCatName val="0"/>
          <c:showSerName val="0"/>
          <c:showPercent val="0"/>
          <c:showBubbleSize val="0"/>
        </c:dLbls>
        <c:gapWidth val="150"/>
        <c:axId val="433013024"/>
        <c:axId val="43301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22F3-40DB-A231-909DD2545470}"/>
            </c:ext>
          </c:extLst>
        </c:ser>
        <c:dLbls>
          <c:showLegendKey val="0"/>
          <c:showVal val="0"/>
          <c:showCatName val="0"/>
          <c:showSerName val="0"/>
          <c:showPercent val="0"/>
          <c:showBubbleSize val="0"/>
        </c:dLbls>
        <c:marker val="1"/>
        <c:smooth val="0"/>
        <c:axId val="433013024"/>
        <c:axId val="433013416"/>
      </c:lineChart>
      <c:dateAx>
        <c:axId val="433013024"/>
        <c:scaling>
          <c:orientation val="minMax"/>
        </c:scaling>
        <c:delete val="1"/>
        <c:axPos val="b"/>
        <c:numFmt formatCode="ge" sourceLinked="1"/>
        <c:majorTickMark val="none"/>
        <c:minorTickMark val="none"/>
        <c:tickLblPos val="none"/>
        <c:crossAx val="433013416"/>
        <c:crosses val="autoZero"/>
        <c:auto val="1"/>
        <c:lblOffset val="100"/>
        <c:baseTimeUnit val="years"/>
      </c:dateAx>
      <c:valAx>
        <c:axId val="43301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87.29</c:v>
                </c:pt>
                <c:pt idx="1">
                  <c:v>87.51</c:v>
                </c:pt>
                <c:pt idx="2">
                  <c:v>87.82</c:v>
                </c:pt>
                <c:pt idx="3">
                  <c:v>87.12</c:v>
                </c:pt>
                <c:pt idx="4">
                  <c:v>85.28</c:v>
                </c:pt>
              </c:numCache>
            </c:numRef>
          </c:val>
          <c:extLst xmlns:c16r2="http://schemas.microsoft.com/office/drawing/2015/06/chart">
            <c:ext xmlns:c16="http://schemas.microsoft.com/office/drawing/2014/chart" uri="{C3380CC4-5D6E-409C-BE32-E72D297353CC}">
              <c16:uniqueId val="{00000000-966D-4880-9085-1B2CA4BA1A24}"/>
            </c:ext>
          </c:extLst>
        </c:ser>
        <c:dLbls>
          <c:showLegendKey val="0"/>
          <c:showVal val="0"/>
          <c:showCatName val="0"/>
          <c:showSerName val="0"/>
          <c:showPercent val="0"/>
          <c:showBubbleSize val="0"/>
        </c:dLbls>
        <c:gapWidth val="150"/>
        <c:axId val="433014592"/>
        <c:axId val="43301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966D-4880-9085-1B2CA4BA1A24}"/>
            </c:ext>
          </c:extLst>
        </c:ser>
        <c:dLbls>
          <c:showLegendKey val="0"/>
          <c:showVal val="0"/>
          <c:showCatName val="0"/>
          <c:showSerName val="0"/>
          <c:showPercent val="0"/>
          <c:showBubbleSize val="0"/>
        </c:dLbls>
        <c:marker val="1"/>
        <c:smooth val="0"/>
        <c:axId val="433014592"/>
        <c:axId val="433015768"/>
      </c:lineChart>
      <c:dateAx>
        <c:axId val="433014592"/>
        <c:scaling>
          <c:orientation val="minMax"/>
        </c:scaling>
        <c:delete val="1"/>
        <c:axPos val="b"/>
        <c:numFmt formatCode="ge" sourceLinked="1"/>
        <c:majorTickMark val="none"/>
        <c:minorTickMark val="none"/>
        <c:tickLblPos val="none"/>
        <c:crossAx val="433015768"/>
        <c:crosses val="autoZero"/>
        <c:auto val="1"/>
        <c:lblOffset val="100"/>
        <c:baseTimeUnit val="years"/>
      </c:dateAx>
      <c:valAx>
        <c:axId val="43301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110.82</c:v>
                </c:pt>
                <c:pt idx="1">
                  <c:v>108.56</c:v>
                </c:pt>
                <c:pt idx="2">
                  <c:v>111.35</c:v>
                </c:pt>
                <c:pt idx="3">
                  <c:v>107.04</c:v>
                </c:pt>
                <c:pt idx="4">
                  <c:v>107.58</c:v>
                </c:pt>
              </c:numCache>
            </c:numRef>
          </c:val>
          <c:extLst xmlns:c16r2="http://schemas.microsoft.com/office/drawing/2015/06/chart">
            <c:ext xmlns:c16="http://schemas.microsoft.com/office/drawing/2014/chart" uri="{C3380CC4-5D6E-409C-BE32-E72D297353CC}">
              <c16:uniqueId val="{00000000-ECDC-43B4-8387-CD501C14A4BE}"/>
            </c:ext>
          </c:extLst>
        </c:ser>
        <c:dLbls>
          <c:showLegendKey val="0"/>
          <c:showVal val="0"/>
          <c:showCatName val="0"/>
          <c:showSerName val="0"/>
          <c:showPercent val="0"/>
          <c:showBubbleSize val="0"/>
        </c:dLbls>
        <c:gapWidth val="150"/>
        <c:axId val="369602416"/>
        <c:axId val="36960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ECDC-43B4-8387-CD501C14A4BE}"/>
            </c:ext>
          </c:extLst>
        </c:ser>
        <c:dLbls>
          <c:showLegendKey val="0"/>
          <c:showVal val="0"/>
          <c:showCatName val="0"/>
          <c:showSerName val="0"/>
          <c:showPercent val="0"/>
          <c:showBubbleSize val="0"/>
        </c:dLbls>
        <c:marker val="1"/>
        <c:smooth val="0"/>
        <c:axId val="369602416"/>
        <c:axId val="369608688"/>
      </c:lineChart>
      <c:dateAx>
        <c:axId val="369602416"/>
        <c:scaling>
          <c:orientation val="minMax"/>
        </c:scaling>
        <c:delete val="1"/>
        <c:axPos val="b"/>
        <c:numFmt formatCode="ge" sourceLinked="1"/>
        <c:majorTickMark val="none"/>
        <c:minorTickMark val="none"/>
        <c:tickLblPos val="none"/>
        <c:crossAx val="369608688"/>
        <c:crosses val="autoZero"/>
        <c:auto val="1"/>
        <c:lblOffset val="100"/>
        <c:baseTimeUnit val="years"/>
      </c:dateAx>
      <c:valAx>
        <c:axId val="36960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6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49.81</c:v>
                </c:pt>
                <c:pt idx="1">
                  <c:v>50.4</c:v>
                </c:pt>
                <c:pt idx="2">
                  <c:v>51.12</c:v>
                </c:pt>
                <c:pt idx="3">
                  <c:v>52.57</c:v>
                </c:pt>
                <c:pt idx="4">
                  <c:v>53.52</c:v>
                </c:pt>
              </c:numCache>
            </c:numRef>
          </c:val>
          <c:extLst xmlns:c16r2="http://schemas.microsoft.com/office/drawing/2015/06/chart">
            <c:ext xmlns:c16="http://schemas.microsoft.com/office/drawing/2014/chart" uri="{C3380CC4-5D6E-409C-BE32-E72D297353CC}">
              <c16:uniqueId val="{00000000-5E76-4CF3-A82B-E505E1D13C66}"/>
            </c:ext>
          </c:extLst>
        </c:ser>
        <c:dLbls>
          <c:showLegendKey val="0"/>
          <c:showVal val="0"/>
          <c:showCatName val="0"/>
          <c:showSerName val="0"/>
          <c:showPercent val="0"/>
          <c:showBubbleSize val="0"/>
        </c:dLbls>
        <c:gapWidth val="150"/>
        <c:axId val="432834056"/>
        <c:axId val="4328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5E76-4CF3-A82B-E505E1D13C66}"/>
            </c:ext>
          </c:extLst>
        </c:ser>
        <c:dLbls>
          <c:showLegendKey val="0"/>
          <c:showVal val="0"/>
          <c:showCatName val="0"/>
          <c:showSerName val="0"/>
          <c:showPercent val="0"/>
          <c:showBubbleSize val="0"/>
        </c:dLbls>
        <c:marker val="1"/>
        <c:smooth val="0"/>
        <c:axId val="432834056"/>
        <c:axId val="432830528"/>
      </c:lineChart>
      <c:dateAx>
        <c:axId val="432834056"/>
        <c:scaling>
          <c:orientation val="minMax"/>
        </c:scaling>
        <c:delete val="1"/>
        <c:axPos val="b"/>
        <c:numFmt formatCode="ge" sourceLinked="1"/>
        <c:majorTickMark val="none"/>
        <c:minorTickMark val="none"/>
        <c:tickLblPos val="none"/>
        <c:crossAx val="432830528"/>
        <c:crosses val="autoZero"/>
        <c:auto val="1"/>
        <c:lblOffset val="100"/>
        <c:baseTimeUnit val="years"/>
      </c:dateAx>
      <c:valAx>
        <c:axId val="4328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16.32</c:v>
                </c:pt>
                <c:pt idx="1">
                  <c:v>25.26</c:v>
                </c:pt>
                <c:pt idx="2">
                  <c:v>28.01</c:v>
                </c:pt>
                <c:pt idx="3">
                  <c:v>30.45</c:v>
                </c:pt>
                <c:pt idx="4">
                  <c:v>32.520000000000003</c:v>
                </c:pt>
              </c:numCache>
            </c:numRef>
          </c:val>
          <c:extLst xmlns:c16r2="http://schemas.microsoft.com/office/drawing/2015/06/chart">
            <c:ext xmlns:c16="http://schemas.microsoft.com/office/drawing/2014/chart" uri="{C3380CC4-5D6E-409C-BE32-E72D297353CC}">
              <c16:uniqueId val="{00000000-FF1C-438C-BBF7-0B5A3700EBA1}"/>
            </c:ext>
          </c:extLst>
        </c:ser>
        <c:dLbls>
          <c:showLegendKey val="0"/>
          <c:showVal val="0"/>
          <c:showCatName val="0"/>
          <c:showSerName val="0"/>
          <c:showPercent val="0"/>
          <c:showBubbleSize val="0"/>
        </c:dLbls>
        <c:gapWidth val="150"/>
        <c:axId val="432834448"/>
        <c:axId val="43283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FF1C-438C-BBF7-0B5A3700EBA1}"/>
            </c:ext>
          </c:extLst>
        </c:ser>
        <c:dLbls>
          <c:showLegendKey val="0"/>
          <c:showVal val="0"/>
          <c:showCatName val="0"/>
          <c:showSerName val="0"/>
          <c:showPercent val="0"/>
          <c:showBubbleSize val="0"/>
        </c:dLbls>
        <c:marker val="1"/>
        <c:smooth val="0"/>
        <c:axId val="432834448"/>
        <c:axId val="432834840"/>
      </c:lineChart>
      <c:dateAx>
        <c:axId val="432834448"/>
        <c:scaling>
          <c:orientation val="minMax"/>
        </c:scaling>
        <c:delete val="1"/>
        <c:axPos val="b"/>
        <c:numFmt formatCode="ge" sourceLinked="1"/>
        <c:majorTickMark val="none"/>
        <c:minorTickMark val="none"/>
        <c:tickLblPos val="none"/>
        <c:crossAx val="432834840"/>
        <c:crosses val="autoZero"/>
        <c:auto val="1"/>
        <c:lblOffset val="100"/>
        <c:baseTimeUnit val="years"/>
      </c:dateAx>
      <c:valAx>
        <c:axId val="43283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95-42B7-98DB-A1297D096B84}"/>
            </c:ext>
          </c:extLst>
        </c:ser>
        <c:dLbls>
          <c:showLegendKey val="0"/>
          <c:showVal val="0"/>
          <c:showCatName val="0"/>
          <c:showSerName val="0"/>
          <c:showPercent val="0"/>
          <c:showBubbleSize val="0"/>
        </c:dLbls>
        <c:gapWidth val="150"/>
        <c:axId val="432832096"/>
        <c:axId val="43283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6C95-42B7-98DB-A1297D096B84}"/>
            </c:ext>
          </c:extLst>
        </c:ser>
        <c:dLbls>
          <c:showLegendKey val="0"/>
          <c:showVal val="0"/>
          <c:showCatName val="0"/>
          <c:showSerName val="0"/>
          <c:showPercent val="0"/>
          <c:showBubbleSize val="0"/>
        </c:dLbls>
        <c:marker val="1"/>
        <c:smooth val="0"/>
        <c:axId val="432832096"/>
        <c:axId val="432836016"/>
      </c:lineChart>
      <c:dateAx>
        <c:axId val="432832096"/>
        <c:scaling>
          <c:orientation val="minMax"/>
        </c:scaling>
        <c:delete val="1"/>
        <c:axPos val="b"/>
        <c:numFmt formatCode="ge" sourceLinked="1"/>
        <c:majorTickMark val="none"/>
        <c:minorTickMark val="none"/>
        <c:tickLblPos val="none"/>
        <c:crossAx val="432836016"/>
        <c:crosses val="autoZero"/>
        <c:auto val="1"/>
        <c:lblOffset val="100"/>
        <c:baseTimeUnit val="years"/>
      </c:dateAx>
      <c:valAx>
        <c:axId val="43283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28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140.41</c:v>
                </c:pt>
                <c:pt idx="1">
                  <c:v>145.04</c:v>
                </c:pt>
                <c:pt idx="2">
                  <c:v>152.65</c:v>
                </c:pt>
                <c:pt idx="3">
                  <c:v>183.66</c:v>
                </c:pt>
                <c:pt idx="4">
                  <c:v>203.21</c:v>
                </c:pt>
              </c:numCache>
            </c:numRef>
          </c:val>
          <c:extLst xmlns:c16r2="http://schemas.microsoft.com/office/drawing/2015/06/chart">
            <c:ext xmlns:c16="http://schemas.microsoft.com/office/drawing/2014/chart" uri="{C3380CC4-5D6E-409C-BE32-E72D297353CC}">
              <c16:uniqueId val="{00000000-DC30-470F-B302-B235CD8E3B46}"/>
            </c:ext>
          </c:extLst>
        </c:ser>
        <c:dLbls>
          <c:showLegendKey val="0"/>
          <c:showVal val="0"/>
          <c:showCatName val="0"/>
          <c:showSerName val="0"/>
          <c:showPercent val="0"/>
          <c:showBubbleSize val="0"/>
        </c:dLbls>
        <c:gapWidth val="150"/>
        <c:axId val="432830136"/>
        <c:axId val="43283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DC30-470F-B302-B235CD8E3B46}"/>
            </c:ext>
          </c:extLst>
        </c:ser>
        <c:dLbls>
          <c:showLegendKey val="0"/>
          <c:showVal val="0"/>
          <c:showCatName val="0"/>
          <c:showSerName val="0"/>
          <c:showPercent val="0"/>
          <c:showBubbleSize val="0"/>
        </c:dLbls>
        <c:marker val="1"/>
        <c:smooth val="0"/>
        <c:axId val="432830136"/>
        <c:axId val="432830920"/>
      </c:lineChart>
      <c:dateAx>
        <c:axId val="432830136"/>
        <c:scaling>
          <c:orientation val="minMax"/>
        </c:scaling>
        <c:delete val="1"/>
        <c:axPos val="b"/>
        <c:numFmt formatCode="ge" sourceLinked="1"/>
        <c:majorTickMark val="none"/>
        <c:minorTickMark val="none"/>
        <c:tickLblPos val="none"/>
        <c:crossAx val="432830920"/>
        <c:crosses val="autoZero"/>
        <c:auto val="1"/>
        <c:lblOffset val="100"/>
        <c:baseTimeUnit val="years"/>
      </c:dateAx>
      <c:valAx>
        <c:axId val="432830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283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442.25</c:v>
                </c:pt>
                <c:pt idx="1">
                  <c:v>449.77</c:v>
                </c:pt>
                <c:pt idx="2">
                  <c:v>448.11</c:v>
                </c:pt>
                <c:pt idx="3">
                  <c:v>436.58</c:v>
                </c:pt>
                <c:pt idx="4">
                  <c:v>429.27</c:v>
                </c:pt>
              </c:numCache>
            </c:numRef>
          </c:val>
          <c:extLst xmlns:c16r2="http://schemas.microsoft.com/office/drawing/2015/06/chart">
            <c:ext xmlns:c16="http://schemas.microsoft.com/office/drawing/2014/chart" uri="{C3380CC4-5D6E-409C-BE32-E72D297353CC}">
              <c16:uniqueId val="{00000000-00EA-41C8-881E-8381CD76B37D}"/>
            </c:ext>
          </c:extLst>
        </c:ser>
        <c:dLbls>
          <c:showLegendKey val="0"/>
          <c:showVal val="0"/>
          <c:showCatName val="0"/>
          <c:showSerName val="0"/>
          <c:showPercent val="0"/>
          <c:showBubbleSize val="0"/>
        </c:dLbls>
        <c:gapWidth val="150"/>
        <c:axId val="433009496"/>
        <c:axId val="4330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00EA-41C8-881E-8381CD76B37D}"/>
            </c:ext>
          </c:extLst>
        </c:ser>
        <c:dLbls>
          <c:showLegendKey val="0"/>
          <c:showVal val="0"/>
          <c:showCatName val="0"/>
          <c:showSerName val="0"/>
          <c:showPercent val="0"/>
          <c:showBubbleSize val="0"/>
        </c:dLbls>
        <c:marker val="1"/>
        <c:smooth val="0"/>
        <c:axId val="433009496"/>
        <c:axId val="433012240"/>
      </c:lineChart>
      <c:dateAx>
        <c:axId val="433009496"/>
        <c:scaling>
          <c:orientation val="minMax"/>
        </c:scaling>
        <c:delete val="1"/>
        <c:axPos val="b"/>
        <c:numFmt formatCode="ge" sourceLinked="1"/>
        <c:majorTickMark val="none"/>
        <c:minorTickMark val="none"/>
        <c:tickLblPos val="none"/>
        <c:crossAx val="433012240"/>
        <c:crosses val="autoZero"/>
        <c:auto val="1"/>
        <c:lblOffset val="100"/>
        <c:baseTimeUnit val="years"/>
      </c:dateAx>
      <c:valAx>
        <c:axId val="43301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00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105.62</c:v>
                </c:pt>
                <c:pt idx="1">
                  <c:v>103.66</c:v>
                </c:pt>
                <c:pt idx="2">
                  <c:v>107.06</c:v>
                </c:pt>
                <c:pt idx="3">
                  <c:v>98.97</c:v>
                </c:pt>
                <c:pt idx="4">
                  <c:v>99.21</c:v>
                </c:pt>
              </c:numCache>
            </c:numRef>
          </c:val>
          <c:extLst xmlns:c16r2="http://schemas.microsoft.com/office/drawing/2015/06/chart">
            <c:ext xmlns:c16="http://schemas.microsoft.com/office/drawing/2014/chart" uri="{C3380CC4-5D6E-409C-BE32-E72D297353CC}">
              <c16:uniqueId val="{00000000-9B44-4301-9E41-494FF4AD6910}"/>
            </c:ext>
          </c:extLst>
        </c:ser>
        <c:dLbls>
          <c:showLegendKey val="0"/>
          <c:showVal val="0"/>
          <c:showCatName val="0"/>
          <c:showSerName val="0"/>
          <c:showPercent val="0"/>
          <c:showBubbleSize val="0"/>
        </c:dLbls>
        <c:gapWidth val="150"/>
        <c:axId val="433009104"/>
        <c:axId val="43301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9B44-4301-9E41-494FF4AD6910}"/>
            </c:ext>
          </c:extLst>
        </c:ser>
        <c:dLbls>
          <c:showLegendKey val="0"/>
          <c:showVal val="0"/>
          <c:showCatName val="0"/>
          <c:showSerName val="0"/>
          <c:showPercent val="0"/>
          <c:showBubbleSize val="0"/>
        </c:dLbls>
        <c:marker val="1"/>
        <c:smooth val="0"/>
        <c:axId val="433009104"/>
        <c:axId val="433011848"/>
      </c:lineChart>
      <c:dateAx>
        <c:axId val="433009104"/>
        <c:scaling>
          <c:orientation val="minMax"/>
        </c:scaling>
        <c:delete val="1"/>
        <c:axPos val="b"/>
        <c:numFmt formatCode="ge" sourceLinked="1"/>
        <c:majorTickMark val="none"/>
        <c:minorTickMark val="none"/>
        <c:tickLblPos val="none"/>
        <c:crossAx val="433011848"/>
        <c:crosses val="autoZero"/>
        <c:auto val="1"/>
        <c:lblOffset val="100"/>
        <c:baseTimeUnit val="years"/>
      </c:dateAx>
      <c:valAx>
        <c:axId val="4330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0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131.21</c:v>
                </c:pt>
                <c:pt idx="1">
                  <c:v>133.80000000000001</c:v>
                </c:pt>
                <c:pt idx="2">
                  <c:v>130.12</c:v>
                </c:pt>
                <c:pt idx="3">
                  <c:v>140.68</c:v>
                </c:pt>
                <c:pt idx="4">
                  <c:v>141.04</c:v>
                </c:pt>
              </c:numCache>
            </c:numRef>
          </c:val>
          <c:extLst xmlns:c16r2="http://schemas.microsoft.com/office/drawing/2015/06/chart">
            <c:ext xmlns:c16="http://schemas.microsoft.com/office/drawing/2014/chart" uri="{C3380CC4-5D6E-409C-BE32-E72D297353CC}">
              <c16:uniqueId val="{00000000-C29B-4399-8BE1-B440D14231AE}"/>
            </c:ext>
          </c:extLst>
        </c:ser>
        <c:dLbls>
          <c:showLegendKey val="0"/>
          <c:showVal val="0"/>
          <c:showCatName val="0"/>
          <c:showSerName val="0"/>
          <c:showPercent val="0"/>
          <c:showBubbleSize val="0"/>
        </c:dLbls>
        <c:gapWidth val="150"/>
        <c:axId val="433012632"/>
        <c:axId val="43301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C29B-4399-8BE1-B440D14231AE}"/>
            </c:ext>
          </c:extLst>
        </c:ser>
        <c:dLbls>
          <c:showLegendKey val="0"/>
          <c:showVal val="0"/>
          <c:showCatName val="0"/>
          <c:showSerName val="0"/>
          <c:showPercent val="0"/>
          <c:showBubbleSize val="0"/>
        </c:dLbls>
        <c:marker val="1"/>
        <c:smooth val="0"/>
        <c:axId val="433012632"/>
        <c:axId val="433011064"/>
      </c:lineChart>
      <c:dateAx>
        <c:axId val="433012632"/>
        <c:scaling>
          <c:orientation val="minMax"/>
        </c:scaling>
        <c:delete val="1"/>
        <c:axPos val="b"/>
        <c:numFmt formatCode="ge" sourceLinked="1"/>
        <c:majorTickMark val="none"/>
        <c:minorTickMark val="none"/>
        <c:tickLblPos val="none"/>
        <c:crossAx val="433011064"/>
        <c:crosses val="autoZero"/>
        <c:auto val="1"/>
        <c:lblOffset val="100"/>
        <c:baseTimeUnit val="years"/>
      </c:dateAx>
      <c:valAx>
        <c:axId val="43301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函館市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258948</v>
      </c>
      <c r="AM8" s="60"/>
      <c r="AN8" s="60"/>
      <c r="AO8" s="60"/>
      <c r="AP8" s="60"/>
      <c r="AQ8" s="60"/>
      <c r="AR8" s="60"/>
      <c r="AS8" s="60"/>
      <c r="AT8" s="51">
        <f>データ!$S$6</f>
        <v>677.87</v>
      </c>
      <c r="AU8" s="52"/>
      <c r="AV8" s="52"/>
      <c r="AW8" s="52"/>
      <c r="AX8" s="52"/>
      <c r="AY8" s="52"/>
      <c r="AZ8" s="52"/>
      <c r="BA8" s="52"/>
      <c r="BB8" s="53">
        <f>データ!$T$6</f>
        <v>382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43.87</v>
      </c>
      <c r="J10" s="52"/>
      <c r="K10" s="52"/>
      <c r="L10" s="52"/>
      <c r="M10" s="52"/>
      <c r="N10" s="52"/>
      <c r="O10" s="63"/>
      <c r="P10" s="53">
        <f>データ!$P$6</f>
        <v>99.88</v>
      </c>
      <c r="Q10" s="53"/>
      <c r="R10" s="53"/>
      <c r="S10" s="53"/>
      <c r="T10" s="53"/>
      <c r="U10" s="53"/>
      <c r="V10" s="53"/>
      <c r="W10" s="60">
        <f>データ!$Q$6</f>
        <v>1922</v>
      </c>
      <c r="X10" s="60"/>
      <c r="Y10" s="60"/>
      <c r="Z10" s="60"/>
      <c r="AA10" s="60"/>
      <c r="AB10" s="60"/>
      <c r="AC10" s="60"/>
      <c r="AD10" s="2"/>
      <c r="AE10" s="2"/>
      <c r="AF10" s="2"/>
      <c r="AG10" s="2"/>
      <c r="AH10" s="4"/>
      <c r="AI10" s="4"/>
      <c r="AJ10" s="4"/>
      <c r="AK10" s="4"/>
      <c r="AL10" s="60">
        <f>データ!$U$6</f>
        <v>256467</v>
      </c>
      <c r="AM10" s="60"/>
      <c r="AN10" s="60"/>
      <c r="AO10" s="60"/>
      <c r="AP10" s="60"/>
      <c r="AQ10" s="60"/>
      <c r="AR10" s="60"/>
      <c r="AS10" s="60"/>
      <c r="AT10" s="51">
        <f>データ!$V$6</f>
        <v>140.99</v>
      </c>
      <c r="AU10" s="52"/>
      <c r="AV10" s="52"/>
      <c r="AW10" s="52"/>
      <c r="AX10" s="52"/>
      <c r="AY10" s="52"/>
      <c r="AZ10" s="52"/>
      <c r="BA10" s="52"/>
      <c r="BB10" s="53">
        <f>データ!$W$6</f>
        <v>1819.04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XVgAWs0CknB4xRtkB1PcrMd/1ACULMl5lCrM8wZCW/7wh/phR8JcKG/HjEOU1dLT28t45HFKJ8NCcXlVoeUkw==" saltValue="HvLkB7faErTJSU+TBqqN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12025</v>
      </c>
      <c r="D6" s="34">
        <f t="shared" si="3"/>
        <v>46</v>
      </c>
      <c r="E6" s="34">
        <f t="shared" si="3"/>
        <v>1</v>
      </c>
      <c r="F6" s="34">
        <f t="shared" si="3"/>
        <v>0</v>
      </c>
      <c r="G6" s="34">
        <f t="shared" si="3"/>
        <v>1</v>
      </c>
      <c r="H6" s="34" t="str">
        <f t="shared" si="3"/>
        <v>北海道　函館市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43.87</v>
      </c>
      <c r="P6" s="35">
        <f t="shared" si="3"/>
        <v>99.88</v>
      </c>
      <c r="Q6" s="35">
        <f t="shared" si="3"/>
        <v>1922</v>
      </c>
      <c r="R6" s="35">
        <f t="shared" si="3"/>
        <v>258948</v>
      </c>
      <c r="S6" s="35">
        <f t="shared" si="3"/>
        <v>677.87</v>
      </c>
      <c r="T6" s="35">
        <f t="shared" si="3"/>
        <v>382</v>
      </c>
      <c r="U6" s="35">
        <f t="shared" si="3"/>
        <v>256467</v>
      </c>
      <c r="V6" s="35">
        <f t="shared" si="3"/>
        <v>140.99</v>
      </c>
      <c r="W6" s="35">
        <f t="shared" si="3"/>
        <v>1819.04</v>
      </c>
      <c r="X6" s="36">
        <f>IF(X7="",NA(),X7)</f>
        <v>110.82</v>
      </c>
      <c r="Y6" s="36">
        <f t="shared" ref="Y6:AG6" si="4">IF(Y7="",NA(),Y7)</f>
        <v>108.56</v>
      </c>
      <c r="Z6" s="36">
        <f t="shared" si="4"/>
        <v>111.35</v>
      </c>
      <c r="AA6" s="36">
        <f t="shared" si="4"/>
        <v>107.04</v>
      </c>
      <c r="AB6" s="36">
        <f t="shared" si="4"/>
        <v>107.58</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140.41</v>
      </c>
      <c r="AU6" s="36">
        <f t="shared" ref="AU6:BC6" si="6">IF(AU7="",NA(),AU7)</f>
        <v>145.04</v>
      </c>
      <c r="AV6" s="36">
        <f t="shared" si="6"/>
        <v>152.65</v>
      </c>
      <c r="AW6" s="36">
        <f t="shared" si="6"/>
        <v>183.66</v>
      </c>
      <c r="AX6" s="36">
        <f t="shared" si="6"/>
        <v>203.21</v>
      </c>
      <c r="AY6" s="36">
        <f t="shared" si="6"/>
        <v>289.8</v>
      </c>
      <c r="AZ6" s="36">
        <f t="shared" si="6"/>
        <v>299.44</v>
      </c>
      <c r="BA6" s="36">
        <f t="shared" si="6"/>
        <v>311.99</v>
      </c>
      <c r="BB6" s="36">
        <f t="shared" si="6"/>
        <v>307.83</v>
      </c>
      <c r="BC6" s="36">
        <f t="shared" si="6"/>
        <v>318.89</v>
      </c>
      <c r="BD6" s="35" t="str">
        <f>IF(BD7="","",IF(BD7="-","【-】","【"&amp;SUBSTITUTE(TEXT(BD7,"#,##0.00"),"-","△")&amp;"】"))</f>
        <v>【261.93】</v>
      </c>
      <c r="BE6" s="36">
        <f>IF(BE7="",NA(),BE7)</f>
        <v>442.25</v>
      </c>
      <c r="BF6" s="36">
        <f t="shared" ref="BF6:BN6" si="7">IF(BF7="",NA(),BF7)</f>
        <v>449.77</v>
      </c>
      <c r="BG6" s="36">
        <f t="shared" si="7"/>
        <v>448.11</v>
      </c>
      <c r="BH6" s="36">
        <f t="shared" si="7"/>
        <v>436.58</v>
      </c>
      <c r="BI6" s="36">
        <f t="shared" si="7"/>
        <v>429.27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105.62</v>
      </c>
      <c r="BQ6" s="36">
        <f t="shared" ref="BQ6:BY6" si="8">IF(BQ7="",NA(),BQ7)</f>
        <v>103.66</v>
      </c>
      <c r="BR6" s="36">
        <f t="shared" si="8"/>
        <v>107.06</v>
      </c>
      <c r="BS6" s="36">
        <f t="shared" si="8"/>
        <v>98.97</v>
      </c>
      <c r="BT6" s="36">
        <f t="shared" si="8"/>
        <v>99.21</v>
      </c>
      <c r="BU6" s="36">
        <f t="shared" si="8"/>
        <v>107.05</v>
      </c>
      <c r="BV6" s="36">
        <f t="shared" si="8"/>
        <v>106.4</v>
      </c>
      <c r="BW6" s="36">
        <f t="shared" si="8"/>
        <v>107.61</v>
      </c>
      <c r="BX6" s="36">
        <f t="shared" si="8"/>
        <v>106.02</v>
      </c>
      <c r="BY6" s="36">
        <f t="shared" si="8"/>
        <v>104.84</v>
      </c>
      <c r="BZ6" s="35" t="str">
        <f>IF(BZ7="","",IF(BZ7="-","【-】","【"&amp;SUBSTITUTE(TEXT(BZ7,"#,##0.00"),"-","△")&amp;"】"))</f>
        <v>【103.91】</v>
      </c>
      <c r="CA6" s="36">
        <f>IF(CA7="",NA(),CA7)</f>
        <v>131.21</v>
      </c>
      <c r="CB6" s="36">
        <f t="shared" ref="CB6:CJ6" si="9">IF(CB7="",NA(),CB7)</f>
        <v>133.80000000000001</v>
      </c>
      <c r="CC6" s="36">
        <f t="shared" si="9"/>
        <v>130.12</v>
      </c>
      <c r="CD6" s="36">
        <f t="shared" si="9"/>
        <v>140.68</v>
      </c>
      <c r="CE6" s="36">
        <f t="shared" si="9"/>
        <v>141.04</v>
      </c>
      <c r="CF6" s="36">
        <f t="shared" si="9"/>
        <v>155.09</v>
      </c>
      <c r="CG6" s="36">
        <f t="shared" si="9"/>
        <v>156.29</v>
      </c>
      <c r="CH6" s="36">
        <f t="shared" si="9"/>
        <v>155.69</v>
      </c>
      <c r="CI6" s="36">
        <f t="shared" si="9"/>
        <v>158.6</v>
      </c>
      <c r="CJ6" s="36">
        <f t="shared" si="9"/>
        <v>161.82</v>
      </c>
      <c r="CK6" s="35" t="str">
        <f>IF(CK7="","",IF(CK7="-","【-】","【"&amp;SUBSTITUTE(TEXT(CK7,"#,##0.00"),"-","△")&amp;"】"))</f>
        <v>【167.11】</v>
      </c>
      <c r="CL6" s="36">
        <f>IF(CL7="",NA(),CL7)</f>
        <v>57.23</v>
      </c>
      <c r="CM6" s="36">
        <f t="shared" ref="CM6:CU6" si="10">IF(CM7="",NA(),CM7)</f>
        <v>56.68</v>
      </c>
      <c r="CN6" s="36">
        <f t="shared" si="10"/>
        <v>56.35</v>
      </c>
      <c r="CO6" s="36">
        <f t="shared" si="10"/>
        <v>56.17</v>
      </c>
      <c r="CP6" s="36">
        <f t="shared" si="10"/>
        <v>56</v>
      </c>
      <c r="CQ6" s="36">
        <f t="shared" si="10"/>
        <v>61.61</v>
      </c>
      <c r="CR6" s="36">
        <f t="shared" si="10"/>
        <v>62.34</v>
      </c>
      <c r="CS6" s="36">
        <f t="shared" si="10"/>
        <v>62.46</v>
      </c>
      <c r="CT6" s="36">
        <f t="shared" si="10"/>
        <v>62.88</v>
      </c>
      <c r="CU6" s="36">
        <f t="shared" si="10"/>
        <v>62.32</v>
      </c>
      <c r="CV6" s="35" t="str">
        <f>IF(CV7="","",IF(CV7="-","【-】","【"&amp;SUBSTITUTE(TEXT(CV7,"#,##0.00"),"-","△")&amp;"】"))</f>
        <v>【60.27】</v>
      </c>
      <c r="CW6" s="36">
        <f>IF(CW7="",NA(),CW7)</f>
        <v>87.29</v>
      </c>
      <c r="CX6" s="36">
        <f t="shared" ref="CX6:DF6" si="11">IF(CX7="",NA(),CX7)</f>
        <v>87.51</v>
      </c>
      <c r="CY6" s="36">
        <f t="shared" si="11"/>
        <v>87.82</v>
      </c>
      <c r="CZ6" s="36">
        <f t="shared" si="11"/>
        <v>87.12</v>
      </c>
      <c r="DA6" s="36">
        <f t="shared" si="11"/>
        <v>85.28</v>
      </c>
      <c r="DB6" s="36">
        <f t="shared" si="11"/>
        <v>90.23</v>
      </c>
      <c r="DC6" s="36">
        <f t="shared" si="11"/>
        <v>90.15</v>
      </c>
      <c r="DD6" s="36">
        <f t="shared" si="11"/>
        <v>90.62</v>
      </c>
      <c r="DE6" s="36">
        <f t="shared" si="11"/>
        <v>90.13</v>
      </c>
      <c r="DF6" s="36">
        <f t="shared" si="11"/>
        <v>90.19</v>
      </c>
      <c r="DG6" s="35" t="str">
        <f>IF(DG7="","",IF(DG7="-","【-】","【"&amp;SUBSTITUTE(TEXT(DG7,"#,##0.00"),"-","△")&amp;"】"))</f>
        <v>【89.92】</v>
      </c>
      <c r="DH6" s="36">
        <f>IF(DH7="",NA(),DH7)</f>
        <v>49.81</v>
      </c>
      <c r="DI6" s="36">
        <f t="shared" ref="DI6:DQ6" si="12">IF(DI7="",NA(),DI7)</f>
        <v>50.4</v>
      </c>
      <c r="DJ6" s="36">
        <f t="shared" si="12"/>
        <v>51.12</v>
      </c>
      <c r="DK6" s="36">
        <f t="shared" si="12"/>
        <v>52.57</v>
      </c>
      <c r="DL6" s="36">
        <f t="shared" si="12"/>
        <v>53.52</v>
      </c>
      <c r="DM6" s="36">
        <f t="shared" si="12"/>
        <v>46.36</v>
      </c>
      <c r="DN6" s="36">
        <f t="shared" si="12"/>
        <v>47.37</v>
      </c>
      <c r="DO6" s="36">
        <f t="shared" si="12"/>
        <v>48.01</v>
      </c>
      <c r="DP6" s="36">
        <f t="shared" si="12"/>
        <v>48.01</v>
      </c>
      <c r="DQ6" s="36">
        <f t="shared" si="12"/>
        <v>48.86</v>
      </c>
      <c r="DR6" s="35" t="str">
        <f>IF(DR7="","",IF(DR7="-","【-】","【"&amp;SUBSTITUTE(TEXT(DR7,"#,##0.00"),"-","△")&amp;"】"))</f>
        <v>【48.85】</v>
      </c>
      <c r="DS6" s="36">
        <f>IF(DS7="",NA(),DS7)</f>
        <v>16.32</v>
      </c>
      <c r="DT6" s="36">
        <f t="shared" ref="DT6:EB6" si="13">IF(DT7="",NA(),DT7)</f>
        <v>25.26</v>
      </c>
      <c r="DU6" s="36">
        <f t="shared" si="13"/>
        <v>28.01</v>
      </c>
      <c r="DV6" s="36">
        <f t="shared" si="13"/>
        <v>30.45</v>
      </c>
      <c r="DW6" s="36">
        <f t="shared" si="13"/>
        <v>32.520000000000003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0.45</v>
      </c>
      <c r="EE6" s="36">
        <f t="shared" ref="EE6:EM6" si="14">IF(EE7="",NA(),EE7)</f>
        <v>0.76</v>
      </c>
      <c r="EF6" s="36">
        <f t="shared" si="14"/>
        <v>0.74</v>
      </c>
      <c r="EG6" s="36">
        <f t="shared" si="14"/>
        <v>0.41</v>
      </c>
      <c r="EH6" s="36">
        <f t="shared" si="14"/>
        <v>0.38</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12025</v>
      </c>
      <c r="D7" s="38">
        <v>46</v>
      </c>
      <c r="E7" s="38">
        <v>1</v>
      </c>
      <c r="F7" s="38">
        <v>0</v>
      </c>
      <c r="G7" s="38">
        <v>1</v>
      </c>
      <c r="H7" s="38" t="s">
        <v>92</v>
      </c>
      <c r="I7" s="38" t="s">
        <v>93</v>
      </c>
      <c r="J7" s="38" t="s">
        <v>94</v>
      </c>
      <c r="K7" s="38" t="s">
        <v>95</v>
      </c>
      <c r="L7" s="38" t="s">
        <v>96</v>
      </c>
      <c r="M7" s="38" t="s">
        <v>97</v>
      </c>
      <c r="N7" s="39" t="s">
        <v>98</v>
      </c>
      <c r="O7" s="39">
        <v>43.87</v>
      </c>
      <c r="P7" s="39">
        <v>99.88</v>
      </c>
      <c r="Q7" s="39">
        <v>1922</v>
      </c>
      <c r="R7" s="39">
        <v>258948</v>
      </c>
      <c r="S7" s="39">
        <v>677.87</v>
      </c>
      <c r="T7" s="39">
        <v>382</v>
      </c>
      <c r="U7" s="39">
        <v>256467</v>
      </c>
      <c r="V7" s="39">
        <v>140.99</v>
      </c>
      <c r="W7" s="39">
        <v>1819.04</v>
      </c>
      <c r="X7" s="39">
        <v>110.82</v>
      </c>
      <c r="Y7" s="39">
        <v>108.56</v>
      </c>
      <c r="Z7" s="39">
        <v>111.35</v>
      </c>
      <c r="AA7" s="39">
        <v>107.04</v>
      </c>
      <c r="AB7" s="39">
        <v>107.58</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140.41</v>
      </c>
      <c r="AU7" s="39">
        <v>145.04</v>
      </c>
      <c r="AV7" s="39">
        <v>152.65</v>
      </c>
      <c r="AW7" s="39">
        <v>183.66</v>
      </c>
      <c r="AX7" s="39">
        <v>203.21</v>
      </c>
      <c r="AY7" s="39">
        <v>289.8</v>
      </c>
      <c r="AZ7" s="39">
        <v>299.44</v>
      </c>
      <c r="BA7" s="39">
        <v>311.99</v>
      </c>
      <c r="BB7" s="39">
        <v>307.83</v>
      </c>
      <c r="BC7" s="39">
        <v>318.89</v>
      </c>
      <c r="BD7" s="39">
        <v>261.93</v>
      </c>
      <c r="BE7" s="39">
        <v>442.25</v>
      </c>
      <c r="BF7" s="39">
        <v>449.77</v>
      </c>
      <c r="BG7" s="39">
        <v>448.11</v>
      </c>
      <c r="BH7" s="39">
        <v>436.58</v>
      </c>
      <c r="BI7" s="39">
        <v>429.27</v>
      </c>
      <c r="BJ7" s="39">
        <v>301.99</v>
      </c>
      <c r="BK7" s="39">
        <v>298.08999999999997</v>
      </c>
      <c r="BL7" s="39">
        <v>291.77999999999997</v>
      </c>
      <c r="BM7" s="39">
        <v>295.44</v>
      </c>
      <c r="BN7" s="39">
        <v>290.07</v>
      </c>
      <c r="BO7" s="39">
        <v>270.45999999999998</v>
      </c>
      <c r="BP7" s="39">
        <v>105.62</v>
      </c>
      <c r="BQ7" s="39">
        <v>103.66</v>
      </c>
      <c r="BR7" s="39">
        <v>107.06</v>
      </c>
      <c r="BS7" s="39">
        <v>98.97</v>
      </c>
      <c r="BT7" s="39">
        <v>99.21</v>
      </c>
      <c r="BU7" s="39">
        <v>107.05</v>
      </c>
      <c r="BV7" s="39">
        <v>106.4</v>
      </c>
      <c r="BW7" s="39">
        <v>107.61</v>
      </c>
      <c r="BX7" s="39">
        <v>106.02</v>
      </c>
      <c r="BY7" s="39">
        <v>104.84</v>
      </c>
      <c r="BZ7" s="39">
        <v>103.91</v>
      </c>
      <c r="CA7" s="39">
        <v>131.21</v>
      </c>
      <c r="CB7" s="39">
        <v>133.80000000000001</v>
      </c>
      <c r="CC7" s="39">
        <v>130.12</v>
      </c>
      <c r="CD7" s="39">
        <v>140.68</v>
      </c>
      <c r="CE7" s="39">
        <v>141.04</v>
      </c>
      <c r="CF7" s="39">
        <v>155.09</v>
      </c>
      <c r="CG7" s="39">
        <v>156.29</v>
      </c>
      <c r="CH7" s="39">
        <v>155.69</v>
      </c>
      <c r="CI7" s="39">
        <v>158.6</v>
      </c>
      <c r="CJ7" s="39">
        <v>161.82</v>
      </c>
      <c r="CK7" s="39">
        <v>167.11</v>
      </c>
      <c r="CL7" s="39">
        <v>57.23</v>
      </c>
      <c r="CM7" s="39">
        <v>56.68</v>
      </c>
      <c r="CN7" s="39">
        <v>56.35</v>
      </c>
      <c r="CO7" s="39">
        <v>56.17</v>
      </c>
      <c r="CP7" s="39">
        <v>56</v>
      </c>
      <c r="CQ7" s="39">
        <v>61.61</v>
      </c>
      <c r="CR7" s="39">
        <v>62.34</v>
      </c>
      <c r="CS7" s="39">
        <v>62.46</v>
      </c>
      <c r="CT7" s="39">
        <v>62.88</v>
      </c>
      <c r="CU7" s="39">
        <v>62.32</v>
      </c>
      <c r="CV7" s="39">
        <v>60.27</v>
      </c>
      <c r="CW7" s="39">
        <v>87.29</v>
      </c>
      <c r="CX7" s="39">
        <v>87.51</v>
      </c>
      <c r="CY7" s="39">
        <v>87.82</v>
      </c>
      <c r="CZ7" s="39">
        <v>87.12</v>
      </c>
      <c r="DA7" s="39">
        <v>85.28</v>
      </c>
      <c r="DB7" s="39">
        <v>90.23</v>
      </c>
      <c r="DC7" s="39">
        <v>90.15</v>
      </c>
      <c r="DD7" s="39">
        <v>90.62</v>
      </c>
      <c r="DE7" s="39">
        <v>90.13</v>
      </c>
      <c r="DF7" s="39">
        <v>90.19</v>
      </c>
      <c r="DG7" s="39">
        <v>89.92</v>
      </c>
      <c r="DH7" s="39">
        <v>49.81</v>
      </c>
      <c r="DI7" s="39">
        <v>50.4</v>
      </c>
      <c r="DJ7" s="39">
        <v>51.12</v>
      </c>
      <c r="DK7" s="39">
        <v>52.57</v>
      </c>
      <c r="DL7" s="39">
        <v>53.52</v>
      </c>
      <c r="DM7" s="39">
        <v>46.36</v>
      </c>
      <c r="DN7" s="39">
        <v>47.37</v>
      </c>
      <c r="DO7" s="39">
        <v>48.01</v>
      </c>
      <c r="DP7" s="39">
        <v>48.01</v>
      </c>
      <c r="DQ7" s="39">
        <v>48.86</v>
      </c>
      <c r="DR7" s="39">
        <v>48.85</v>
      </c>
      <c r="DS7" s="39">
        <v>16.32</v>
      </c>
      <c r="DT7" s="39">
        <v>25.26</v>
      </c>
      <c r="DU7" s="39">
        <v>28.01</v>
      </c>
      <c r="DV7" s="39">
        <v>30.45</v>
      </c>
      <c r="DW7" s="39">
        <v>32.520000000000003</v>
      </c>
      <c r="DX7" s="39">
        <v>13.57</v>
      </c>
      <c r="DY7" s="39">
        <v>14.27</v>
      </c>
      <c r="DZ7" s="39">
        <v>16.170000000000002</v>
      </c>
      <c r="EA7" s="39">
        <v>16.600000000000001</v>
      </c>
      <c r="EB7" s="39">
        <v>18.510000000000002</v>
      </c>
      <c r="EC7" s="39">
        <v>17.8</v>
      </c>
      <c r="ED7" s="39">
        <v>0.45</v>
      </c>
      <c r="EE7" s="39">
        <v>0.76</v>
      </c>
      <c r="EF7" s="39">
        <v>0.74</v>
      </c>
      <c r="EG7" s="39">
        <v>0.41</v>
      </c>
      <c r="EH7" s="39">
        <v>0.38</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2020-01-23T03:40:53Z</cp:lastPrinted>
  <dcterms:created xsi:type="dcterms:W3CDTF">2019-12-05T04:06:51Z</dcterms:created>
  <dcterms:modified xsi:type="dcterms:W3CDTF">2020-01-23T04:38:28Z</dcterms:modified>
  <cp:category/>
</cp:coreProperties>
</file>