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10.2.49.120\中心市街地活性化\★★歩行者通行量調査\R05歩行者通行量調査\09_ホームページ（16地点のみ）\ＨＰデータ\"/>
    </mc:Choice>
  </mc:AlternateContent>
  <xr:revisionPtr revIDLastSave="0" documentId="13_ncr:1_{EF08DCC0-7749-4557-A86C-90FFE18492C7}" xr6:coauthVersionLast="36" xr6:coauthVersionMax="36" xr10:uidLastSave="{00000000-0000-0000-0000-000000000000}"/>
  <bookViews>
    <workbookView xWindow="0" yWindow="0" windowWidth="14400" windowHeight="5393" tabRatio="647" xr2:uid="{00000000-000D-0000-FFFF-FFFF00000000}"/>
  </bookViews>
  <sheets>
    <sheet name="H24-R5" sheetId="27" r:id="rId1"/>
  </sheets>
  <externalReferences>
    <externalReference r:id="rId2"/>
  </externalReferences>
  <definedNames>
    <definedName name="_xlnm.Print_Area" localSheetId="0">'H24-R5'!$A$1:$O$65</definedName>
  </definedNames>
  <calcPr calcId="191029"/>
</workbook>
</file>

<file path=xl/calcChain.xml><?xml version="1.0" encoding="utf-8"?>
<calcChain xmlns="http://schemas.openxmlformats.org/spreadsheetml/2006/main">
  <c r="M16" i="27" l="1"/>
  <c r="L15" i="27"/>
  <c r="L61" i="27" s="1"/>
  <c r="L62" i="27"/>
  <c r="M62" i="27"/>
  <c r="L29" i="27"/>
  <c r="M29" i="27"/>
  <c r="L56" i="27"/>
  <c r="M56" i="27"/>
  <c r="L43" i="27"/>
  <c r="M43" i="27"/>
  <c r="M15" i="27"/>
  <c r="M61" i="27" s="1"/>
  <c r="L28" i="27"/>
  <c r="M28" i="27"/>
  <c r="L63" i="27" l="1"/>
  <c r="L64" i="27" s="1"/>
  <c r="M63" i="27"/>
  <c r="M64" i="27" s="1"/>
  <c r="M65" i="27" l="1"/>
  <c r="N14" i="27" l="1"/>
  <c r="N13" i="27"/>
  <c r="N12" i="27"/>
  <c r="N11" i="27"/>
  <c r="N10" i="27"/>
  <c r="N9" i="27"/>
  <c r="N8" i="27"/>
  <c r="N7" i="27"/>
  <c r="M57" i="27"/>
  <c r="M44" i="27"/>
  <c r="N43" i="27" l="1"/>
  <c r="N44" i="27" l="1"/>
  <c r="N56" i="27"/>
  <c r="N28" i="27"/>
  <c r="N15" i="27" l="1"/>
  <c r="K56" i="27"/>
  <c r="J56" i="27"/>
  <c r="I56" i="27"/>
  <c r="H56" i="27"/>
  <c r="G56" i="27"/>
  <c r="F56" i="27"/>
  <c r="E56" i="27"/>
  <c r="D56" i="27"/>
  <c r="D57" i="27" s="1"/>
  <c r="C56" i="27"/>
  <c r="K43" i="27"/>
  <c r="L44" i="27" s="1"/>
  <c r="J43" i="27"/>
  <c r="I43" i="27"/>
  <c r="H43" i="27"/>
  <c r="G43" i="27"/>
  <c r="G62" i="27" s="1"/>
  <c r="F43" i="27"/>
  <c r="E43" i="27"/>
  <c r="D43" i="27"/>
  <c r="C43" i="27"/>
  <c r="K28" i="27"/>
  <c r="J28" i="27"/>
  <c r="I28" i="27"/>
  <c r="H28" i="27"/>
  <c r="G28" i="27"/>
  <c r="F28" i="27"/>
  <c r="E28" i="27"/>
  <c r="D28" i="27"/>
  <c r="C28" i="27"/>
  <c r="K15" i="27"/>
  <c r="J15" i="27"/>
  <c r="I15" i="27"/>
  <c r="I61" i="27" s="1"/>
  <c r="H15" i="27"/>
  <c r="H61" i="27" s="1"/>
  <c r="G15" i="27"/>
  <c r="F15" i="27"/>
  <c r="E15" i="27"/>
  <c r="D15" i="27"/>
  <c r="C15" i="27"/>
  <c r="N16" i="27" l="1"/>
  <c r="D61" i="27"/>
  <c r="F62" i="27"/>
  <c r="K16" i="27"/>
  <c r="L16" i="27"/>
  <c r="E29" i="27"/>
  <c r="K57" i="27"/>
  <c r="L57" i="27"/>
  <c r="I57" i="27"/>
  <c r="J44" i="27"/>
  <c r="E57" i="27"/>
  <c r="H62" i="27"/>
  <c r="G57" i="27"/>
  <c r="F61" i="27"/>
  <c r="D29" i="27"/>
  <c r="D62" i="27"/>
  <c r="G29" i="27"/>
  <c r="J16" i="27"/>
  <c r="C61" i="27"/>
  <c r="E44" i="27"/>
  <c r="J57" i="27"/>
  <c r="I62" i="27"/>
  <c r="J62" i="27"/>
  <c r="D44" i="27"/>
  <c r="E16" i="27"/>
  <c r="J29" i="27"/>
  <c r="C63" i="27"/>
  <c r="C64" i="27" s="1"/>
  <c r="F57" i="27"/>
  <c r="I63" i="27"/>
  <c r="I64" i="27" s="1"/>
  <c r="F16" i="27"/>
  <c r="K29" i="27"/>
  <c r="H44" i="27"/>
  <c r="G61" i="27"/>
  <c r="I44" i="27"/>
  <c r="J63" i="27"/>
  <c r="J64" i="27" s="1"/>
  <c r="H29" i="27"/>
  <c r="D16" i="27"/>
  <c r="H63" i="27"/>
  <c r="H64" i="27" s="1"/>
  <c r="I65" i="27" s="1"/>
  <c r="F29" i="27"/>
  <c r="F44" i="27"/>
  <c r="I29" i="27"/>
  <c r="I16" i="27"/>
  <c r="C62" i="27"/>
  <c r="K44" i="27"/>
  <c r="H57" i="27"/>
  <c r="J61" i="27"/>
  <c r="K63" i="27"/>
  <c r="K61" i="27"/>
  <c r="K62" i="27"/>
  <c r="D63" i="27"/>
  <c r="D64" i="27" s="1"/>
  <c r="E63" i="27"/>
  <c r="E64" i="27" s="1"/>
  <c r="G16" i="27"/>
  <c r="G44" i="27"/>
  <c r="H16" i="27"/>
  <c r="E61" i="27"/>
  <c r="E62" i="27"/>
  <c r="F63" i="27"/>
  <c r="F64" i="27" s="1"/>
  <c r="G63" i="27"/>
  <c r="G64" i="27" s="1"/>
  <c r="H65" i="27" l="1"/>
  <c r="D65" i="27"/>
  <c r="J65" i="27"/>
  <c r="F65" i="27"/>
  <c r="K64" i="27"/>
  <c r="L65" i="27" s="1"/>
  <c r="G65" i="27"/>
  <c r="E65" i="27"/>
  <c r="K65" i="27" l="1"/>
</calcChain>
</file>

<file path=xl/sharedStrings.xml><?xml version="1.0" encoding="utf-8"?>
<sst xmlns="http://schemas.openxmlformats.org/spreadsheetml/2006/main" count="126" uniqueCount="48">
  <si>
    <t>地点名</t>
  </si>
  <si>
    <t>＜平日＞</t>
    <rPh sb="1" eb="3">
      <t>ヘイジツ</t>
    </rPh>
    <phoneticPr fontId="2"/>
  </si>
  <si>
    <t>＜休日＞</t>
    <rPh sb="1" eb="3">
      <t>キュウジツ</t>
    </rPh>
    <phoneticPr fontId="2"/>
  </si>
  <si>
    <t>平成24年</t>
    <rPh sb="0" eb="2">
      <t>ヘイセイ</t>
    </rPh>
    <rPh sb="4" eb="5">
      <t>ネン</t>
    </rPh>
    <phoneticPr fontId="2"/>
  </si>
  <si>
    <t>合　計</t>
    <rPh sb="0" eb="1">
      <t>ゴウ</t>
    </rPh>
    <rPh sb="2" eb="3">
      <t>ケイ</t>
    </rPh>
    <phoneticPr fontId="2"/>
  </si>
  <si>
    <t>平均値（総合計／２）</t>
    <rPh sb="0" eb="2">
      <t>ヘイキン</t>
    </rPh>
    <rPh sb="2" eb="3">
      <t>チ</t>
    </rPh>
    <rPh sb="4" eb="7">
      <t>ソウゴウケイ</t>
    </rPh>
    <phoneticPr fontId="2"/>
  </si>
  <si>
    <t>■駅前・大門地区（８地点）</t>
    <rPh sb="1" eb="3">
      <t>エキマエ</t>
    </rPh>
    <rPh sb="4" eb="6">
      <t>ダイモン</t>
    </rPh>
    <rPh sb="6" eb="8">
      <t>チク</t>
    </rPh>
    <rPh sb="10" eb="12">
      <t>チテン</t>
    </rPh>
    <phoneticPr fontId="2"/>
  </si>
  <si>
    <t>■本町・五稜郭・梁川地区（８地点）</t>
    <rPh sb="1" eb="3">
      <t>ホンチョウ</t>
    </rPh>
    <rPh sb="4" eb="7">
      <t>ゴリョウカク</t>
    </rPh>
    <rPh sb="8" eb="10">
      <t>ヤナガワ</t>
    </rPh>
    <rPh sb="10" eb="12">
      <t>チク</t>
    </rPh>
    <rPh sb="14" eb="16">
      <t>チテン</t>
    </rPh>
    <phoneticPr fontId="2"/>
  </si>
  <si>
    <t>１6地点総合計</t>
    <rPh sb="2" eb="4">
      <t>チテン</t>
    </rPh>
    <rPh sb="4" eb="7">
      <t>ソウゴウケイ</t>
    </rPh>
    <phoneticPr fontId="2"/>
  </si>
  <si>
    <r>
      <t>平成2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</si>
  <si>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</si>
  <si>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（人）</t>
    <rPh sb="1" eb="2">
      <t>ニン</t>
    </rPh>
    <phoneticPr fontId="2"/>
  </si>
  <si>
    <r>
      <t>平成2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</si>
  <si>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</si>
  <si>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駅前・大門地区
（平日＋休日）</t>
    <rPh sb="0" eb="2">
      <t>エキマエ</t>
    </rPh>
    <rPh sb="3" eb="5">
      <t>ダイモン</t>
    </rPh>
    <rPh sb="5" eb="7">
      <t>チク</t>
    </rPh>
    <rPh sb="9" eb="11">
      <t>ヘイジツ</t>
    </rPh>
    <rPh sb="12" eb="14">
      <t>キュウジツ</t>
    </rPh>
    <phoneticPr fontId="2"/>
  </si>
  <si>
    <t>本町・五稜郭・梁川地区
（平日＋休日）</t>
    <rPh sb="0" eb="2">
      <t>ホンチョウ</t>
    </rPh>
    <rPh sb="3" eb="6">
      <t>ゴリョウカク</t>
    </rPh>
    <rPh sb="7" eb="9">
      <t>ヤナガワ</t>
    </rPh>
    <rPh sb="9" eb="11">
      <t>チク</t>
    </rPh>
    <rPh sb="13" eb="15">
      <t>ヘイジツ</t>
    </rPh>
    <phoneticPr fontId="2"/>
  </si>
  <si>
    <t>平成27年</t>
    <rPh sb="0" eb="2">
      <t>ヘイセイ</t>
    </rPh>
    <rPh sb="4" eb="5">
      <t>ネン</t>
    </rPh>
    <phoneticPr fontId="2"/>
  </si>
  <si>
    <r>
      <t>平成27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</si>
  <si>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</si>
  <si>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地点名</t>
    <phoneticPr fontId="2"/>
  </si>
  <si>
    <t>平成24年
（基準年）</t>
    <rPh sb="0" eb="2">
      <t>ヘイセイ</t>
    </rPh>
    <rPh sb="4" eb="5">
      <t>ネン</t>
    </rPh>
    <rPh sb="7" eb="9">
      <t>キジュン</t>
    </rPh>
    <rPh sb="9" eb="10">
      <t>ネン</t>
    </rPh>
    <phoneticPr fontId="2"/>
  </si>
  <si>
    <r>
      <t>平成28年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</si>
  <si>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</si>
  <si>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</si>
  <si>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</si>
  <si>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</si>
  <si>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旧日硝堂前</t>
    <rPh sb="0" eb="1">
      <t>キュウ</t>
    </rPh>
    <rPh sb="4" eb="5">
      <t>マエ</t>
    </rPh>
    <phoneticPr fontId="2"/>
  </si>
  <si>
    <t>旧ﾆｭｰﾙｯｸﾋﾞﾙ前</t>
    <rPh sb="0" eb="1">
      <t>キュウ</t>
    </rPh>
    <rPh sb="10" eb="11">
      <t>マエ</t>
    </rPh>
    <phoneticPr fontId="2"/>
  </si>
  <si>
    <t>常口アトム前</t>
    <rPh sb="0" eb="2">
      <t>ジョウグチ</t>
    </rPh>
    <rPh sb="5" eb="6">
      <t>マエ</t>
    </rPh>
    <phoneticPr fontId="2"/>
  </si>
  <si>
    <t>丸井今井前</t>
    <rPh sb="4" eb="5">
      <t>マエ</t>
    </rPh>
    <phoneticPr fontId="2"/>
  </si>
  <si>
    <t>北洋銀行前①</t>
    <rPh sb="4" eb="5">
      <t>マエ</t>
    </rPh>
    <phoneticPr fontId="2"/>
  </si>
  <si>
    <t>北洋銀行前②</t>
    <rPh sb="4" eb="5">
      <t>マエ</t>
    </rPh>
    <phoneticPr fontId="2"/>
  </si>
  <si>
    <t>テーオー小笠原前</t>
    <rPh sb="7" eb="8">
      <t>マエ</t>
    </rPh>
    <phoneticPr fontId="2"/>
  </si>
  <si>
    <t>函館駅前ビル（旧棒二ｱﾈｯｸｽ）前</t>
    <rPh sb="0" eb="4">
      <t>ハコダテエキマエ</t>
    </rPh>
    <rPh sb="7" eb="8">
      <t>キュウ</t>
    </rPh>
    <rPh sb="8" eb="9">
      <t>ボウ</t>
    </rPh>
    <rPh sb="9" eb="10">
      <t>ニ</t>
    </rPh>
    <rPh sb="16" eb="17">
      <t>マエ</t>
    </rPh>
    <phoneticPr fontId="2"/>
  </si>
  <si>
    <t>キラリス函館（旧和光ﾋﾞﾙ）前</t>
    <rPh sb="4" eb="6">
      <t>ハコダテ</t>
    </rPh>
    <rPh sb="7" eb="8">
      <t>キュウ</t>
    </rPh>
    <rPh sb="14" eb="15">
      <t>マエ</t>
    </rPh>
    <phoneticPr fontId="2"/>
  </si>
  <si>
    <t>旧棒二森屋前</t>
    <rPh sb="0" eb="1">
      <t>キュウ</t>
    </rPh>
    <rPh sb="5" eb="6">
      <t>マエ</t>
    </rPh>
    <phoneticPr fontId="2"/>
  </si>
  <si>
    <t>遊魚舟（旧ﾌｸｽｹﾔ）前</t>
    <rPh sb="0" eb="1">
      <t>アソ</t>
    </rPh>
    <rPh sb="1" eb="2">
      <t>サカナ</t>
    </rPh>
    <rPh sb="2" eb="3">
      <t>フネ</t>
    </rPh>
    <rPh sb="4" eb="5">
      <t>キュウ</t>
    </rPh>
    <rPh sb="11" eb="12">
      <t>マエ</t>
    </rPh>
    <phoneticPr fontId="2"/>
  </si>
  <si>
    <t>海がき本店（旧ﾘｰｶﾞﾙｼｭｰｽﾞ）前</t>
    <rPh sb="0" eb="1">
      <t>ウミ</t>
    </rPh>
    <rPh sb="3" eb="5">
      <t>ホンテン</t>
    </rPh>
    <rPh sb="6" eb="7">
      <t>キュウ</t>
    </rPh>
    <rPh sb="18" eb="19">
      <t>マエ</t>
    </rPh>
    <phoneticPr fontId="2"/>
  </si>
  <si>
    <t>ｼｴｽﾀﾊｺﾀﾞﾃ（旧ｸﾞﾙﾒｼﾃｨ五稜郭店）前</t>
    <rPh sb="10" eb="11">
      <t>キュウ</t>
    </rPh>
    <rPh sb="18" eb="21">
      <t>ゴリョウカク</t>
    </rPh>
    <rPh sb="21" eb="22">
      <t>ミセ</t>
    </rPh>
    <rPh sb="23" eb="24">
      <t>マエ</t>
    </rPh>
    <phoneticPr fontId="2"/>
  </si>
  <si>
    <t>ｳﾞｨﾙﾇｰｳﾞ五稜郭（旧仲米穀店）前</t>
    <rPh sb="8" eb="11">
      <t>ゴリョウカク</t>
    </rPh>
    <rPh sb="12" eb="13">
      <t>キュウ</t>
    </rPh>
    <rPh sb="18" eb="19">
      <t>マエ</t>
    </rPh>
    <phoneticPr fontId="2"/>
  </si>
  <si>
    <t>ＨＢＣ函館放送局前</t>
    <rPh sb="3" eb="5">
      <t>ハコダテ</t>
    </rPh>
    <rPh sb="8" eb="9">
      <t>マエ</t>
    </rPh>
    <phoneticPr fontId="2"/>
  </si>
  <si>
    <t>対前年増加率</t>
    <rPh sb="0" eb="1">
      <t>タイ</t>
    </rPh>
    <rPh sb="1" eb="3">
      <t>ゼンネン</t>
    </rPh>
    <rPh sb="3" eb="6">
      <t>ゾウカリツ</t>
    </rPh>
    <phoneticPr fontId="2"/>
  </si>
  <si>
    <t>－</t>
    <phoneticPr fontId="2"/>
  </si>
  <si>
    <t>ﾘｽﾄﾞｰﾙ跡（ﾏｸﾄﾞﾅﾙﾄﾞ駐車場）前</t>
    <rPh sb="16" eb="19">
      <t>チュウシャジョウ</t>
    </rPh>
    <rPh sb="20" eb="21">
      <t>マエ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</si>
  <si>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</si>
  <si>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</si>
  <si>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令和5年</t>
    <rPh sb="0" eb="1">
      <t>レイ</t>
    </rPh>
    <rPh sb="1" eb="2">
      <t>ワ</t>
    </rPh>
    <rPh sb="3" eb="4">
      <t>ネン</t>
    </rPh>
    <phoneticPr fontId="2"/>
  </si>
  <si>
    <t>中心市街地歩行者通行量調査　【函館市中心市街地活性化基本計画指標関係】</t>
    <rPh sb="0" eb="2">
      <t>チュウシン</t>
    </rPh>
    <rPh sb="2" eb="5">
      <t>シガイチ</t>
    </rPh>
    <rPh sb="5" eb="8">
      <t>ホコウシャ</t>
    </rPh>
    <rPh sb="8" eb="11">
      <t>ツウコウリョウ</t>
    </rPh>
    <rPh sb="11" eb="13">
      <t>チョウサ</t>
    </rPh>
    <rPh sb="15" eb="23">
      <t>ハコダテシチュウシンシガイチ</t>
    </rPh>
    <rPh sb="23" eb="26">
      <t>カッセイカ</t>
    </rPh>
    <rPh sb="26" eb="28">
      <t>キホン</t>
    </rPh>
    <rPh sb="28" eb="30">
      <t>ケイカク</t>
    </rPh>
    <rPh sb="30" eb="32">
      <t>シヒョウ</t>
    </rPh>
    <rPh sb="32" eb="34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</si>
</sst>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#,##0_);[Red]\(#,##0\)"/>
    <numFmt numFmtId="178" formatCode="#,##0.0;&quot;△ &quot;#,##0.0"/>
    <numFmt numFmtId="179" formatCode="#,##0.00;&quot;△ &quot;#,##0.0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10" xfId="0" applyNumberFormat="1" applyFont="1" applyBorder="1">
      <alignment vertical="center"/>
    </xf>
    <xf numFmtId="0" fontId="3" fillId="0" borderId="0" xfId="0" applyFont="1">
      <alignment vertical="center"/>
    </xf>
    <xf numFmtId="0" fontId="4" fillId="0" borderId="11" xfId="0" applyFont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>
      <alignment vertical="center"/>
    </xf>
    <xf numFmtId="177" fontId="4" fillId="0" borderId="14" xfId="1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>
      <alignment vertical="center"/>
    </xf>
    <xf numFmtId="177" fontId="4" fillId="0" borderId="17" xfId="1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177" fontId="4" fillId="0" borderId="19" xfId="0" applyNumberFormat="1" applyFont="1" applyBorder="1">
      <alignment vertical="center"/>
    </xf>
    <xf numFmtId="177" fontId="4" fillId="0" borderId="20" xfId="0" applyNumberFormat="1" applyFont="1" applyBorder="1">
      <alignment vertical="center"/>
    </xf>
    <xf numFmtId="177" fontId="4" fillId="0" borderId="21" xfId="0" applyNumberFormat="1" applyFont="1" applyFill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177" fontId="4" fillId="0" borderId="23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177" fontId="4" fillId="0" borderId="25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7" fontId="4" fillId="0" borderId="16" xfId="1" applyNumberFormat="1" applyFont="1" applyFill="1" applyBorder="1" applyAlignment="1">
      <alignment horizontal="right" vertical="center"/>
    </xf>
    <xf numFmtId="0" fontId="4" fillId="0" borderId="11" xfId="0" applyFont="1" applyFill="1" applyBorder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" fillId="0" borderId="28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vertical="center" wrapText="1" shrinkToFit="1"/>
    </xf>
    <xf numFmtId="0" fontId="4" fillId="0" borderId="31" xfId="0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32" xfId="0" applyNumberFormat="1" applyFont="1" applyFill="1" applyBorder="1" applyAlignment="1">
      <alignment horizontal="right" vertical="center"/>
    </xf>
    <xf numFmtId="177" fontId="4" fillId="0" borderId="33" xfId="0" applyNumberFormat="1" applyFont="1" applyFill="1" applyBorder="1" applyAlignment="1">
      <alignment horizontal="right" vertical="center"/>
    </xf>
    <xf numFmtId="177" fontId="4" fillId="0" borderId="34" xfId="0" applyNumberFormat="1" applyFont="1" applyFill="1" applyBorder="1" applyAlignment="1">
      <alignment horizontal="right" vertical="center"/>
    </xf>
    <xf numFmtId="177" fontId="4" fillId="0" borderId="19" xfId="0" applyNumberFormat="1" applyFont="1" applyFill="1" applyBorder="1" applyAlignment="1">
      <alignment vertical="center"/>
    </xf>
    <xf numFmtId="177" fontId="0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0" fillId="0" borderId="35" xfId="0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vertical="center"/>
    </xf>
    <xf numFmtId="177" fontId="4" fillId="0" borderId="8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horizontal="center" vertical="center"/>
    </xf>
    <xf numFmtId="177" fontId="4" fillId="0" borderId="36" xfId="0" applyNumberFormat="1" applyFont="1" applyFill="1" applyBorder="1" applyAlignment="1">
      <alignment horizontal="center" vertical="center"/>
    </xf>
    <xf numFmtId="177" fontId="4" fillId="0" borderId="37" xfId="0" applyNumberFormat="1" applyFont="1" applyFill="1" applyBorder="1">
      <alignment vertical="center"/>
    </xf>
    <xf numFmtId="177" fontId="4" fillId="0" borderId="37" xfId="1" applyNumberFormat="1" applyFont="1" applyFill="1" applyBorder="1" applyAlignment="1">
      <alignment horizontal="right" vertical="center"/>
    </xf>
    <xf numFmtId="177" fontId="4" fillId="0" borderId="38" xfId="0" applyNumberFormat="1" applyFont="1" applyFill="1" applyBorder="1">
      <alignment vertical="center"/>
    </xf>
    <xf numFmtId="177" fontId="4" fillId="0" borderId="39" xfId="1" applyNumberFormat="1" applyFont="1" applyFill="1" applyBorder="1" applyAlignment="1">
      <alignment horizontal="right" vertical="center"/>
    </xf>
    <xf numFmtId="177" fontId="4" fillId="0" borderId="40" xfId="0" applyNumberFormat="1" applyFont="1" applyBorder="1">
      <alignment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179" fontId="7" fillId="0" borderId="0" xfId="0" applyNumberFormat="1" applyFont="1" applyFill="1" applyAlignment="1">
      <alignment vertical="top" wrapText="1"/>
    </xf>
    <xf numFmtId="0" fontId="0" fillId="2" borderId="42" xfId="0" applyFont="1" applyFill="1" applyBorder="1" applyAlignment="1">
      <alignment horizontal="center" vertical="center"/>
    </xf>
    <xf numFmtId="177" fontId="4" fillId="2" borderId="43" xfId="0" applyNumberFormat="1" applyFont="1" applyFill="1" applyBorder="1" applyAlignment="1">
      <alignment vertical="center"/>
    </xf>
    <xf numFmtId="177" fontId="4" fillId="2" borderId="44" xfId="0" applyNumberFormat="1" applyFont="1" applyFill="1" applyBorder="1">
      <alignment vertical="center"/>
    </xf>
    <xf numFmtId="177" fontId="4" fillId="2" borderId="44" xfId="0" applyNumberFormat="1" applyFont="1" applyFill="1" applyBorder="1" applyAlignment="1">
      <alignment vertical="center"/>
    </xf>
    <xf numFmtId="177" fontId="4" fillId="0" borderId="10" xfId="0" applyNumberFormat="1" applyFont="1" applyFill="1" applyBorder="1">
      <alignment vertical="center"/>
    </xf>
    <xf numFmtId="0" fontId="0" fillId="0" borderId="45" xfId="0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vertical="center"/>
    </xf>
    <xf numFmtId="177" fontId="4" fillId="0" borderId="7" xfId="0" applyNumberFormat="1" applyFont="1" applyFill="1" applyBorder="1" applyAlignment="1">
      <alignment vertical="center"/>
    </xf>
    <xf numFmtId="177" fontId="4" fillId="0" borderId="27" xfId="0" applyNumberFormat="1" applyFont="1" applyFill="1" applyBorder="1">
      <alignment vertical="center"/>
    </xf>
    <xf numFmtId="177" fontId="4" fillId="0" borderId="27" xfId="0" applyNumberFormat="1" applyFont="1" applyFill="1" applyBorder="1" applyAlignment="1">
      <alignment vertical="center"/>
    </xf>
    <xf numFmtId="177" fontId="4" fillId="0" borderId="46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vertical="center" shrinkToFit="1"/>
    </xf>
    <xf numFmtId="0" fontId="0" fillId="0" borderId="41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8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0" fillId="0" borderId="9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vertical="center"/>
    </xf>
    <xf numFmtId="178" fontId="5" fillId="0" borderId="47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horizontal="right" vertical="center"/>
    </xf>
    <xf numFmtId="0" fontId="1" fillId="0" borderId="0" xfId="0" applyFont="1" applyFill="1">
      <alignment vertical="center"/>
    </xf>
    <xf numFmtId="0" fontId="0" fillId="0" borderId="29" xfId="0" applyFont="1" applyFill="1" applyBorder="1" applyAlignment="1">
      <alignment vertical="center" shrinkToFit="1"/>
    </xf>
    <xf numFmtId="0" fontId="0" fillId="0" borderId="31" xfId="0" applyFont="1" applyFill="1" applyBorder="1" applyAlignment="1">
      <alignment horizontal="center" vertical="center"/>
    </xf>
    <xf numFmtId="177" fontId="4" fillId="0" borderId="51" xfId="0" applyNumberFormat="1" applyFont="1" applyFill="1" applyBorder="1" applyAlignment="1">
      <alignment horizontal="right" vertical="center"/>
    </xf>
    <xf numFmtId="177" fontId="0" fillId="0" borderId="34" xfId="0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vertical="center"/>
    </xf>
    <xf numFmtId="177" fontId="4" fillId="0" borderId="19" xfId="0" applyNumberFormat="1" applyFont="1" applyFill="1" applyBorder="1">
      <alignment vertical="center"/>
    </xf>
    <xf numFmtId="177" fontId="4" fillId="0" borderId="20" xfId="0" applyNumberFormat="1" applyFont="1" applyFill="1" applyBorder="1">
      <alignment vertical="center"/>
    </xf>
    <xf numFmtId="177" fontId="0" fillId="2" borderId="43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vertical="center"/>
    </xf>
    <xf numFmtId="178" fontId="5" fillId="0" borderId="27" xfId="0" applyNumberFormat="1" applyFont="1" applyFill="1" applyBorder="1" applyAlignment="1">
      <alignment vertical="center"/>
    </xf>
    <xf numFmtId="177" fontId="4" fillId="2" borderId="5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14" xfId="0" applyFont="1" applyFill="1" applyBorder="1">
      <alignment vertical="center"/>
    </xf>
    <xf numFmtId="177" fontId="4" fillId="2" borderId="50" xfId="0" applyNumberFormat="1" applyFont="1" applyFill="1" applyBorder="1" applyAlignment="1">
      <alignment horizontal="right" vertical="center"/>
    </xf>
    <xf numFmtId="177" fontId="4" fillId="2" borderId="48" xfId="0" applyNumberFormat="1" applyFont="1" applyFill="1" applyBorder="1" applyAlignment="1">
      <alignment horizontal="right" vertical="center"/>
    </xf>
    <xf numFmtId="177" fontId="4" fillId="2" borderId="49" xfId="0" applyNumberFormat="1" applyFont="1" applyFill="1" applyBorder="1" applyAlignment="1">
      <alignment horizontal="right" vertical="center"/>
    </xf>
    <xf numFmtId="177" fontId="0" fillId="0" borderId="32" xfId="0" applyNumberFormat="1" applyFont="1" applyFill="1" applyBorder="1" applyAlignment="1">
      <alignment horizontal="right" vertical="center"/>
    </xf>
    <xf numFmtId="178" fontId="5" fillId="2" borderId="47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'全体（平日休日合計平均）'!#REF!</c:v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48D-4665-A02A-D4B43D95BC75}"/>
            </c:ext>
          </c:extLst>
        </c:ser>
        <c:ser>
          <c:idx val="1"/>
          <c:order val="1"/>
          <c:tx>
            <c:v>'全体（平日休日合計平均）'!#REF!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48D-4665-A02A-D4B43D95B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958168"/>
        <c:axId val="240956208"/>
      </c:lineChart>
      <c:catAx>
        <c:axId val="240958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時台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95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956208"/>
        <c:scaling>
          <c:orientation val="minMax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958168"/>
        <c:crosses val="autoZero"/>
        <c:crossBetween val="between"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9F5-4C8A-BD6E-756FBFF1EECE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9F5-4C8A-BD6E-756FBFF1E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954248"/>
        <c:axId val="240956600"/>
      </c:lineChart>
      <c:catAx>
        <c:axId val="240954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956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956600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954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EA09CF4-320B-4F02-BFE3-0575104FC3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771525</xdr:colOff>
      <xdr:row>53</xdr:row>
      <xdr:rowOff>0</xdr:rowOff>
    </xdr:from>
    <xdr:to>
      <xdr:col>2</xdr:col>
      <xdr:colOff>0</xdr:colOff>
      <xdr:row>53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406820FA-59D9-4244-9C92-9C9A21898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9733;&#9733;&#20196;&#21644;5&#24180;&#24230;&#21830;&#24215;&#34903;&#27497;&#34892;&#32773;&#36890;&#34892;&#37327;&#35519;&#26619;&#65288;&#20998;&#26512;&#29992;)%20&#12304;&#30906;&#23450;&#20516;&#12305;&#9733;&#9733;&#97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5_駅前・大門 (指標分析用）"/>
      <sheetName val="R5_本町・五稜郭 （指標分析用）"/>
    </sheetNames>
    <sheetDataSet>
      <sheetData sheetId="0">
        <row r="6">
          <cell r="P6">
            <v>2544</v>
          </cell>
        </row>
        <row r="8">
          <cell r="P8">
            <v>2404</v>
          </cell>
        </row>
        <row r="10">
          <cell r="P10">
            <v>2530</v>
          </cell>
        </row>
        <row r="12">
          <cell r="P12">
            <v>1006</v>
          </cell>
        </row>
        <row r="14">
          <cell r="P14">
            <v>1396</v>
          </cell>
        </row>
        <row r="16">
          <cell r="P16">
            <v>590</v>
          </cell>
        </row>
        <row r="18">
          <cell r="P18">
            <v>1062</v>
          </cell>
        </row>
        <row r="20">
          <cell r="P20">
            <v>458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B1:N67"/>
  <sheetViews>
    <sheetView tabSelected="1" view="pageBreakPreview" topLeftCell="A43" zoomScale="90" zoomScaleNormal="90" zoomScaleSheetLayoutView="90" workbookViewId="0">
      <selection activeCell="B2" sqref="B2"/>
    </sheetView>
  </sheetViews>
  <sheetFormatPr defaultColWidth="8.46484375" defaultRowHeight="12.95" customHeight="1" x14ac:dyDescent="0.25"/>
  <cols>
    <col min="1" max="1" width="2.59765625" style="2" customWidth="1"/>
    <col min="2" max="2" width="27.73046875" style="2" customWidth="1"/>
    <col min="3" max="3" width="8.86328125" style="2" bestFit="1" customWidth="1"/>
    <col min="4" max="10" width="8.86328125" style="23" bestFit="1" customWidth="1"/>
    <col min="11" max="11" width="7.9296875" style="23" bestFit="1" customWidth="1"/>
    <col min="12" max="13" width="7.9296875" style="23" customWidth="1"/>
    <col min="14" max="14" width="7.9296875" style="23" bestFit="1" customWidth="1"/>
    <col min="15" max="15" width="1.86328125" style="2" customWidth="1"/>
    <col min="16" max="16384" width="8.46484375" style="2"/>
  </cols>
  <sheetData>
    <row r="1" spans="2:14" ht="5.25" customHeight="1" x14ac:dyDescent="0.25"/>
    <row r="2" spans="2:14" ht="22.5" customHeight="1" x14ac:dyDescent="0.25">
      <c r="B2" s="76" t="s">
        <v>47</v>
      </c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2:14" ht="18" customHeight="1" x14ac:dyDescent="0.25">
      <c r="B3" s="1"/>
      <c r="C3" s="83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2:14" ht="18" customHeight="1" x14ac:dyDescent="0.25">
      <c r="B4" s="41" t="s">
        <v>6</v>
      </c>
      <c r="C4" s="83"/>
    </row>
    <row r="5" spans="2:14" ht="18" customHeight="1" thickBot="1" x14ac:dyDescent="0.3">
      <c r="B5" s="7" t="s">
        <v>1</v>
      </c>
      <c r="C5" s="83"/>
      <c r="D5" s="27"/>
      <c r="E5" s="27"/>
      <c r="F5" s="27"/>
      <c r="G5" s="27"/>
      <c r="J5" s="27"/>
      <c r="K5" s="27"/>
      <c r="L5" s="27"/>
      <c r="M5" s="27"/>
      <c r="N5" s="27" t="s">
        <v>11</v>
      </c>
    </row>
    <row r="6" spans="2:14" ht="18" customHeight="1" x14ac:dyDescent="0.25">
      <c r="B6" s="3" t="s">
        <v>0</v>
      </c>
      <c r="C6" s="24" t="s">
        <v>3</v>
      </c>
      <c r="D6" s="31" t="s">
        <v>10</v>
      </c>
      <c r="E6" s="46" t="s">
        <v>13</v>
      </c>
      <c r="F6" s="46" t="s">
        <v>16</v>
      </c>
      <c r="G6" s="46" t="s">
        <v>18</v>
      </c>
      <c r="H6" s="46" t="s">
        <v>22</v>
      </c>
      <c r="I6" s="46" t="s">
        <v>23</v>
      </c>
      <c r="J6" s="46" t="s">
        <v>24</v>
      </c>
      <c r="K6" s="85" t="s">
        <v>25</v>
      </c>
      <c r="L6" s="96" t="s">
        <v>44</v>
      </c>
      <c r="M6" s="65" t="s">
        <v>45</v>
      </c>
      <c r="N6" s="60" t="s">
        <v>46</v>
      </c>
    </row>
    <row r="7" spans="2:14" ht="18" customHeight="1" x14ac:dyDescent="0.25">
      <c r="B7" s="72" t="s">
        <v>34</v>
      </c>
      <c r="C7" s="11">
        <v>3334</v>
      </c>
      <c r="D7" s="32">
        <v>2758</v>
      </c>
      <c r="E7" s="47">
        <v>1656</v>
      </c>
      <c r="F7" s="47">
        <v>2352</v>
      </c>
      <c r="G7" s="47">
        <v>2646</v>
      </c>
      <c r="H7" s="47">
        <v>4824</v>
      </c>
      <c r="I7" s="47">
        <v>3506</v>
      </c>
      <c r="J7" s="48">
        <v>3394</v>
      </c>
      <c r="K7" s="48">
        <v>1480</v>
      </c>
      <c r="L7" s="97">
        <v>1664</v>
      </c>
      <c r="M7" s="67">
        <v>2002</v>
      </c>
      <c r="N7" s="61">
        <f>+'[1]R5_駅前・大門 (指標分析用）'!P6</f>
        <v>2544</v>
      </c>
    </row>
    <row r="8" spans="2:14" ht="18" customHeight="1" x14ac:dyDescent="0.25">
      <c r="B8" s="72" t="s">
        <v>33</v>
      </c>
      <c r="C8" s="11">
        <v>4032</v>
      </c>
      <c r="D8" s="32">
        <v>3806</v>
      </c>
      <c r="E8" s="47">
        <v>2336</v>
      </c>
      <c r="F8" s="47">
        <v>3414</v>
      </c>
      <c r="G8" s="47">
        <v>3572</v>
      </c>
      <c r="H8" s="47">
        <v>3004</v>
      </c>
      <c r="I8" s="47">
        <v>3712</v>
      </c>
      <c r="J8" s="48">
        <v>3616</v>
      </c>
      <c r="K8" s="48">
        <v>1590</v>
      </c>
      <c r="L8" s="97">
        <v>2092</v>
      </c>
      <c r="M8" s="67">
        <v>1762</v>
      </c>
      <c r="N8" s="61">
        <f>+'[1]R5_駅前・大門 (指標分析用）'!P8</f>
        <v>2404</v>
      </c>
    </row>
    <row r="9" spans="2:14" ht="18" customHeight="1" x14ac:dyDescent="0.25">
      <c r="B9" s="72" t="s">
        <v>26</v>
      </c>
      <c r="C9" s="11">
        <v>2444</v>
      </c>
      <c r="D9" s="32">
        <v>2108</v>
      </c>
      <c r="E9" s="47">
        <v>1852</v>
      </c>
      <c r="F9" s="47">
        <v>1962</v>
      </c>
      <c r="G9" s="47">
        <v>2216</v>
      </c>
      <c r="H9" s="47">
        <v>2318</v>
      </c>
      <c r="I9" s="47">
        <v>2566</v>
      </c>
      <c r="J9" s="48">
        <v>2506</v>
      </c>
      <c r="K9" s="48">
        <v>1486</v>
      </c>
      <c r="L9" s="97">
        <v>1482</v>
      </c>
      <c r="M9" s="67">
        <v>1856</v>
      </c>
      <c r="N9" s="61">
        <f>+'[1]R5_駅前・大門 (指標分析用）'!P10</f>
        <v>2530</v>
      </c>
    </row>
    <row r="10" spans="2:14" ht="18" customHeight="1" x14ac:dyDescent="0.25">
      <c r="B10" s="72" t="s">
        <v>35</v>
      </c>
      <c r="C10" s="11">
        <v>3720</v>
      </c>
      <c r="D10" s="32">
        <v>2840</v>
      </c>
      <c r="E10" s="47">
        <v>3290</v>
      </c>
      <c r="F10" s="47">
        <v>3604</v>
      </c>
      <c r="G10" s="47">
        <v>3360</v>
      </c>
      <c r="H10" s="47">
        <v>3108</v>
      </c>
      <c r="I10" s="47">
        <v>2760</v>
      </c>
      <c r="J10" s="48">
        <v>1698</v>
      </c>
      <c r="K10" s="48">
        <v>1106</v>
      </c>
      <c r="L10" s="97">
        <v>1048</v>
      </c>
      <c r="M10" s="66">
        <v>596</v>
      </c>
      <c r="N10" s="61">
        <f>+'[1]R5_駅前・大門 (指標分析用）'!P12</f>
        <v>1006</v>
      </c>
    </row>
    <row r="11" spans="2:14" ht="18" customHeight="1" x14ac:dyDescent="0.25">
      <c r="B11" s="72" t="s">
        <v>36</v>
      </c>
      <c r="C11" s="11">
        <v>1980</v>
      </c>
      <c r="D11" s="32">
        <v>1774</v>
      </c>
      <c r="E11" s="47">
        <v>1934</v>
      </c>
      <c r="F11" s="47">
        <v>1566</v>
      </c>
      <c r="G11" s="47">
        <v>1838</v>
      </c>
      <c r="H11" s="47">
        <v>1728</v>
      </c>
      <c r="I11" s="47">
        <v>1696</v>
      </c>
      <c r="J11" s="48">
        <v>1972</v>
      </c>
      <c r="K11" s="48">
        <v>1240</v>
      </c>
      <c r="L11" s="97">
        <v>1296</v>
      </c>
      <c r="M11" s="67">
        <v>1374</v>
      </c>
      <c r="N11" s="61">
        <f>+'[1]R5_駅前・大門 (指標分析用）'!P14</f>
        <v>1396</v>
      </c>
    </row>
    <row r="12" spans="2:14" ht="18" customHeight="1" x14ac:dyDescent="0.25">
      <c r="B12" s="72" t="s">
        <v>37</v>
      </c>
      <c r="C12" s="11">
        <v>1574</v>
      </c>
      <c r="D12" s="32">
        <v>1522</v>
      </c>
      <c r="E12" s="47">
        <v>1968</v>
      </c>
      <c r="F12" s="47">
        <v>1646</v>
      </c>
      <c r="G12" s="47">
        <v>1654</v>
      </c>
      <c r="H12" s="47">
        <v>1496</v>
      </c>
      <c r="I12" s="47">
        <v>1152</v>
      </c>
      <c r="J12" s="48">
        <v>1214</v>
      </c>
      <c r="K12" s="48">
        <v>712</v>
      </c>
      <c r="L12" s="97">
        <v>684</v>
      </c>
      <c r="M12" s="67">
        <v>510</v>
      </c>
      <c r="N12" s="61">
        <f>+'[1]R5_駅前・大門 (指標分析用）'!P16</f>
        <v>590</v>
      </c>
    </row>
    <row r="13" spans="2:14" ht="18" customHeight="1" x14ac:dyDescent="0.25">
      <c r="B13" s="73" t="s">
        <v>43</v>
      </c>
      <c r="C13" s="25">
        <v>1418</v>
      </c>
      <c r="D13" s="33">
        <v>1672</v>
      </c>
      <c r="E13" s="48">
        <v>1586</v>
      </c>
      <c r="F13" s="48">
        <v>1708</v>
      </c>
      <c r="G13" s="48">
        <v>1674</v>
      </c>
      <c r="H13" s="48">
        <v>1586</v>
      </c>
      <c r="I13" s="48">
        <v>1698</v>
      </c>
      <c r="J13" s="48">
        <v>1934</v>
      </c>
      <c r="K13" s="48">
        <v>1260</v>
      </c>
      <c r="L13" s="97">
        <v>1206</v>
      </c>
      <c r="M13" s="67">
        <v>1112</v>
      </c>
      <c r="N13" s="61">
        <f>+'[1]R5_駅前・大門 (指標分析用）'!P18</f>
        <v>1062</v>
      </c>
    </row>
    <row r="14" spans="2:14" ht="18" customHeight="1" thickBot="1" x14ac:dyDescent="0.3">
      <c r="B14" s="72" t="s">
        <v>27</v>
      </c>
      <c r="C14" s="11">
        <v>1692</v>
      </c>
      <c r="D14" s="32">
        <v>962</v>
      </c>
      <c r="E14" s="47">
        <v>964</v>
      </c>
      <c r="F14" s="47">
        <v>1130</v>
      </c>
      <c r="G14" s="47">
        <v>438</v>
      </c>
      <c r="H14" s="47">
        <v>978</v>
      </c>
      <c r="I14" s="47">
        <v>750</v>
      </c>
      <c r="J14" s="48">
        <v>990</v>
      </c>
      <c r="K14" s="48">
        <v>722</v>
      </c>
      <c r="L14" s="2">
        <v>522</v>
      </c>
      <c r="M14" s="67">
        <v>496</v>
      </c>
      <c r="N14" s="61">
        <f>+'[1]R5_駅前・大門 (指標分析用）'!P20</f>
        <v>458</v>
      </c>
    </row>
    <row r="15" spans="2:14" ht="18" customHeight="1" thickBot="1" x14ac:dyDescent="0.3">
      <c r="B15" s="5" t="s">
        <v>4</v>
      </c>
      <c r="C15" s="16">
        <f t="shared" ref="C15:M15" si="0">SUM(C7:C14)</f>
        <v>20194</v>
      </c>
      <c r="D15" s="15">
        <f t="shared" si="0"/>
        <v>17442</v>
      </c>
      <c r="E15" s="6">
        <f t="shared" si="0"/>
        <v>15586</v>
      </c>
      <c r="F15" s="6">
        <f t="shared" si="0"/>
        <v>17382</v>
      </c>
      <c r="G15" s="6">
        <f t="shared" si="0"/>
        <v>17398</v>
      </c>
      <c r="H15" s="64">
        <f t="shared" si="0"/>
        <v>19042</v>
      </c>
      <c r="I15" s="64">
        <f t="shared" si="0"/>
        <v>17840</v>
      </c>
      <c r="J15" s="64">
        <f t="shared" si="0"/>
        <v>17324</v>
      </c>
      <c r="K15" s="64">
        <f t="shared" si="0"/>
        <v>9596</v>
      </c>
      <c r="L15" s="90">
        <f>SUM(L7:L14)</f>
        <v>9994</v>
      </c>
      <c r="M15" s="68">
        <f t="shared" si="0"/>
        <v>9708</v>
      </c>
      <c r="N15" s="62">
        <f t="shared" ref="N15" si="1">SUM(N7:N14)</f>
        <v>11990</v>
      </c>
    </row>
    <row r="16" spans="2:14" ht="18" customHeight="1" thickBot="1" x14ac:dyDescent="0.3">
      <c r="B16" s="78" t="s">
        <v>41</v>
      </c>
      <c r="C16" s="79" t="s">
        <v>42</v>
      </c>
      <c r="D16" s="80">
        <f t="shared" ref="D16:J16" si="2">ROUND((D15-C15)/C15*100,1)</f>
        <v>-13.6</v>
      </c>
      <c r="E16" s="80">
        <f t="shared" si="2"/>
        <v>-10.6</v>
      </c>
      <c r="F16" s="80">
        <f t="shared" si="2"/>
        <v>11.5</v>
      </c>
      <c r="G16" s="80">
        <f t="shared" si="2"/>
        <v>0.1</v>
      </c>
      <c r="H16" s="80">
        <f t="shared" si="2"/>
        <v>9.4</v>
      </c>
      <c r="I16" s="80">
        <f t="shared" si="2"/>
        <v>-6.3</v>
      </c>
      <c r="J16" s="80">
        <f t="shared" si="2"/>
        <v>-2.9</v>
      </c>
      <c r="K16" s="80">
        <f>ROUND((K15-J15)/J15*100,1)</f>
        <v>-44.6</v>
      </c>
      <c r="L16" s="93">
        <f>ROUND((L15-K15)/K15*100,1)</f>
        <v>4.0999999999999996</v>
      </c>
      <c r="M16" s="93">
        <f t="shared" ref="M16:N16" si="3">ROUND((M15-L15)/L15*100,1)</f>
        <v>-2.9</v>
      </c>
      <c r="N16" s="81">
        <f t="shared" si="3"/>
        <v>23.5</v>
      </c>
    </row>
    <row r="17" spans="2:14" ht="18" customHeight="1" x14ac:dyDescent="0.25">
      <c r="B17" s="4"/>
      <c r="F17" s="59"/>
      <c r="G17" s="59"/>
      <c r="H17" s="59"/>
      <c r="I17" s="59"/>
    </row>
    <row r="18" spans="2:14" ht="18" customHeight="1" thickBot="1" x14ac:dyDescent="0.3">
      <c r="B18" s="1" t="s">
        <v>2</v>
      </c>
      <c r="J18" s="27"/>
      <c r="K18" s="27"/>
      <c r="L18" s="27"/>
      <c r="M18" s="27"/>
      <c r="N18" s="27" t="s">
        <v>11</v>
      </c>
    </row>
    <row r="19" spans="2:14" ht="18" customHeight="1" x14ac:dyDescent="0.25">
      <c r="B19" s="3" t="s">
        <v>0</v>
      </c>
      <c r="C19" s="24" t="s">
        <v>3</v>
      </c>
      <c r="D19" s="31" t="s">
        <v>10</v>
      </c>
      <c r="E19" s="46" t="s">
        <v>13</v>
      </c>
      <c r="F19" s="46" t="s">
        <v>17</v>
      </c>
      <c r="G19" s="46" t="s">
        <v>21</v>
      </c>
      <c r="H19" s="65" t="s">
        <v>22</v>
      </c>
      <c r="I19" s="65" t="s">
        <v>23</v>
      </c>
      <c r="J19" s="46" t="s">
        <v>24</v>
      </c>
      <c r="K19" s="85" t="s">
        <v>25</v>
      </c>
      <c r="L19" s="46" t="s">
        <v>44</v>
      </c>
      <c r="M19" s="46" t="s">
        <v>45</v>
      </c>
      <c r="N19" s="60" t="s">
        <v>46</v>
      </c>
    </row>
    <row r="20" spans="2:14" ht="18" customHeight="1" x14ac:dyDescent="0.25">
      <c r="B20" s="72" t="s">
        <v>34</v>
      </c>
      <c r="C20" s="11">
        <v>3256</v>
      </c>
      <c r="D20" s="32">
        <v>3714</v>
      </c>
      <c r="E20" s="47">
        <v>1808</v>
      </c>
      <c r="F20" s="47">
        <v>2772</v>
      </c>
      <c r="G20" s="47">
        <v>2774</v>
      </c>
      <c r="H20" s="66">
        <v>3312</v>
      </c>
      <c r="I20" s="66">
        <v>3492</v>
      </c>
      <c r="J20" s="48">
        <v>3892</v>
      </c>
      <c r="K20" s="33">
        <v>1492</v>
      </c>
      <c r="L20" s="48">
        <v>1692</v>
      </c>
      <c r="M20" s="48">
        <v>2452</v>
      </c>
      <c r="N20" s="61">
        <v>2806</v>
      </c>
    </row>
    <row r="21" spans="2:14" ht="18" customHeight="1" x14ac:dyDescent="0.25">
      <c r="B21" s="72" t="s">
        <v>33</v>
      </c>
      <c r="C21" s="11">
        <v>3798</v>
      </c>
      <c r="D21" s="32">
        <v>4200</v>
      </c>
      <c r="E21" s="47">
        <v>3472</v>
      </c>
      <c r="F21" s="47">
        <v>3956</v>
      </c>
      <c r="G21" s="47">
        <v>3960</v>
      </c>
      <c r="H21" s="66">
        <v>3810</v>
      </c>
      <c r="I21" s="66">
        <v>4048</v>
      </c>
      <c r="J21" s="48">
        <v>2066</v>
      </c>
      <c r="K21" s="33">
        <v>1360</v>
      </c>
      <c r="L21" s="47">
        <v>1736</v>
      </c>
      <c r="M21" s="47">
        <v>2274</v>
      </c>
      <c r="N21" s="61">
        <v>2308</v>
      </c>
    </row>
    <row r="22" spans="2:14" ht="18" customHeight="1" x14ac:dyDescent="0.25">
      <c r="B22" s="72" t="s">
        <v>26</v>
      </c>
      <c r="C22" s="11">
        <v>2606</v>
      </c>
      <c r="D22" s="32">
        <v>2746</v>
      </c>
      <c r="E22" s="47">
        <v>1914</v>
      </c>
      <c r="F22" s="47">
        <v>2432</v>
      </c>
      <c r="G22" s="47">
        <v>2434</v>
      </c>
      <c r="H22" s="66">
        <v>2984</v>
      </c>
      <c r="I22" s="66">
        <v>2828</v>
      </c>
      <c r="J22" s="48">
        <v>3052</v>
      </c>
      <c r="K22" s="33">
        <v>1336</v>
      </c>
      <c r="L22" s="48">
        <v>1554</v>
      </c>
      <c r="M22" s="48">
        <v>2386</v>
      </c>
      <c r="N22" s="61">
        <v>2606</v>
      </c>
    </row>
    <row r="23" spans="2:14" ht="18" customHeight="1" x14ac:dyDescent="0.25">
      <c r="B23" s="72" t="s">
        <v>35</v>
      </c>
      <c r="C23" s="11">
        <v>3070</v>
      </c>
      <c r="D23" s="32">
        <v>4298</v>
      </c>
      <c r="E23" s="47">
        <v>3834</v>
      </c>
      <c r="F23" s="47">
        <v>3872</v>
      </c>
      <c r="G23" s="47">
        <v>3876</v>
      </c>
      <c r="H23" s="66">
        <v>3464</v>
      </c>
      <c r="I23" s="66">
        <v>3246</v>
      </c>
      <c r="J23" s="48">
        <v>1830</v>
      </c>
      <c r="K23" s="33">
        <v>874</v>
      </c>
      <c r="L23" s="48">
        <v>992</v>
      </c>
      <c r="M23" s="48">
        <v>1138</v>
      </c>
      <c r="N23" s="61">
        <v>1142</v>
      </c>
    </row>
    <row r="24" spans="2:14" ht="18" customHeight="1" x14ac:dyDescent="0.25">
      <c r="B24" s="72" t="s">
        <v>36</v>
      </c>
      <c r="C24" s="11">
        <v>1900</v>
      </c>
      <c r="D24" s="32">
        <v>2220</v>
      </c>
      <c r="E24" s="47">
        <v>2034</v>
      </c>
      <c r="F24" s="47">
        <v>1870</v>
      </c>
      <c r="G24" s="47">
        <v>1872</v>
      </c>
      <c r="H24" s="66">
        <v>2212</v>
      </c>
      <c r="I24" s="66">
        <v>2192</v>
      </c>
      <c r="J24" s="48">
        <v>2210</v>
      </c>
      <c r="K24" s="33">
        <v>1080</v>
      </c>
      <c r="L24" s="48">
        <v>1222</v>
      </c>
      <c r="M24" s="48">
        <v>1418</v>
      </c>
      <c r="N24" s="61">
        <v>1862</v>
      </c>
    </row>
    <row r="25" spans="2:14" ht="18" customHeight="1" x14ac:dyDescent="0.25">
      <c r="B25" s="72" t="s">
        <v>37</v>
      </c>
      <c r="C25" s="11">
        <v>1296</v>
      </c>
      <c r="D25" s="32">
        <v>1794</v>
      </c>
      <c r="E25" s="47">
        <v>2628</v>
      </c>
      <c r="F25" s="47">
        <v>2104</v>
      </c>
      <c r="G25" s="47">
        <v>2106</v>
      </c>
      <c r="H25" s="66">
        <v>1694</v>
      </c>
      <c r="I25" s="66">
        <v>1394</v>
      </c>
      <c r="J25" s="48">
        <v>1292</v>
      </c>
      <c r="K25" s="33">
        <v>632</v>
      </c>
      <c r="L25" s="48">
        <v>566</v>
      </c>
      <c r="M25" s="48">
        <v>616</v>
      </c>
      <c r="N25" s="61">
        <v>920</v>
      </c>
    </row>
    <row r="26" spans="2:14" ht="18" customHeight="1" x14ac:dyDescent="0.25">
      <c r="B26" s="73" t="s">
        <v>43</v>
      </c>
      <c r="C26" s="25">
        <v>1356</v>
      </c>
      <c r="D26" s="33">
        <v>1996</v>
      </c>
      <c r="E26" s="48">
        <v>1442</v>
      </c>
      <c r="F26" s="48">
        <v>1574</v>
      </c>
      <c r="G26" s="48">
        <v>1576</v>
      </c>
      <c r="H26" s="67">
        <v>1956</v>
      </c>
      <c r="I26" s="67">
        <v>2028</v>
      </c>
      <c r="J26" s="48">
        <v>1898</v>
      </c>
      <c r="K26" s="33">
        <v>1014</v>
      </c>
      <c r="L26" s="48">
        <v>1108</v>
      </c>
      <c r="M26" s="48">
        <v>1126</v>
      </c>
      <c r="N26" s="61">
        <v>1562</v>
      </c>
    </row>
    <row r="27" spans="2:14" ht="18" customHeight="1" thickBot="1" x14ac:dyDescent="0.3">
      <c r="B27" s="72" t="s">
        <v>27</v>
      </c>
      <c r="C27" s="11">
        <v>1388</v>
      </c>
      <c r="D27" s="32">
        <v>1242</v>
      </c>
      <c r="E27" s="47">
        <v>1130</v>
      </c>
      <c r="F27" s="47">
        <v>1442</v>
      </c>
      <c r="G27" s="47">
        <v>1444</v>
      </c>
      <c r="H27" s="66">
        <v>1220</v>
      </c>
      <c r="I27" s="66">
        <v>1102</v>
      </c>
      <c r="J27" s="48">
        <v>1138</v>
      </c>
      <c r="K27" s="33">
        <v>988</v>
      </c>
      <c r="L27" s="48">
        <v>612</v>
      </c>
      <c r="M27" s="48">
        <v>606</v>
      </c>
      <c r="N27" s="61">
        <v>830</v>
      </c>
    </row>
    <row r="28" spans="2:14" ht="18" customHeight="1" thickBot="1" x14ac:dyDescent="0.3">
      <c r="B28" s="5" t="s">
        <v>4</v>
      </c>
      <c r="C28" s="16">
        <f t="shared" ref="C28:M28" si="4">SUM(C20:C27)</f>
        <v>18670</v>
      </c>
      <c r="D28" s="15">
        <f t="shared" si="4"/>
        <v>22210</v>
      </c>
      <c r="E28" s="6">
        <f t="shared" si="4"/>
        <v>18262</v>
      </c>
      <c r="F28" s="6">
        <f t="shared" si="4"/>
        <v>20022</v>
      </c>
      <c r="G28" s="6">
        <f t="shared" si="4"/>
        <v>20042</v>
      </c>
      <c r="H28" s="68">
        <f t="shared" si="4"/>
        <v>20652</v>
      </c>
      <c r="I28" s="68">
        <f t="shared" si="4"/>
        <v>20330</v>
      </c>
      <c r="J28" s="64">
        <f t="shared" si="4"/>
        <v>17378</v>
      </c>
      <c r="K28" s="89">
        <f t="shared" si="4"/>
        <v>8776</v>
      </c>
      <c r="L28" s="64">
        <f t="shared" si="4"/>
        <v>9482</v>
      </c>
      <c r="M28" s="64">
        <f t="shared" si="4"/>
        <v>12016</v>
      </c>
      <c r="N28" s="62">
        <f>SUM(N20:N27)</f>
        <v>14036</v>
      </c>
    </row>
    <row r="29" spans="2:14" ht="18" customHeight="1" thickBot="1" x14ac:dyDescent="0.3">
      <c r="B29" s="78" t="s">
        <v>41</v>
      </c>
      <c r="C29" s="79" t="s">
        <v>42</v>
      </c>
      <c r="D29" s="80">
        <f t="shared" ref="D29:J29" si="5">ROUND((D28-C28)/C28*100,1)</f>
        <v>19</v>
      </c>
      <c r="E29" s="80">
        <f t="shared" si="5"/>
        <v>-17.8</v>
      </c>
      <c r="F29" s="80">
        <f t="shared" si="5"/>
        <v>9.6</v>
      </c>
      <c r="G29" s="80">
        <f t="shared" si="5"/>
        <v>0.1</v>
      </c>
      <c r="H29" s="80">
        <f t="shared" si="5"/>
        <v>3</v>
      </c>
      <c r="I29" s="80">
        <f t="shared" si="5"/>
        <v>-1.6</v>
      </c>
      <c r="J29" s="80">
        <f t="shared" si="5"/>
        <v>-14.5</v>
      </c>
      <c r="K29" s="88">
        <f>ROUND((K28-J28)/J28*100,1)</f>
        <v>-49.5</v>
      </c>
      <c r="L29" s="80">
        <f t="shared" ref="L29:M29" si="6">ROUND((L28-K28)/K28*100,1)</f>
        <v>8</v>
      </c>
      <c r="M29" s="92">
        <f t="shared" si="6"/>
        <v>26.7</v>
      </c>
      <c r="N29" s="81">
        <v>16.8</v>
      </c>
    </row>
    <row r="30" spans="2:14" ht="18" customHeight="1" x14ac:dyDescent="0.25">
      <c r="B30" s="4"/>
      <c r="F30" s="58"/>
      <c r="G30" s="58"/>
      <c r="H30" s="58"/>
      <c r="I30" s="58"/>
      <c r="J30" s="58"/>
      <c r="K30" s="58"/>
      <c r="L30" s="58"/>
      <c r="M30" s="58"/>
      <c r="N30" s="58"/>
    </row>
    <row r="31" spans="2:14" ht="18" customHeight="1" x14ac:dyDescent="0.25">
      <c r="B31" s="4"/>
      <c r="F31" s="58"/>
      <c r="G31" s="58"/>
      <c r="H31" s="58"/>
      <c r="I31" s="58"/>
      <c r="J31" s="58"/>
      <c r="K31" s="58"/>
      <c r="L31" s="58"/>
      <c r="M31" s="58"/>
      <c r="N31" s="58"/>
    </row>
    <row r="32" spans="2:14" ht="18" customHeight="1" x14ac:dyDescent="0.25">
      <c r="B32" s="77" t="s">
        <v>7</v>
      </c>
      <c r="K32" s="95"/>
    </row>
    <row r="33" spans="2:14" ht="18" customHeight="1" thickBot="1" x14ac:dyDescent="0.3">
      <c r="B33" s="7" t="s">
        <v>1</v>
      </c>
      <c r="J33" s="27"/>
      <c r="K33" s="27"/>
      <c r="L33" s="27"/>
      <c r="M33" s="27"/>
      <c r="N33" s="27" t="s">
        <v>11</v>
      </c>
    </row>
    <row r="34" spans="2:14" ht="18" customHeight="1" x14ac:dyDescent="0.25">
      <c r="B34" s="8" t="s">
        <v>0</v>
      </c>
      <c r="C34" s="9" t="s">
        <v>3</v>
      </c>
      <c r="D34" s="31" t="s">
        <v>10</v>
      </c>
      <c r="E34" s="46" t="s">
        <v>13</v>
      </c>
      <c r="F34" s="46" t="s">
        <v>17</v>
      </c>
      <c r="G34" s="46" t="s">
        <v>21</v>
      </c>
      <c r="H34" s="46" t="s">
        <v>22</v>
      </c>
      <c r="I34" s="46" t="s">
        <v>23</v>
      </c>
      <c r="J34" s="46" t="s">
        <v>24</v>
      </c>
      <c r="K34" s="85" t="s">
        <v>25</v>
      </c>
      <c r="L34" s="46" t="s">
        <v>44</v>
      </c>
      <c r="M34" s="46" t="s">
        <v>45</v>
      </c>
      <c r="N34" s="60" t="s">
        <v>46</v>
      </c>
    </row>
    <row r="35" spans="2:14" ht="18" customHeight="1" x14ac:dyDescent="0.25">
      <c r="B35" s="71" t="s">
        <v>28</v>
      </c>
      <c r="C35" s="10">
        <v>1142</v>
      </c>
      <c r="D35" s="32">
        <v>904</v>
      </c>
      <c r="E35" s="47">
        <v>982</v>
      </c>
      <c r="F35" s="47">
        <v>1226</v>
      </c>
      <c r="G35" s="47">
        <v>996</v>
      </c>
      <c r="H35" s="47">
        <v>1020</v>
      </c>
      <c r="I35" s="47">
        <v>890</v>
      </c>
      <c r="J35" s="48">
        <v>1180</v>
      </c>
      <c r="K35" s="33">
        <v>942</v>
      </c>
      <c r="L35" s="48">
        <v>2334</v>
      </c>
      <c r="M35" s="48">
        <v>842</v>
      </c>
      <c r="N35" s="61">
        <v>668</v>
      </c>
    </row>
    <row r="36" spans="2:14" ht="18" customHeight="1" x14ac:dyDescent="0.25">
      <c r="B36" s="71" t="s">
        <v>29</v>
      </c>
      <c r="C36" s="11">
        <v>6594</v>
      </c>
      <c r="D36" s="32">
        <v>3166</v>
      </c>
      <c r="E36" s="47">
        <v>4840</v>
      </c>
      <c r="F36" s="47">
        <v>4080</v>
      </c>
      <c r="G36" s="47">
        <v>6736</v>
      </c>
      <c r="H36" s="47">
        <v>6180</v>
      </c>
      <c r="I36" s="47">
        <v>6074</v>
      </c>
      <c r="J36" s="48">
        <v>7934</v>
      </c>
      <c r="K36" s="33">
        <v>6784</v>
      </c>
      <c r="L36" s="48">
        <v>5702</v>
      </c>
      <c r="M36" s="48">
        <v>5114</v>
      </c>
      <c r="N36" s="61">
        <v>2628</v>
      </c>
    </row>
    <row r="37" spans="2:14" ht="18" customHeight="1" x14ac:dyDescent="0.25">
      <c r="B37" s="71" t="s">
        <v>38</v>
      </c>
      <c r="C37" s="11">
        <v>4430</v>
      </c>
      <c r="D37" s="32">
        <v>5824</v>
      </c>
      <c r="E37" s="47">
        <v>4936</v>
      </c>
      <c r="F37" s="47">
        <v>4852</v>
      </c>
      <c r="G37" s="47">
        <v>5084</v>
      </c>
      <c r="H37" s="47">
        <v>5890</v>
      </c>
      <c r="I37" s="47">
        <v>7702</v>
      </c>
      <c r="J37" s="48">
        <v>9700</v>
      </c>
      <c r="K37" s="33">
        <v>4502</v>
      </c>
      <c r="L37" s="48">
        <v>7472</v>
      </c>
      <c r="M37" s="48">
        <v>6270</v>
      </c>
      <c r="N37" s="61">
        <v>4766</v>
      </c>
    </row>
    <row r="38" spans="2:14" ht="18" customHeight="1" x14ac:dyDescent="0.25">
      <c r="B38" s="71" t="s">
        <v>30</v>
      </c>
      <c r="C38" s="10">
        <v>2618</v>
      </c>
      <c r="D38" s="32">
        <v>2538</v>
      </c>
      <c r="E38" s="47">
        <v>3714</v>
      </c>
      <c r="F38" s="47">
        <v>3092</v>
      </c>
      <c r="G38" s="47">
        <v>2722</v>
      </c>
      <c r="H38" s="47">
        <v>2758</v>
      </c>
      <c r="I38" s="47">
        <v>2238</v>
      </c>
      <c r="J38" s="48">
        <v>2538</v>
      </c>
      <c r="K38" s="33">
        <v>1586</v>
      </c>
      <c r="L38" s="48">
        <v>2132</v>
      </c>
      <c r="M38" s="48">
        <v>1986</v>
      </c>
      <c r="N38" s="61">
        <v>1284</v>
      </c>
    </row>
    <row r="39" spans="2:14" ht="18" customHeight="1" x14ac:dyDescent="0.25">
      <c r="B39" s="71" t="s">
        <v>31</v>
      </c>
      <c r="C39" s="10">
        <v>2672</v>
      </c>
      <c r="D39" s="32">
        <v>2456</v>
      </c>
      <c r="E39" s="47">
        <v>2576</v>
      </c>
      <c r="F39" s="47">
        <v>2272</v>
      </c>
      <c r="G39" s="47">
        <v>2344</v>
      </c>
      <c r="H39" s="47">
        <v>2562</v>
      </c>
      <c r="I39" s="47">
        <v>2300</v>
      </c>
      <c r="J39" s="48">
        <v>2428</v>
      </c>
      <c r="K39" s="33">
        <v>1778</v>
      </c>
      <c r="L39" s="48">
        <v>1940</v>
      </c>
      <c r="M39" s="48">
        <v>2068</v>
      </c>
      <c r="N39" s="61">
        <v>1808</v>
      </c>
    </row>
    <row r="40" spans="2:14" ht="18" customHeight="1" x14ac:dyDescent="0.25">
      <c r="B40" s="74" t="s">
        <v>39</v>
      </c>
      <c r="C40" s="12">
        <v>3712</v>
      </c>
      <c r="D40" s="32">
        <v>3376</v>
      </c>
      <c r="E40" s="47">
        <v>3814</v>
      </c>
      <c r="F40" s="47">
        <v>3590</v>
      </c>
      <c r="G40" s="47">
        <v>2610</v>
      </c>
      <c r="H40" s="47">
        <v>3764</v>
      </c>
      <c r="I40" s="47">
        <v>2506</v>
      </c>
      <c r="J40" s="48">
        <v>3378</v>
      </c>
      <c r="K40" s="33">
        <v>1100</v>
      </c>
      <c r="L40" s="48">
        <v>1690</v>
      </c>
      <c r="M40" s="47">
        <v>2326</v>
      </c>
      <c r="N40" s="61">
        <v>1662</v>
      </c>
    </row>
    <row r="41" spans="2:14" ht="18" customHeight="1" x14ac:dyDescent="0.25">
      <c r="B41" s="75" t="s">
        <v>40</v>
      </c>
      <c r="C41" s="11">
        <v>1136</v>
      </c>
      <c r="D41" s="32">
        <v>860</v>
      </c>
      <c r="E41" s="47">
        <v>1098</v>
      </c>
      <c r="F41" s="47">
        <v>1036</v>
      </c>
      <c r="G41" s="47">
        <v>1144</v>
      </c>
      <c r="H41" s="47">
        <v>1878</v>
      </c>
      <c r="I41" s="47">
        <v>974</v>
      </c>
      <c r="J41" s="48">
        <v>1222</v>
      </c>
      <c r="K41" s="33">
        <v>588</v>
      </c>
      <c r="L41" s="48">
        <v>778</v>
      </c>
      <c r="M41" s="48">
        <v>1030</v>
      </c>
      <c r="N41" s="61">
        <v>518</v>
      </c>
    </row>
    <row r="42" spans="2:14" ht="18" customHeight="1" thickBot="1" x14ac:dyDescent="0.3">
      <c r="B42" s="75" t="s">
        <v>32</v>
      </c>
      <c r="C42" s="13">
        <v>1774</v>
      </c>
      <c r="D42" s="33">
        <v>1230</v>
      </c>
      <c r="E42" s="48">
        <v>1448</v>
      </c>
      <c r="F42" s="48">
        <v>1604</v>
      </c>
      <c r="G42" s="48">
        <v>1456</v>
      </c>
      <c r="H42" s="48">
        <v>1316</v>
      </c>
      <c r="I42" s="48">
        <v>1232</v>
      </c>
      <c r="J42" s="48">
        <v>1528</v>
      </c>
      <c r="K42" s="33">
        <v>924</v>
      </c>
      <c r="L42" s="48">
        <v>1514</v>
      </c>
      <c r="M42" s="48">
        <v>898</v>
      </c>
      <c r="N42" s="61">
        <v>518</v>
      </c>
    </row>
    <row r="43" spans="2:14" ht="18" customHeight="1" thickBot="1" x14ac:dyDescent="0.3">
      <c r="B43" s="14" t="s">
        <v>4</v>
      </c>
      <c r="C43" s="15">
        <f t="shared" ref="C43" si="7">SUM(C35:C42)</f>
        <v>24078</v>
      </c>
      <c r="D43" s="37">
        <f t="shared" ref="D43:J43" si="8">SUM(D35:D42)</f>
        <v>20354</v>
      </c>
      <c r="E43" s="49">
        <f t="shared" si="8"/>
        <v>23408</v>
      </c>
      <c r="F43" s="49">
        <f t="shared" si="8"/>
        <v>21752</v>
      </c>
      <c r="G43" s="49">
        <f t="shared" si="8"/>
        <v>23092</v>
      </c>
      <c r="H43" s="49">
        <f t="shared" si="8"/>
        <v>25368</v>
      </c>
      <c r="I43" s="49">
        <f t="shared" si="8"/>
        <v>23916</v>
      </c>
      <c r="J43" s="49">
        <f t="shared" si="8"/>
        <v>29908</v>
      </c>
      <c r="K43" s="37">
        <f>SUM(K35:K42)</f>
        <v>18204</v>
      </c>
      <c r="L43" s="49">
        <f t="shared" ref="L43:M43" si="9">SUM(L35:L42)</f>
        <v>23562</v>
      </c>
      <c r="M43" s="49">
        <f t="shared" si="9"/>
        <v>20534</v>
      </c>
      <c r="N43" s="63">
        <f>SUM(N35:N42)</f>
        <v>13852</v>
      </c>
    </row>
    <row r="44" spans="2:14" ht="18" customHeight="1" thickBot="1" x14ac:dyDescent="0.3">
      <c r="B44" s="78" t="s">
        <v>41</v>
      </c>
      <c r="C44" s="79" t="s">
        <v>42</v>
      </c>
      <c r="D44" s="80">
        <f t="shared" ref="D44:J44" si="10">ROUND((D43-C43)/C43*100,1)</f>
        <v>-15.5</v>
      </c>
      <c r="E44" s="80">
        <f t="shared" si="10"/>
        <v>15</v>
      </c>
      <c r="F44" s="80">
        <f t="shared" si="10"/>
        <v>-7.1</v>
      </c>
      <c r="G44" s="80">
        <f t="shared" si="10"/>
        <v>6.2</v>
      </c>
      <c r="H44" s="80">
        <f t="shared" si="10"/>
        <v>9.9</v>
      </c>
      <c r="I44" s="80">
        <f t="shared" si="10"/>
        <v>-5.7</v>
      </c>
      <c r="J44" s="80">
        <f t="shared" si="10"/>
        <v>25.1</v>
      </c>
      <c r="K44" s="88">
        <f>ROUND((K43-J43)/J43*100,1)</f>
        <v>-39.1</v>
      </c>
      <c r="L44" s="80">
        <f>ROUND((L43-K43)/K43*100,1)</f>
        <v>29.4</v>
      </c>
      <c r="M44" s="80">
        <f>ROUND((M43-L43)/L43*100,1)</f>
        <v>-12.9</v>
      </c>
      <c r="N44" s="81">
        <f>ROUND((N43-M43)/M43*100,1)</f>
        <v>-32.5</v>
      </c>
    </row>
    <row r="45" spans="2:14" ht="18" customHeight="1" x14ac:dyDescent="0.25"/>
    <row r="46" spans="2:14" ht="18" customHeight="1" thickBot="1" x14ac:dyDescent="0.3">
      <c r="B46" s="7" t="s">
        <v>2</v>
      </c>
      <c r="J46" s="27"/>
      <c r="K46" s="27"/>
      <c r="L46" s="27"/>
      <c r="M46" s="27"/>
      <c r="N46" s="27" t="s">
        <v>11</v>
      </c>
    </row>
    <row r="47" spans="2:14" ht="18" customHeight="1" x14ac:dyDescent="0.25">
      <c r="B47" s="57" t="s">
        <v>19</v>
      </c>
      <c r="C47" s="51" t="s">
        <v>3</v>
      </c>
      <c r="D47" s="31" t="s">
        <v>10</v>
      </c>
      <c r="E47" s="46" t="s">
        <v>13</v>
      </c>
      <c r="F47" s="46" t="s">
        <v>17</v>
      </c>
      <c r="G47" s="46" t="s">
        <v>21</v>
      </c>
      <c r="H47" s="65" t="s">
        <v>22</v>
      </c>
      <c r="I47" s="65" t="s">
        <v>23</v>
      </c>
      <c r="J47" s="46" t="s">
        <v>24</v>
      </c>
      <c r="K47" s="85" t="s">
        <v>25</v>
      </c>
      <c r="L47" s="46" t="s">
        <v>44</v>
      </c>
      <c r="M47" s="65" t="s">
        <v>45</v>
      </c>
      <c r="N47" s="60" t="s">
        <v>46</v>
      </c>
    </row>
    <row r="48" spans="2:14" ht="18" customHeight="1" x14ac:dyDescent="0.25">
      <c r="B48" s="71" t="s">
        <v>28</v>
      </c>
      <c r="C48" s="52">
        <v>708</v>
      </c>
      <c r="D48" s="32">
        <v>932</v>
      </c>
      <c r="E48" s="47">
        <v>1036</v>
      </c>
      <c r="F48" s="47">
        <v>920</v>
      </c>
      <c r="G48" s="47">
        <v>1366</v>
      </c>
      <c r="H48" s="66">
        <v>992</v>
      </c>
      <c r="I48" s="66">
        <v>972</v>
      </c>
      <c r="J48" s="48">
        <v>946</v>
      </c>
      <c r="K48" s="33">
        <v>656</v>
      </c>
      <c r="L48" s="47">
        <v>1964</v>
      </c>
      <c r="M48" s="67">
        <v>776</v>
      </c>
      <c r="N48" s="61">
        <v>650</v>
      </c>
    </row>
    <row r="49" spans="2:14" ht="18" customHeight="1" x14ac:dyDescent="0.25">
      <c r="B49" s="71" t="s">
        <v>29</v>
      </c>
      <c r="C49" s="53">
        <v>5180</v>
      </c>
      <c r="D49" s="32">
        <v>3934</v>
      </c>
      <c r="E49" s="47">
        <v>4430</v>
      </c>
      <c r="F49" s="47">
        <v>3788</v>
      </c>
      <c r="G49" s="47">
        <v>5434</v>
      </c>
      <c r="H49" s="66">
        <v>6244</v>
      </c>
      <c r="I49" s="66">
        <v>6054</v>
      </c>
      <c r="J49" s="48">
        <v>6396</v>
      </c>
      <c r="K49" s="33">
        <v>5794</v>
      </c>
      <c r="L49" s="48">
        <v>4760</v>
      </c>
      <c r="M49" s="67">
        <v>4466</v>
      </c>
      <c r="N49" s="61">
        <v>4102</v>
      </c>
    </row>
    <row r="50" spans="2:14" ht="18" customHeight="1" x14ac:dyDescent="0.25">
      <c r="B50" s="71" t="s">
        <v>38</v>
      </c>
      <c r="C50" s="53">
        <v>2744</v>
      </c>
      <c r="D50" s="32">
        <v>4876</v>
      </c>
      <c r="E50" s="47">
        <v>4402</v>
      </c>
      <c r="F50" s="47">
        <v>4588</v>
      </c>
      <c r="G50" s="47">
        <v>4620</v>
      </c>
      <c r="H50" s="66">
        <v>8932</v>
      </c>
      <c r="I50" s="66">
        <v>8330</v>
      </c>
      <c r="J50" s="48">
        <v>8624</v>
      </c>
      <c r="K50" s="33">
        <v>4188</v>
      </c>
      <c r="L50" s="48">
        <v>6576</v>
      </c>
      <c r="M50" s="67">
        <v>5428</v>
      </c>
      <c r="N50" s="91">
        <v>7670</v>
      </c>
    </row>
    <row r="51" spans="2:14" ht="18" customHeight="1" x14ac:dyDescent="0.25">
      <c r="B51" s="71" t="s">
        <v>30</v>
      </c>
      <c r="C51" s="52">
        <v>1460</v>
      </c>
      <c r="D51" s="32">
        <v>2030</v>
      </c>
      <c r="E51" s="47">
        <v>2034</v>
      </c>
      <c r="F51" s="47">
        <v>1852</v>
      </c>
      <c r="G51" s="47">
        <v>2262</v>
      </c>
      <c r="H51" s="66">
        <v>2278</v>
      </c>
      <c r="I51" s="66">
        <v>1976</v>
      </c>
      <c r="J51" s="48">
        <v>1720</v>
      </c>
      <c r="K51" s="33">
        <v>1014</v>
      </c>
      <c r="L51" s="48">
        <v>1324</v>
      </c>
      <c r="M51" s="66">
        <v>1548</v>
      </c>
      <c r="N51" s="61">
        <v>1538</v>
      </c>
    </row>
    <row r="52" spans="2:14" ht="18" customHeight="1" x14ac:dyDescent="0.25">
      <c r="B52" s="71" t="s">
        <v>31</v>
      </c>
      <c r="C52" s="52">
        <v>1468</v>
      </c>
      <c r="D52" s="32">
        <v>1748</v>
      </c>
      <c r="E52" s="47">
        <v>1412</v>
      </c>
      <c r="F52" s="47">
        <v>1596</v>
      </c>
      <c r="G52" s="47">
        <v>1794</v>
      </c>
      <c r="H52" s="66">
        <v>1574</v>
      </c>
      <c r="I52" s="66">
        <v>1570</v>
      </c>
      <c r="J52" s="48">
        <v>1474</v>
      </c>
      <c r="K52" s="33">
        <v>1026</v>
      </c>
      <c r="L52" s="48">
        <v>1178</v>
      </c>
      <c r="M52" s="67">
        <v>1498</v>
      </c>
      <c r="N52" s="61">
        <v>1714</v>
      </c>
    </row>
    <row r="53" spans="2:14" ht="18" customHeight="1" x14ac:dyDescent="0.25">
      <c r="B53" s="74" t="s">
        <v>39</v>
      </c>
      <c r="C53" s="54">
        <v>3038</v>
      </c>
      <c r="D53" s="32">
        <v>3790</v>
      </c>
      <c r="E53" s="47">
        <v>3356</v>
      </c>
      <c r="F53" s="47">
        <v>3878</v>
      </c>
      <c r="G53" s="47">
        <v>2726</v>
      </c>
      <c r="H53" s="66">
        <v>2970</v>
      </c>
      <c r="I53" s="66">
        <v>3032</v>
      </c>
      <c r="J53" s="48">
        <v>3114</v>
      </c>
      <c r="K53" s="33">
        <v>1406</v>
      </c>
      <c r="L53" s="48">
        <v>1730</v>
      </c>
      <c r="M53" s="67">
        <v>2522</v>
      </c>
      <c r="N53" s="61">
        <v>2914</v>
      </c>
    </row>
    <row r="54" spans="2:14" ht="18" customHeight="1" x14ac:dyDescent="0.25">
      <c r="B54" s="75" t="s">
        <v>40</v>
      </c>
      <c r="C54" s="53">
        <v>1432</v>
      </c>
      <c r="D54" s="32">
        <v>1372</v>
      </c>
      <c r="E54" s="47">
        <v>1250</v>
      </c>
      <c r="F54" s="47">
        <v>1178</v>
      </c>
      <c r="G54" s="47">
        <v>1528</v>
      </c>
      <c r="H54" s="66">
        <v>1308</v>
      </c>
      <c r="I54" s="66">
        <v>1184</v>
      </c>
      <c r="J54" s="48">
        <v>1264</v>
      </c>
      <c r="K54" s="33">
        <v>984</v>
      </c>
      <c r="L54" s="48">
        <v>1038</v>
      </c>
      <c r="M54" s="67">
        <v>1152</v>
      </c>
      <c r="N54" s="61">
        <v>1196</v>
      </c>
    </row>
    <row r="55" spans="2:14" ht="18" customHeight="1" thickBot="1" x14ac:dyDescent="0.3">
      <c r="B55" s="75" t="s">
        <v>32</v>
      </c>
      <c r="C55" s="55">
        <v>1860</v>
      </c>
      <c r="D55" s="33">
        <v>2000</v>
      </c>
      <c r="E55" s="48">
        <v>1652</v>
      </c>
      <c r="F55" s="48">
        <v>2068</v>
      </c>
      <c r="G55" s="48">
        <v>1902</v>
      </c>
      <c r="H55" s="67">
        <v>1742</v>
      </c>
      <c r="I55" s="67">
        <v>1726</v>
      </c>
      <c r="J55" s="48">
        <v>1446</v>
      </c>
      <c r="K55" s="33">
        <v>1386</v>
      </c>
      <c r="L55" s="48">
        <v>1578</v>
      </c>
      <c r="M55" s="67">
        <v>974</v>
      </c>
      <c r="N55" s="61">
        <v>992</v>
      </c>
    </row>
    <row r="56" spans="2:14" ht="18" customHeight="1" thickBot="1" x14ac:dyDescent="0.3">
      <c r="B56" s="14" t="s">
        <v>4</v>
      </c>
      <c r="C56" s="56">
        <f t="shared" ref="C56:I56" si="11">SUM(C48:C55)</f>
        <v>17890</v>
      </c>
      <c r="D56" s="37">
        <f t="shared" si="11"/>
        <v>20682</v>
      </c>
      <c r="E56" s="49">
        <f t="shared" si="11"/>
        <v>19572</v>
      </c>
      <c r="F56" s="49">
        <f t="shared" si="11"/>
        <v>19868</v>
      </c>
      <c r="G56" s="49">
        <f t="shared" si="11"/>
        <v>21632</v>
      </c>
      <c r="H56" s="69">
        <f t="shared" si="11"/>
        <v>26040</v>
      </c>
      <c r="I56" s="69">
        <f t="shared" si="11"/>
        <v>24844</v>
      </c>
      <c r="J56" s="49">
        <f>SUM(J48:J55)</f>
        <v>24984</v>
      </c>
      <c r="K56" s="37">
        <f>SUM(K48:K55)</f>
        <v>16454</v>
      </c>
      <c r="L56" s="49">
        <f t="shared" ref="L56:M56" si="12">SUM(L48:L55)</f>
        <v>20148</v>
      </c>
      <c r="M56" s="69">
        <f t="shared" si="12"/>
        <v>18364</v>
      </c>
      <c r="N56" s="63">
        <f>SUM(N48:N55)</f>
        <v>20776</v>
      </c>
    </row>
    <row r="57" spans="2:14" ht="18" customHeight="1" thickBot="1" x14ac:dyDescent="0.3">
      <c r="B57" s="78" t="s">
        <v>41</v>
      </c>
      <c r="C57" s="79" t="s">
        <v>42</v>
      </c>
      <c r="D57" s="80">
        <f t="shared" ref="D57:J57" si="13">ROUND((D56-C56)/C56*100,1)</f>
        <v>15.6</v>
      </c>
      <c r="E57" s="80">
        <f t="shared" si="13"/>
        <v>-5.4</v>
      </c>
      <c r="F57" s="80">
        <f t="shared" si="13"/>
        <v>1.5</v>
      </c>
      <c r="G57" s="80">
        <f t="shared" si="13"/>
        <v>8.9</v>
      </c>
      <c r="H57" s="80">
        <f t="shared" si="13"/>
        <v>20.399999999999999</v>
      </c>
      <c r="I57" s="80">
        <f t="shared" si="13"/>
        <v>-4.5999999999999996</v>
      </c>
      <c r="J57" s="80">
        <f t="shared" si="13"/>
        <v>0.6</v>
      </c>
      <c r="K57" s="88">
        <f>ROUND((K56-J56)/J56*100,1)</f>
        <v>-34.1</v>
      </c>
      <c r="L57" s="80">
        <f>ROUND((L56-K56)/K56*100,1)</f>
        <v>22.5</v>
      </c>
      <c r="M57" s="93">
        <f>ROUND((M56-L56)/L56*100,1)</f>
        <v>-8.9</v>
      </c>
      <c r="N57" s="102">
        <v>13.1</v>
      </c>
    </row>
    <row r="58" spans="2:14" ht="18" customHeight="1" x14ac:dyDescent="0.25">
      <c r="F58" s="58"/>
      <c r="G58" s="58"/>
      <c r="H58" s="58"/>
      <c r="I58" s="58"/>
      <c r="J58" s="58"/>
      <c r="K58" s="58"/>
      <c r="L58" s="58"/>
      <c r="M58" s="58"/>
      <c r="N58" s="58"/>
    </row>
    <row r="59" spans="2:14" ht="18" customHeight="1" thickBot="1" x14ac:dyDescent="0.3">
      <c r="J59" s="28"/>
      <c r="K59" s="28"/>
      <c r="L59" s="28"/>
      <c r="M59" s="28"/>
      <c r="N59" s="28" t="s">
        <v>11</v>
      </c>
    </row>
    <row r="60" spans="2:14" ht="34.5" customHeight="1" x14ac:dyDescent="0.25">
      <c r="B60" s="26"/>
      <c r="C60" s="38" t="s">
        <v>20</v>
      </c>
      <c r="D60" s="9" t="s">
        <v>9</v>
      </c>
      <c r="E60" s="50" t="s">
        <v>12</v>
      </c>
      <c r="F60" s="50" t="s">
        <v>17</v>
      </c>
      <c r="G60" s="50" t="s">
        <v>21</v>
      </c>
      <c r="H60" s="46" t="s">
        <v>22</v>
      </c>
      <c r="I60" s="46" t="s">
        <v>23</v>
      </c>
      <c r="J60" s="46" t="s">
        <v>24</v>
      </c>
      <c r="K60" s="85" t="s">
        <v>25</v>
      </c>
      <c r="L60" s="46" t="s">
        <v>44</v>
      </c>
      <c r="M60" s="46" t="s">
        <v>45</v>
      </c>
      <c r="N60" s="60" t="s">
        <v>46</v>
      </c>
    </row>
    <row r="61" spans="2:14" ht="34.5" customHeight="1" x14ac:dyDescent="0.25">
      <c r="B61" s="30" t="s">
        <v>14</v>
      </c>
      <c r="C61" s="17">
        <f t="shared" ref="C61:K61" si="14">C15+C28</f>
        <v>38864</v>
      </c>
      <c r="D61" s="34">
        <f t="shared" si="14"/>
        <v>39652</v>
      </c>
      <c r="E61" s="20">
        <f t="shared" si="14"/>
        <v>33848</v>
      </c>
      <c r="F61" s="20">
        <f t="shared" si="14"/>
        <v>37404</v>
      </c>
      <c r="G61" s="20">
        <f t="shared" si="14"/>
        <v>37440</v>
      </c>
      <c r="H61" s="70">
        <f t="shared" si="14"/>
        <v>39694</v>
      </c>
      <c r="I61" s="70">
        <f t="shared" si="14"/>
        <v>38170</v>
      </c>
      <c r="J61" s="70">
        <f t="shared" si="14"/>
        <v>34702</v>
      </c>
      <c r="K61" s="86">
        <f t="shared" si="14"/>
        <v>18372</v>
      </c>
      <c r="L61" s="86">
        <f>L15+L28</f>
        <v>19476</v>
      </c>
      <c r="M61" s="86">
        <f>M15+M28</f>
        <v>21724</v>
      </c>
      <c r="N61" s="99">
        <v>26026</v>
      </c>
    </row>
    <row r="62" spans="2:14" ht="34.5" customHeight="1" x14ac:dyDescent="0.25">
      <c r="B62" s="30" t="s">
        <v>15</v>
      </c>
      <c r="C62" s="17">
        <f t="shared" ref="C62:M62" si="15">C43+C56</f>
        <v>41968</v>
      </c>
      <c r="D62" s="34">
        <f t="shared" si="15"/>
        <v>41036</v>
      </c>
      <c r="E62" s="20">
        <f t="shared" si="15"/>
        <v>42980</v>
      </c>
      <c r="F62" s="20">
        <f t="shared" si="15"/>
        <v>41620</v>
      </c>
      <c r="G62" s="21">
        <f t="shared" si="15"/>
        <v>44724</v>
      </c>
      <c r="H62" s="20">
        <f t="shared" si="15"/>
        <v>51408</v>
      </c>
      <c r="I62" s="20">
        <f t="shared" si="15"/>
        <v>48760</v>
      </c>
      <c r="J62" s="20">
        <f t="shared" si="15"/>
        <v>54892</v>
      </c>
      <c r="K62" s="101">
        <f t="shared" si="15"/>
        <v>34658</v>
      </c>
      <c r="L62" s="34">
        <f t="shared" si="15"/>
        <v>43710</v>
      </c>
      <c r="M62" s="34">
        <f t="shared" si="15"/>
        <v>38898</v>
      </c>
      <c r="N62" s="100">
        <v>34628</v>
      </c>
    </row>
    <row r="63" spans="2:14" ht="34.5" customHeight="1" x14ac:dyDescent="0.25">
      <c r="B63" s="29" t="s">
        <v>8</v>
      </c>
      <c r="C63" s="18">
        <f t="shared" ref="C63:M63" si="16">C15+C28+C43+C56</f>
        <v>80832</v>
      </c>
      <c r="D63" s="35">
        <f t="shared" si="16"/>
        <v>80688</v>
      </c>
      <c r="E63" s="21">
        <f t="shared" si="16"/>
        <v>76828</v>
      </c>
      <c r="F63" s="21">
        <f t="shared" si="16"/>
        <v>79024</v>
      </c>
      <c r="G63" s="21">
        <f t="shared" si="16"/>
        <v>82164</v>
      </c>
      <c r="H63" s="21">
        <f t="shared" si="16"/>
        <v>91102</v>
      </c>
      <c r="I63" s="21">
        <f t="shared" si="16"/>
        <v>86930</v>
      </c>
      <c r="J63" s="21">
        <f t="shared" si="16"/>
        <v>89594</v>
      </c>
      <c r="K63" s="35">
        <f t="shared" si="16"/>
        <v>53030</v>
      </c>
      <c r="L63" s="35">
        <f t="shared" si="16"/>
        <v>63186</v>
      </c>
      <c r="M63" s="35">
        <f t="shared" si="16"/>
        <v>60622</v>
      </c>
      <c r="N63" s="98">
        <v>60654</v>
      </c>
    </row>
    <row r="64" spans="2:14" ht="34.5" customHeight="1" thickBot="1" x14ac:dyDescent="0.3">
      <c r="B64" s="84" t="s">
        <v>5</v>
      </c>
      <c r="C64" s="19">
        <f t="shared" ref="C64:J64" si="17">C63/2</f>
        <v>40416</v>
      </c>
      <c r="D64" s="36">
        <f t="shared" si="17"/>
        <v>40344</v>
      </c>
      <c r="E64" s="22">
        <f t="shared" si="17"/>
        <v>38414</v>
      </c>
      <c r="F64" s="22">
        <f t="shared" si="17"/>
        <v>39512</v>
      </c>
      <c r="G64" s="22">
        <f t="shared" si="17"/>
        <v>41082</v>
      </c>
      <c r="H64" s="82">
        <f t="shared" si="17"/>
        <v>45551</v>
      </c>
      <c r="I64" s="82">
        <f t="shared" si="17"/>
        <v>43465</v>
      </c>
      <c r="J64" s="82">
        <f t="shared" si="17"/>
        <v>44797</v>
      </c>
      <c r="K64" s="87">
        <f>K63/2</f>
        <v>26515</v>
      </c>
      <c r="L64" s="87">
        <f t="shared" ref="L64:M64" si="18">L63/2</f>
        <v>31593</v>
      </c>
      <c r="M64" s="82">
        <f t="shared" si="18"/>
        <v>30311</v>
      </c>
      <c r="N64" s="94">
        <v>30327</v>
      </c>
    </row>
    <row r="65" spans="2:14" ht="18" customHeight="1" thickBot="1" x14ac:dyDescent="0.3">
      <c r="B65" s="78" t="s">
        <v>41</v>
      </c>
      <c r="C65" s="79" t="s">
        <v>42</v>
      </c>
      <c r="D65" s="80">
        <f t="shared" ref="D65:J65" si="19">ROUND((D64-C64)/C64*100,1)</f>
        <v>-0.2</v>
      </c>
      <c r="E65" s="80">
        <f t="shared" si="19"/>
        <v>-4.8</v>
      </c>
      <c r="F65" s="80">
        <f t="shared" si="19"/>
        <v>2.9</v>
      </c>
      <c r="G65" s="80">
        <f t="shared" si="19"/>
        <v>4</v>
      </c>
      <c r="H65" s="80">
        <f t="shared" si="19"/>
        <v>10.9</v>
      </c>
      <c r="I65" s="80">
        <f t="shared" si="19"/>
        <v>-4.5999999999999996</v>
      </c>
      <c r="J65" s="80">
        <f t="shared" si="19"/>
        <v>3.1</v>
      </c>
      <c r="K65" s="88">
        <f>ROUND((K64-J64)/J64*100,1)</f>
        <v>-40.799999999999997</v>
      </c>
      <c r="L65" s="80">
        <f>ROUND((L64-K64)/K64*100,1)</f>
        <v>19.2</v>
      </c>
      <c r="M65" s="80">
        <f>ROUND((M64-L64)/L64*100,1)</f>
        <v>-4.0999999999999996</v>
      </c>
      <c r="N65" s="81">
        <v>0.1</v>
      </c>
    </row>
    <row r="66" spans="2:14" ht="21.75" customHeight="1" x14ac:dyDescent="0.25">
      <c r="C66" s="43"/>
      <c r="D66" s="42"/>
      <c r="E66" s="42"/>
      <c r="F66" s="42"/>
      <c r="G66" s="42"/>
    </row>
    <row r="67" spans="2:14" ht="12.95" customHeight="1" x14ac:dyDescent="0.25">
      <c r="C67" s="39"/>
      <c r="D67" s="45"/>
      <c r="E67" s="40"/>
      <c r="F67" s="40"/>
      <c r="G67" s="40"/>
      <c r="H67" s="44"/>
      <c r="I67" s="44"/>
      <c r="J67" s="44"/>
      <c r="K67" s="44"/>
      <c r="L67" s="44"/>
      <c r="M67" s="44"/>
      <c r="N67" s="44"/>
    </row>
  </sheetData>
  <phoneticPr fontId="2"/>
  <printOptions horizontalCentered="1"/>
  <pageMargins left="0.39370078740157483" right="0" top="0.35433070866141736" bottom="0.11811023622047245" header="0.19685039370078741" footer="0.23622047244094491"/>
  <pageSetup paperSize="9" scale="66" orientation="portrait" r:id="rId1"/>
  <headerFooter alignWithMargins="0"/>
  <rowBreaks count="1" manualBreakCount="1">
    <brk id="65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H24-R5</vt:lpstr>
      <vt:lpstr>'H24-R5'!Print_Area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函館市商工観光部</dc:creator>
  <cp:lastModifiedBy>宮本　佳奈</cp:lastModifiedBy>
  <cp:lastPrinted>2023-09-26T01:25:31Z</cp:lastPrinted>
  <dcterms:created xsi:type="dcterms:W3CDTF">2003-12-09T02:28:03Z</dcterms:created>
  <dcterms:modified xsi:type="dcterms:W3CDTF">2023-09-26T01:26:17Z</dcterms:modified>
</cp:coreProperties>
</file>