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56.2.15\share\02青少年\01放課後子どもプラン\01学童保育\04委託契約\R5年度\8実績報告\2 本体様式\"/>
    </mc:Choice>
  </mc:AlternateContent>
  <xr:revisionPtr revIDLastSave="0" documentId="13_ncr:1_{E329256B-C21F-4A52-912B-A668481288F5}" xr6:coauthVersionLast="47" xr6:coauthVersionMax="47" xr10:uidLastSave="{00000000-0000-0000-0000-000000000000}"/>
  <bookViews>
    <workbookView xWindow="40920" yWindow="-120" windowWidth="29040" windowHeight="15840" tabRatio="763" xr2:uid="{00000000-000D-0000-FFFF-FFFF00000000}"/>
  </bookViews>
  <sheets>
    <sheet name="実績報告書（2クラス用）" sheetId="12" r:id="rId1"/>
    <sheet name="利用児童数実績表（2クラス用）" sheetId="13" r:id="rId2"/>
    <sheet name="実績報告書 (3クラス用)" sheetId="27" r:id="rId3"/>
    <sheet name="利用児童数実績表 (3クラス用)" sheetId="28" r:id="rId4"/>
    <sheet name="開設日数変更理由書" sheetId="32" r:id="rId5"/>
    <sheet name="開設日数内訳書" sheetId="31" r:id="rId6"/>
  </sheets>
  <definedNames>
    <definedName name="_xlnm.Print_Area" localSheetId="5">開設日数内訳書!$A$1:$AQ$39</definedName>
    <definedName name="_xlnm.Print_Area" localSheetId="4">開設日数変更理由書!$A$1:$Q$34</definedName>
    <definedName name="_xlnm.Print_Area" localSheetId="2">'実績報告書 (3クラス用)'!$A$1:$AV$61</definedName>
    <definedName name="_xlnm.Print_Area" localSheetId="0">'実績報告書（2クラス用）'!$A$1:$AV$51</definedName>
    <definedName name="_xlnm.Print_Area" localSheetId="3">'利用児童数実績表 (3クラス用)'!$A$1:$AA$54</definedName>
    <definedName name="_xlnm.Print_Area" localSheetId="1">'利用児童数実績表（2クラス用）'!$A$1:$AA$42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1" i="31" l="1"/>
  <c r="AP31" i="31"/>
  <c r="AO31" i="31"/>
  <c r="AN31" i="31"/>
  <c r="AP30" i="31"/>
  <c r="AO30" i="31"/>
  <c r="AN30" i="31"/>
  <c r="AM30" i="31"/>
  <c r="AQ30" i="31" s="1"/>
  <c r="AM29" i="31"/>
  <c r="I29" i="31"/>
  <c r="J29" i="31" s="1"/>
  <c r="K29" i="31" s="1"/>
  <c r="L29" i="31" s="1"/>
  <c r="M29" i="31" s="1"/>
  <c r="N29" i="31" s="1"/>
  <c r="O29" i="31" s="1"/>
  <c r="P29" i="31" s="1"/>
  <c r="Q29" i="31" s="1"/>
  <c r="R29" i="31" s="1"/>
  <c r="S29" i="31" s="1"/>
  <c r="T29" i="31" s="1"/>
  <c r="U29" i="31" s="1"/>
  <c r="V29" i="31" s="1"/>
  <c r="W29" i="31" s="1"/>
  <c r="X29" i="31" s="1"/>
  <c r="Y29" i="31" s="1"/>
  <c r="Z29" i="31" s="1"/>
  <c r="AA29" i="31" s="1"/>
  <c r="AB29" i="31" s="1"/>
  <c r="AC29" i="31" s="1"/>
  <c r="AD29" i="31" s="1"/>
  <c r="AE29" i="31" s="1"/>
  <c r="AF29" i="31" s="1"/>
  <c r="AG29" i="31" s="1"/>
  <c r="AH29" i="31" s="1"/>
  <c r="AI29" i="31" s="1"/>
  <c r="AJ29" i="31" s="1"/>
  <c r="AK29" i="31" s="1"/>
  <c r="AL29" i="31" s="1"/>
  <c r="H29" i="31"/>
  <c r="AQ28" i="31"/>
  <c r="AP28" i="31"/>
  <c r="AN28" i="31"/>
  <c r="AM28" i="31"/>
  <c r="AM27" i="31"/>
  <c r="H27" i="31"/>
  <c r="I27" i="31" s="1"/>
  <c r="J27" i="31" s="1"/>
  <c r="K27" i="31" s="1"/>
  <c r="L27" i="31" s="1"/>
  <c r="M27" i="31" s="1"/>
  <c r="N27" i="31" s="1"/>
  <c r="O27" i="31" s="1"/>
  <c r="P27" i="31" s="1"/>
  <c r="Q27" i="31" s="1"/>
  <c r="R27" i="31" s="1"/>
  <c r="S27" i="31" s="1"/>
  <c r="T27" i="31" s="1"/>
  <c r="U27" i="31" s="1"/>
  <c r="V27" i="31" s="1"/>
  <c r="W27" i="31" s="1"/>
  <c r="X27" i="31" s="1"/>
  <c r="Y27" i="31" s="1"/>
  <c r="Z27" i="31" s="1"/>
  <c r="AA27" i="31" s="1"/>
  <c r="AB27" i="31" s="1"/>
  <c r="AC27" i="31" s="1"/>
  <c r="AD27" i="31" s="1"/>
  <c r="AE27" i="31" s="1"/>
  <c r="AF27" i="31" s="1"/>
  <c r="AG27" i="31" s="1"/>
  <c r="AH27" i="31" s="1"/>
  <c r="AI27" i="31" s="1"/>
  <c r="G27" i="31"/>
  <c r="AP26" i="31"/>
  <c r="AO26" i="31"/>
  <c r="AN26" i="31"/>
  <c r="AM26" i="31"/>
  <c r="AM25" i="31"/>
  <c r="D25" i="31"/>
  <c r="E25" i="31" s="1"/>
  <c r="F25" i="31" s="1"/>
  <c r="G25" i="31" s="1"/>
  <c r="H25" i="31" s="1"/>
  <c r="I25" i="31" s="1"/>
  <c r="J25" i="31" s="1"/>
  <c r="K25" i="31" s="1"/>
  <c r="L25" i="31" s="1"/>
  <c r="M25" i="31" s="1"/>
  <c r="N25" i="31" s="1"/>
  <c r="O25" i="31" s="1"/>
  <c r="P25" i="31" s="1"/>
  <c r="Q25" i="31" s="1"/>
  <c r="R25" i="31" s="1"/>
  <c r="S25" i="31" s="1"/>
  <c r="T25" i="31" s="1"/>
  <c r="U25" i="31" s="1"/>
  <c r="V25" i="31" s="1"/>
  <c r="W25" i="31" s="1"/>
  <c r="X25" i="31" s="1"/>
  <c r="Y25" i="31" s="1"/>
  <c r="Z25" i="31" s="1"/>
  <c r="AA25" i="31" s="1"/>
  <c r="AB25" i="31" s="1"/>
  <c r="AC25" i="31" s="1"/>
  <c r="AD25" i="31" s="1"/>
  <c r="AE25" i="31" s="1"/>
  <c r="AF25" i="31" s="1"/>
  <c r="AG25" i="31" s="1"/>
  <c r="AH25" i="31" s="1"/>
  <c r="AP24" i="31"/>
  <c r="AO24" i="31"/>
  <c r="AN24" i="31"/>
  <c r="AM24" i="31"/>
  <c r="AQ24" i="31" s="1"/>
  <c r="H23" i="31"/>
  <c r="I23" i="31" s="1"/>
  <c r="J23" i="31" s="1"/>
  <c r="K23" i="31" s="1"/>
  <c r="L23" i="31" s="1"/>
  <c r="M23" i="31" s="1"/>
  <c r="N23" i="31" s="1"/>
  <c r="O23" i="31" s="1"/>
  <c r="P23" i="31" s="1"/>
  <c r="Q23" i="31" s="1"/>
  <c r="R23" i="31" s="1"/>
  <c r="S23" i="31" s="1"/>
  <c r="T23" i="31" s="1"/>
  <c r="U23" i="31" s="1"/>
  <c r="V23" i="31" s="1"/>
  <c r="W23" i="31" s="1"/>
  <c r="X23" i="31" s="1"/>
  <c r="Y23" i="31" s="1"/>
  <c r="Z23" i="31" s="1"/>
  <c r="AA23" i="31" s="1"/>
  <c r="AB23" i="31" s="1"/>
  <c r="AC23" i="31" s="1"/>
  <c r="AD23" i="31" s="1"/>
  <c r="AE23" i="31" s="1"/>
  <c r="AF23" i="31" s="1"/>
  <c r="AG23" i="31" s="1"/>
  <c r="AH23" i="31" s="1"/>
  <c r="AI23" i="31" s="1"/>
  <c r="AJ23" i="31" s="1"/>
  <c r="AK23" i="31" s="1"/>
  <c r="AL23" i="31" s="1"/>
  <c r="AP22" i="31"/>
  <c r="AN22" i="31"/>
  <c r="AM22" i="31"/>
  <c r="AQ22" i="31" s="1"/>
  <c r="AM21" i="31"/>
  <c r="H21" i="31"/>
  <c r="I21" i="31" s="1"/>
  <c r="J21" i="31" s="1"/>
  <c r="K21" i="31" s="1"/>
  <c r="L21" i="31" s="1"/>
  <c r="M21" i="31" s="1"/>
  <c r="N21" i="31" s="1"/>
  <c r="O21" i="31" s="1"/>
  <c r="P21" i="31" s="1"/>
  <c r="Q21" i="31" s="1"/>
  <c r="R21" i="31" s="1"/>
  <c r="S21" i="31" s="1"/>
  <c r="T21" i="31" s="1"/>
  <c r="U21" i="31" s="1"/>
  <c r="V21" i="31" s="1"/>
  <c r="W21" i="31" s="1"/>
  <c r="X21" i="31" s="1"/>
  <c r="Y21" i="31" s="1"/>
  <c r="Z21" i="31" s="1"/>
  <c r="AA21" i="31" s="1"/>
  <c r="AB21" i="31" s="1"/>
  <c r="AC21" i="31" s="1"/>
  <c r="AD21" i="31" s="1"/>
  <c r="AE21" i="31" s="1"/>
  <c r="AF21" i="31" s="1"/>
  <c r="AG21" i="31" s="1"/>
  <c r="AH21" i="31" s="1"/>
  <c r="AI21" i="31" s="1"/>
  <c r="F21" i="31"/>
  <c r="G21" i="31" s="1"/>
  <c r="AQ20" i="31"/>
  <c r="AP20" i="31"/>
  <c r="AN20" i="31"/>
  <c r="AM20" i="31"/>
  <c r="AM19" i="31"/>
  <c r="F19" i="31"/>
  <c r="G19" i="31" s="1"/>
  <c r="H19" i="31" s="1"/>
  <c r="I19" i="31" s="1"/>
  <c r="J19" i="31" s="1"/>
  <c r="K19" i="31" s="1"/>
  <c r="L19" i="31" s="1"/>
  <c r="M19" i="31" s="1"/>
  <c r="N19" i="31" s="1"/>
  <c r="O19" i="31" s="1"/>
  <c r="P19" i="31" s="1"/>
  <c r="Q19" i="31" s="1"/>
  <c r="R19" i="31" s="1"/>
  <c r="S19" i="31" s="1"/>
  <c r="T19" i="31" s="1"/>
  <c r="U19" i="31" s="1"/>
  <c r="V19" i="31" s="1"/>
  <c r="W19" i="31" s="1"/>
  <c r="X19" i="31" s="1"/>
  <c r="Y19" i="31" s="1"/>
  <c r="Z19" i="31" s="1"/>
  <c r="AA19" i="31" s="1"/>
  <c r="AB19" i="31" s="1"/>
  <c r="AC19" i="31" s="1"/>
  <c r="AD19" i="31" s="1"/>
  <c r="AE19" i="31" s="1"/>
  <c r="AF19" i="31" s="1"/>
  <c r="AG19" i="31" s="1"/>
  <c r="D19" i="31"/>
  <c r="E19" i="31" s="1"/>
  <c r="C19" i="31"/>
  <c r="AP18" i="31"/>
  <c r="AQ18" i="31" s="1"/>
  <c r="AN18" i="31"/>
  <c r="AM18" i="31"/>
  <c r="H17" i="31"/>
  <c r="I17" i="31" s="1"/>
  <c r="J17" i="31" s="1"/>
  <c r="K17" i="31" s="1"/>
  <c r="L17" i="31" s="1"/>
  <c r="M17" i="31" s="1"/>
  <c r="N17" i="31" s="1"/>
  <c r="O17" i="31" s="1"/>
  <c r="P17" i="31" s="1"/>
  <c r="Q17" i="31" s="1"/>
  <c r="R17" i="31" s="1"/>
  <c r="S17" i="31" s="1"/>
  <c r="T17" i="31" s="1"/>
  <c r="U17" i="31" s="1"/>
  <c r="V17" i="31" s="1"/>
  <c r="W17" i="31" s="1"/>
  <c r="X17" i="31" s="1"/>
  <c r="Y17" i="31" s="1"/>
  <c r="Z17" i="31" s="1"/>
  <c r="AA17" i="31" s="1"/>
  <c r="AB17" i="31" s="1"/>
  <c r="AC17" i="31" s="1"/>
  <c r="AD17" i="31" s="1"/>
  <c r="AE17" i="31" s="1"/>
  <c r="AF17" i="31" s="1"/>
  <c r="AG17" i="31" s="1"/>
  <c r="AH17" i="31" s="1"/>
  <c r="AI17" i="31" s="1"/>
  <c r="AJ17" i="31" s="1"/>
  <c r="AK17" i="31" s="1"/>
  <c r="AP16" i="31"/>
  <c r="AO16" i="31"/>
  <c r="AN16" i="31"/>
  <c r="AM16" i="31"/>
  <c r="AM15" i="31"/>
  <c r="E15" i="31"/>
  <c r="F15" i="31" s="1"/>
  <c r="G15" i="31" s="1"/>
  <c r="H15" i="31" s="1"/>
  <c r="I15" i="31" s="1"/>
  <c r="J15" i="31" s="1"/>
  <c r="K15" i="31" s="1"/>
  <c r="L15" i="31" s="1"/>
  <c r="M15" i="31" s="1"/>
  <c r="N15" i="31" s="1"/>
  <c r="O15" i="31" s="1"/>
  <c r="P15" i="31" s="1"/>
  <c r="Q15" i="31" s="1"/>
  <c r="R15" i="31" s="1"/>
  <c r="S15" i="31" s="1"/>
  <c r="T15" i="31" s="1"/>
  <c r="U15" i="31" s="1"/>
  <c r="V15" i="31" s="1"/>
  <c r="W15" i="31" s="1"/>
  <c r="X15" i="31" s="1"/>
  <c r="Y15" i="31" s="1"/>
  <c r="Z15" i="31" s="1"/>
  <c r="AA15" i="31" s="1"/>
  <c r="AB15" i="31" s="1"/>
  <c r="AC15" i="31" s="1"/>
  <c r="AD15" i="31" s="1"/>
  <c r="AE15" i="31" s="1"/>
  <c r="AF15" i="31" s="1"/>
  <c r="AG15" i="31" s="1"/>
  <c r="AH15" i="31" s="1"/>
  <c r="AI15" i="31" s="1"/>
  <c r="AP14" i="31"/>
  <c r="AO14" i="31"/>
  <c r="AN14" i="31"/>
  <c r="AM14" i="31"/>
  <c r="AM13" i="31"/>
  <c r="D13" i="31"/>
  <c r="E13" i="31" s="1"/>
  <c r="F13" i="31" s="1"/>
  <c r="G13" i="31" s="1"/>
  <c r="H13" i="31" s="1"/>
  <c r="I13" i="31" s="1"/>
  <c r="J13" i="31" s="1"/>
  <c r="K13" i="31" s="1"/>
  <c r="L13" i="31" s="1"/>
  <c r="M13" i="31" s="1"/>
  <c r="N13" i="31" s="1"/>
  <c r="O13" i="31" s="1"/>
  <c r="P13" i="31" s="1"/>
  <c r="Q13" i="31" s="1"/>
  <c r="R13" i="31" s="1"/>
  <c r="S13" i="31" s="1"/>
  <c r="T13" i="31" s="1"/>
  <c r="U13" i="31" s="1"/>
  <c r="V13" i="31" s="1"/>
  <c r="W13" i="31" s="1"/>
  <c r="X13" i="31" s="1"/>
  <c r="Y13" i="31" s="1"/>
  <c r="Z13" i="31" s="1"/>
  <c r="AA13" i="31" s="1"/>
  <c r="AB13" i="31" s="1"/>
  <c r="AC13" i="31" s="1"/>
  <c r="AD13" i="31" s="1"/>
  <c r="AE13" i="31" s="1"/>
  <c r="AF13" i="31" s="1"/>
  <c r="C13" i="31"/>
  <c r="AP12" i="31"/>
  <c r="AP32" i="31" s="1"/>
  <c r="AN12" i="31"/>
  <c r="AM12" i="31"/>
  <c r="AM11" i="31"/>
  <c r="H11" i="31"/>
  <c r="I11" i="31" s="1"/>
  <c r="J11" i="31" s="1"/>
  <c r="K11" i="31" s="1"/>
  <c r="L11" i="31" s="1"/>
  <c r="M11" i="31" s="1"/>
  <c r="N11" i="31" s="1"/>
  <c r="O11" i="31" s="1"/>
  <c r="P11" i="31" s="1"/>
  <c r="Q11" i="31" s="1"/>
  <c r="R11" i="31" s="1"/>
  <c r="S11" i="31" s="1"/>
  <c r="T11" i="31" s="1"/>
  <c r="U11" i="31" s="1"/>
  <c r="V11" i="31" s="1"/>
  <c r="W11" i="31" s="1"/>
  <c r="X11" i="31" s="1"/>
  <c r="Y11" i="31" s="1"/>
  <c r="Z11" i="31" s="1"/>
  <c r="AA11" i="31" s="1"/>
  <c r="AB11" i="31" s="1"/>
  <c r="AC11" i="31" s="1"/>
  <c r="AD11" i="31" s="1"/>
  <c r="AE11" i="31" s="1"/>
  <c r="AF11" i="31" s="1"/>
  <c r="AG11" i="31" s="1"/>
  <c r="AH11" i="31" s="1"/>
  <c r="AI11" i="31" s="1"/>
  <c r="AJ11" i="31" s="1"/>
  <c r="G11" i="31"/>
  <c r="AP10" i="31"/>
  <c r="AN10" i="31"/>
  <c r="AM10" i="31"/>
  <c r="AQ10" i="31" s="1"/>
  <c r="AM9" i="31"/>
  <c r="E9" i="31"/>
  <c r="F9" i="31" s="1"/>
  <c r="G9" i="31" s="1"/>
  <c r="H9" i="31" s="1"/>
  <c r="I9" i="31" s="1"/>
  <c r="J9" i="31" s="1"/>
  <c r="K9" i="31" s="1"/>
  <c r="L9" i="31" s="1"/>
  <c r="M9" i="31" s="1"/>
  <c r="N9" i="31" s="1"/>
  <c r="O9" i="31" s="1"/>
  <c r="P9" i="31" s="1"/>
  <c r="Q9" i="31" s="1"/>
  <c r="R9" i="31" s="1"/>
  <c r="S9" i="31" s="1"/>
  <c r="T9" i="31" s="1"/>
  <c r="U9" i="31" s="1"/>
  <c r="V9" i="31" s="1"/>
  <c r="W9" i="31" s="1"/>
  <c r="X9" i="31" s="1"/>
  <c r="Y9" i="31" s="1"/>
  <c r="Z9" i="31" s="1"/>
  <c r="AA9" i="31" s="1"/>
  <c r="AB9" i="31" s="1"/>
  <c r="AC9" i="31" s="1"/>
  <c r="AD9" i="31" s="1"/>
  <c r="AE9" i="31" s="1"/>
  <c r="AF9" i="31" s="1"/>
  <c r="AG9" i="31" s="1"/>
  <c r="AH9" i="31" s="1"/>
  <c r="D9" i="31"/>
  <c r="AP8" i="31"/>
  <c r="AO8" i="31"/>
  <c r="AN8" i="31"/>
  <c r="AM8" i="31"/>
  <c r="AM7" i="31"/>
  <c r="C7" i="31"/>
  <c r="D7" i="31" s="1"/>
  <c r="E7" i="31" s="1"/>
  <c r="F7" i="31" s="1"/>
  <c r="G7" i="31" s="1"/>
  <c r="H7" i="31" s="1"/>
  <c r="I7" i="31" s="1"/>
  <c r="J7" i="31" s="1"/>
  <c r="K7" i="31" s="1"/>
  <c r="L7" i="31" s="1"/>
  <c r="M7" i="31" s="1"/>
  <c r="N7" i="31" s="1"/>
  <c r="O7" i="31" s="1"/>
  <c r="P7" i="31" s="1"/>
  <c r="Q7" i="31" s="1"/>
  <c r="R7" i="31" s="1"/>
  <c r="S7" i="31" s="1"/>
  <c r="T7" i="31" s="1"/>
  <c r="U7" i="31" s="1"/>
  <c r="V7" i="31" s="1"/>
  <c r="W7" i="31" s="1"/>
  <c r="X7" i="31" s="1"/>
  <c r="Y7" i="31" s="1"/>
  <c r="Z7" i="31" s="1"/>
  <c r="AA7" i="31" s="1"/>
  <c r="AB7" i="31" s="1"/>
  <c r="AC7" i="31" s="1"/>
  <c r="AD7" i="31" s="1"/>
  <c r="AE7" i="31" s="1"/>
  <c r="AO32" i="31" l="1"/>
  <c r="AQ26" i="31"/>
  <c r="AM31" i="31"/>
  <c r="AQ12" i="31"/>
  <c r="AQ14" i="31"/>
  <c r="AQ16" i="31"/>
  <c r="AQ8" i="31"/>
  <c r="AM32" i="31"/>
  <c r="AN32" i="31"/>
  <c r="AQ32" i="31" l="1"/>
  <c r="T39" i="28" l="1"/>
  <c r="T38" i="28"/>
  <c r="T37" i="28"/>
  <c r="T36" i="28"/>
  <c r="T35" i="28"/>
  <c r="T34" i="28"/>
  <c r="T33" i="28"/>
  <c r="T32" i="28"/>
  <c r="T31" i="28"/>
  <c r="T30" i="28"/>
  <c r="T29" i="28"/>
  <c r="T28" i="28"/>
  <c r="T27" i="28"/>
  <c r="T26" i="28"/>
  <c r="T25" i="28"/>
  <c r="T24" i="28"/>
  <c r="T23" i="28"/>
  <c r="T22" i="28"/>
  <c r="T21" i="28"/>
  <c r="T20" i="28"/>
  <c r="T19" i="28"/>
  <c r="T18" i="28"/>
  <c r="T17" i="28"/>
  <c r="T16" i="28"/>
  <c r="T15" i="28"/>
  <c r="T14" i="28"/>
  <c r="T13" i="28"/>
  <c r="T12" i="28"/>
  <c r="T11" i="28"/>
  <c r="T10" i="28"/>
  <c r="T9" i="28"/>
  <c r="T8" i="28"/>
  <c r="T7" i="28"/>
  <c r="T6" i="28"/>
  <c r="T5" i="28"/>
  <c r="T4" i="28"/>
  <c r="Q39" i="28"/>
  <c r="Q37" i="28"/>
  <c r="Q38" i="28"/>
  <c r="Q36" i="28"/>
  <c r="Q35" i="28"/>
  <c r="Q34" i="28"/>
  <c r="Q33" i="28"/>
  <c r="Q32" i="28"/>
  <c r="Q31" i="28"/>
  <c r="Q30" i="28"/>
  <c r="Q29" i="28"/>
  <c r="Q28" i="28"/>
  <c r="Q27" i="28"/>
  <c r="Q26" i="28"/>
  <c r="Q25" i="28"/>
  <c r="Q24" i="28"/>
  <c r="Q23" i="28"/>
  <c r="Q22" i="28"/>
  <c r="Q21" i="28"/>
  <c r="Q20" i="28"/>
  <c r="Q19" i="28"/>
  <c r="Q18" i="28"/>
  <c r="Q17" i="28"/>
  <c r="Q16" i="28"/>
  <c r="Q15" i="28"/>
  <c r="Q14" i="28"/>
  <c r="Q13" i="28"/>
  <c r="Q12" i="28"/>
  <c r="Q11" i="28"/>
  <c r="Q10" i="28"/>
  <c r="Q9" i="28"/>
  <c r="Q8" i="28"/>
  <c r="Q7" i="28"/>
  <c r="Q6" i="28"/>
  <c r="Q5" i="28"/>
  <c r="Q4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N5" i="28"/>
  <c r="N6" i="28"/>
  <c r="N4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K11" i="28"/>
  <c r="K10" i="28"/>
  <c r="K9" i="28"/>
  <c r="K8" i="28"/>
  <c r="K7" i="28"/>
  <c r="K6" i="28"/>
  <c r="K5" i="28"/>
  <c r="K4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6" i="28"/>
  <c r="H5" i="28"/>
  <c r="H4" i="28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T4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Q5" i="13"/>
  <c r="Q4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H5" i="13"/>
  <c r="K4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4" i="13"/>
  <c r="Y7" i="28"/>
  <c r="Y8" i="28"/>
  <c r="Y9" i="28"/>
  <c r="Y10" i="28"/>
  <c r="Y11" i="28"/>
  <c r="Y12" i="28"/>
  <c r="Y13" i="28"/>
  <c r="Y14" i="28"/>
  <c r="Y15" i="28"/>
  <c r="Y16" i="28"/>
  <c r="Y17" i="28"/>
  <c r="Y18" i="28"/>
  <c r="Y19" i="28"/>
  <c r="Y20" i="28"/>
  <c r="Y21" i="28"/>
  <c r="Y22" i="28"/>
  <c r="Y23" i="28"/>
  <c r="Y24" i="28"/>
  <c r="Y25" i="28"/>
  <c r="Y26" i="28"/>
  <c r="Y27" i="28"/>
  <c r="Y28" i="28"/>
  <c r="Y29" i="28"/>
  <c r="Y30" i="28"/>
  <c r="Y31" i="28"/>
  <c r="Y32" i="28"/>
  <c r="Y33" i="28"/>
  <c r="Y34" i="28"/>
  <c r="Y35" i="28"/>
  <c r="Y36" i="28"/>
  <c r="Y37" i="28"/>
  <c r="Y38" i="28"/>
  <c r="Y39" i="28"/>
  <c r="Y6" i="28"/>
  <c r="E39" i="28"/>
  <c r="E38" i="28"/>
  <c r="E36" i="28"/>
  <c r="E35" i="28"/>
  <c r="E33" i="28"/>
  <c r="E32" i="28"/>
  <c r="E30" i="28"/>
  <c r="E29" i="28"/>
  <c r="E27" i="28"/>
  <c r="E26" i="28"/>
  <c r="E24" i="28"/>
  <c r="AA24" i="28" s="1"/>
  <c r="Y11" i="27" s="1"/>
  <c r="E23" i="28"/>
  <c r="E21" i="28"/>
  <c r="E20" i="28"/>
  <c r="E18" i="28"/>
  <c r="E17" i="28"/>
  <c r="E15" i="28"/>
  <c r="E14" i="28"/>
  <c r="E12" i="28"/>
  <c r="E11" i="28"/>
  <c r="E10" i="28"/>
  <c r="E9" i="28"/>
  <c r="E8" i="28"/>
  <c r="E6" i="28"/>
  <c r="E7" i="28"/>
  <c r="E5" i="28"/>
  <c r="Z39" i="28"/>
  <c r="Z36" i="28"/>
  <c r="Z33" i="28"/>
  <c r="Z30" i="28"/>
  <c r="Z27" i="28"/>
  <c r="Z24" i="28"/>
  <c r="Z21" i="28"/>
  <c r="Z18" i="28"/>
  <c r="Z15" i="28"/>
  <c r="Z12" i="28"/>
  <c r="Z9" i="28"/>
  <c r="Z6" i="28"/>
  <c r="Y4" i="13"/>
  <c r="Y5" i="13"/>
  <c r="E27" i="13"/>
  <c r="E25" i="13"/>
  <c r="E23" i="13"/>
  <c r="E21" i="13"/>
  <c r="E22" i="13"/>
  <c r="E24" i="13"/>
  <c r="E26" i="13"/>
  <c r="E19" i="13"/>
  <c r="E17" i="13"/>
  <c r="E15" i="13"/>
  <c r="E13" i="13"/>
  <c r="E11" i="13"/>
  <c r="E9" i="13"/>
  <c r="E7" i="13"/>
  <c r="E5" i="13"/>
  <c r="AA39" i="28" l="1"/>
  <c r="AN11" i="27" s="1"/>
  <c r="AA15" i="28"/>
  <c r="P11" i="27" s="1"/>
  <c r="AA6" i="28"/>
  <c r="G11" i="27" s="1"/>
  <c r="AA12" i="28"/>
  <c r="M11" i="27" s="1"/>
  <c r="AA27" i="28"/>
  <c r="AB11" i="27" s="1"/>
  <c r="AA36" i="28"/>
  <c r="AK11" i="27" s="1"/>
  <c r="AA18" i="28"/>
  <c r="S11" i="27" s="1"/>
  <c r="AA9" i="28"/>
  <c r="J11" i="27" s="1"/>
  <c r="AA21" i="28"/>
  <c r="V11" i="27" s="1"/>
  <c r="AA33" i="28"/>
  <c r="AH11" i="27" s="1"/>
  <c r="AA30" i="28"/>
  <c r="AE11" i="27" s="1"/>
  <c r="E42" i="28"/>
  <c r="E41" i="28"/>
  <c r="AA5" i="13"/>
  <c r="AT8" i="27"/>
  <c r="AT10" i="27"/>
  <c r="AT12" i="27"/>
  <c r="AQ8" i="27"/>
  <c r="AQ10" i="27"/>
  <c r="AQ14" i="27" s="1"/>
  <c r="AQ12" i="27"/>
  <c r="AQ10" i="12"/>
  <c r="AT10" i="12" s="1"/>
  <c r="AQ8" i="12"/>
  <c r="AT8" i="12" s="1"/>
  <c r="Z42" i="28"/>
  <c r="Y42" i="28"/>
  <c r="X42" i="28"/>
  <c r="W42" i="28"/>
  <c r="V42" i="28"/>
  <c r="U42" i="28"/>
  <c r="T42" i="28"/>
  <c r="R42" i="28"/>
  <c r="Q42" i="28"/>
  <c r="O42" i="28"/>
  <c r="N42" i="28"/>
  <c r="L42" i="28"/>
  <c r="K42" i="28"/>
  <c r="I42" i="28"/>
  <c r="H42" i="28"/>
  <c r="F42" i="28"/>
  <c r="C42" i="28"/>
  <c r="Z38" i="28"/>
  <c r="Z37" i="28"/>
  <c r="E37" i="28"/>
  <c r="Z35" i="28"/>
  <c r="Z34" i="28"/>
  <c r="E34" i="28"/>
  <c r="Z32" i="28"/>
  <c r="Z31" i="28"/>
  <c r="E31" i="28"/>
  <c r="Z29" i="28"/>
  <c r="Z28" i="28"/>
  <c r="E28" i="28"/>
  <c r="Z26" i="28"/>
  <c r="Z25" i="28"/>
  <c r="E25" i="28"/>
  <c r="Z23" i="28"/>
  <c r="Z22" i="28"/>
  <c r="E22" i="28"/>
  <c r="Z20" i="28"/>
  <c r="Z19" i="28"/>
  <c r="E19" i="28"/>
  <c r="Z17" i="28"/>
  <c r="Z16" i="28"/>
  <c r="E16" i="28"/>
  <c r="Z14" i="28"/>
  <c r="Z13" i="28"/>
  <c r="E13" i="28"/>
  <c r="Z11" i="28"/>
  <c r="Z10" i="28"/>
  <c r="Z8" i="28"/>
  <c r="Z7" i="28"/>
  <c r="AQ29" i="27"/>
  <c r="J14" i="27"/>
  <c r="M14" i="27"/>
  <c r="P14" i="27"/>
  <c r="S14" i="27"/>
  <c r="V14" i="27"/>
  <c r="Y14" i="27"/>
  <c r="AB14" i="27"/>
  <c r="AE14" i="27"/>
  <c r="AH14" i="27"/>
  <c r="AK14" i="27"/>
  <c r="AN14" i="27"/>
  <c r="AT14" i="27"/>
  <c r="G14" i="27"/>
  <c r="X41" i="28"/>
  <c r="W41" i="28"/>
  <c r="V41" i="28"/>
  <c r="U41" i="28"/>
  <c r="R41" i="28"/>
  <c r="O41" i="28"/>
  <c r="L41" i="28"/>
  <c r="I41" i="28"/>
  <c r="F41" i="28"/>
  <c r="C41" i="28"/>
  <c r="X40" i="28"/>
  <c r="W40" i="28"/>
  <c r="V40" i="28"/>
  <c r="U40" i="28"/>
  <c r="R40" i="28"/>
  <c r="O40" i="28"/>
  <c r="L40" i="28"/>
  <c r="I40" i="28"/>
  <c r="F40" i="28"/>
  <c r="C40" i="28"/>
  <c r="Z5" i="28"/>
  <c r="Y5" i="28"/>
  <c r="Z4" i="28"/>
  <c r="Y4" i="28"/>
  <c r="E4" i="28"/>
  <c r="E40" i="28" s="1"/>
  <c r="AQ25" i="27"/>
  <c r="AQ21" i="27"/>
  <c r="AQ11" i="27" l="1"/>
  <c r="AT11" i="27" s="1"/>
  <c r="AA42" i="28"/>
  <c r="K41" i="28"/>
  <c r="N41" i="28"/>
  <c r="N40" i="28"/>
  <c r="Y41" i="28"/>
  <c r="H40" i="28"/>
  <c r="T40" i="28"/>
  <c r="Q41" i="28"/>
  <c r="Z40" i="28"/>
  <c r="Z41" i="28"/>
  <c r="AA7" i="28"/>
  <c r="J7" i="27" s="1"/>
  <c r="AA8" i="28"/>
  <c r="J9" i="27" s="1"/>
  <c r="AA10" i="28"/>
  <c r="M7" i="27" s="1"/>
  <c r="AA11" i="28"/>
  <c r="M9" i="27" s="1"/>
  <c r="AA13" i="28"/>
  <c r="P7" i="27" s="1"/>
  <c r="AA14" i="28"/>
  <c r="P9" i="27" s="1"/>
  <c r="AA16" i="28"/>
  <c r="S7" i="27" s="1"/>
  <c r="AA17" i="28"/>
  <c r="S9" i="27" s="1"/>
  <c r="AA19" i="28"/>
  <c r="V7" i="27" s="1"/>
  <c r="AA20" i="28"/>
  <c r="V9" i="27" s="1"/>
  <c r="AA22" i="28"/>
  <c r="Y7" i="27" s="1"/>
  <c r="AA23" i="28"/>
  <c r="Y9" i="27" s="1"/>
  <c r="AA25" i="28"/>
  <c r="AB7" i="27" s="1"/>
  <c r="AA26" i="28"/>
  <c r="AB9" i="27" s="1"/>
  <c r="AA28" i="28"/>
  <c r="AE7" i="27" s="1"/>
  <c r="AA29" i="28"/>
  <c r="AE9" i="27" s="1"/>
  <c r="AA31" i="28"/>
  <c r="AH7" i="27" s="1"/>
  <c r="AA32" i="28"/>
  <c r="AH9" i="27" s="1"/>
  <c r="AA34" i="28"/>
  <c r="AK7" i="27" s="1"/>
  <c r="AA35" i="28"/>
  <c r="AK9" i="27" s="1"/>
  <c r="AA37" i="28"/>
  <c r="AN7" i="27" s="1"/>
  <c r="AA38" i="28"/>
  <c r="AN9" i="27" s="1"/>
  <c r="Q40" i="28"/>
  <c r="H41" i="28"/>
  <c r="T41" i="28"/>
  <c r="K40" i="28"/>
  <c r="Y40" i="28"/>
  <c r="AA5" i="28"/>
  <c r="G9" i="27" s="1"/>
  <c r="AA4" i="28"/>
  <c r="G7" i="27" s="1"/>
  <c r="AT12" i="12"/>
  <c r="AQ12" i="12"/>
  <c r="AN12" i="12"/>
  <c r="AK12" i="12"/>
  <c r="AH12" i="12"/>
  <c r="AE12" i="12"/>
  <c r="AB12" i="12"/>
  <c r="Y12" i="12"/>
  <c r="V12" i="12"/>
  <c r="S12" i="12"/>
  <c r="P12" i="12"/>
  <c r="M12" i="12"/>
  <c r="J12" i="12"/>
  <c r="G12" i="12"/>
  <c r="AE13" i="27" l="1"/>
  <c r="AH13" i="27"/>
  <c r="V13" i="27"/>
  <c r="S13" i="27"/>
  <c r="J13" i="27"/>
  <c r="AN13" i="27"/>
  <c r="AB13" i="27"/>
  <c r="P13" i="27"/>
  <c r="M13" i="27"/>
  <c r="AK13" i="27"/>
  <c r="Y13" i="27"/>
  <c r="AQ9" i="27"/>
  <c r="AT9" i="27" s="1"/>
  <c r="AQ7" i="27"/>
  <c r="G13" i="27"/>
  <c r="AA40" i="28"/>
  <c r="AA41" i="28"/>
  <c r="R28" i="13"/>
  <c r="X29" i="13"/>
  <c r="W29" i="13"/>
  <c r="V29" i="13"/>
  <c r="U29" i="13"/>
  <c r="R29" i="13"/>
  <c r="O29" i="13"/>
  <c r="L29" i="13"/>
  <c r="I29" i="13"/>
  <c r="F29" i="13"/>
  <c r="C29" i="13"/>
  <c r="X28" i="13"/>
  <c r="W28" i="13"/>
  <c r="V28" i="13"/>
  <c r="U28" i="13"/>
  <c r="O28" i="13"/>
  <c r="L28" i="13"/>
  <c r="I28" i="13"/>
  <c r="F28" i="13"/>
  <c r="C28" i="13"/>
  <c r="AT7" i="27" l="1"/>
  <c r="AT13" i="27" s="1"/>
  <c r="AQ13" i="27"/>
  <c r="Y24" i="13" l="1"/>
  <c r="Z27" i="13"/>
  <c r="Y27" i="13"/>
  <c r="Z26" i="13"/>
  <c r="Y26" i="13"/>
  <c r="Z25" i="13"/>
  <c r="Y25" i="13"/>
  <c r="Z24" i="13"/>
  <c r="Z23" i="13"/>
  <c r="Y23" i="13"/>
  <c r="Z22" i="13"/>
  <c r="Y22" i="13"/>
  <c r="Z21" i="13"/>
  <c r="Y21" i="13"/>
  <c r="Z20" i="13"/>
  <c r="Y20" i="13"/>
  <c r="Z19" i="13"/>
  <c r="Y19" i="13"/>
  <c r="Z18" i="13"/>
  <c r="Y18" i="13"/>
  <c r="Z17" i="13"/>
  <c r="Y17" i="13"/>
  <c r="Z16" i="13"/>
  <c r="Y16" i="13"/>
  <c r="Z15" i="13"/>
  <c r="Y15" i="13"/>
  <c r="Z14" i="13"/>
  <c r="Y14" i="13"/>
  <c r="Z13" i="13"/>
  <c r="Y13" i="13"/>
  <c r="Z12" i="13"/>
  <c r="Y12" i="13"/>
  <c r="Z11" i="13"/>
  <c r="Y11" i="13"/>
  <c r="Z10" i="13"/>
  <c r="Y10" i="13"/>
  <c r="Z9" i="13"/>
  <c r="Y9" i="13"/>
  <c r="Z8" i="13"/>
  <c r="Y8" i="13"/>
  <c r="Z7" i="13"/>
  <c r="Y7" i="13"/>
  <c r="Z6" i="13"/>
  <c r="Y6" i="13"/>
  <c r="Z5" i="13"/>
  <c r="Z4" i="13"/>
  <c r="Y28" i="13" l="1"/>
  <c r="Y29" i="13"/>
  <c r="Z29" i="13"/>
  <c r="Z28" i="13"/>
  <c r="AQ23" i="12"/>
  <c r="K28" i="13" l="1"/>
  <c r="AA25" i="13"/>
  <c r="AK9" i="12" s="1"/>
  <c r="E20" i="13"/>
  <c r="E18" i="13"/>
  <c r="AA17" i="13"/>
  <c r="Y9" i="12" s="1"/>
  <c r="E16" i="13"/>
  <c r="E14" i="13"/>
  <c r="E12" i="13"/>
  <c r="E10" i="13"/>
  <c r="AA9" i="13"/>
  <c r="M9" i="12" s="1"/>
  <c r="E8" i="13"/>
  <c r="E6" i="13"/>
  <c r="AA26" i="13" l="1"/>
  <c r="AN7" i="12" s="1"/>
  <c r="AA18" i="13"/>
  <c r="AB7" i="12" s="1"/>
  <c r="N28" i="13"/>
  <c r="AA10" i="13"/>
  <c r="P7" i="12" s="1"/>
  <c r="AA19" i="13"/>
  <c r="AB9" i="12" s="1"/>
  <c r="AA23" i="13"/>
  <c r="AH9" i="12" s="1"/>
  <c r="AA21" i="13"/>
  <c r="AE9" i="12" s="1"/>
  <c r="AA15" i="13"/>
  <c r="V9" i="12" s="1"/>
  <c r="AA13" i="13"/>
  <c r="S9" i="12" s="1"/>
  <c r="AA7" i="13"/>
  <c r="J9" i="12" s="1"/>
  <c r="H28" i="13"/>
  <c r="AA22" i="13"/>
  <c r="AH7" i="12" s="1"/>
  <c r="AA14" i="13"/>
  <c r="V7" i="12" s="1"/>
  <c r="AA11" i="13"/>
  <c r="P9" i="12" s="1"/>
  <c r="AA27" i="13"/>
  <c r="AN9" i="12" s="1"/>
  <c r="AA6" i="13"/>
  <c r="J7" i="12" s="1"/>
  <c r="Q28" i="13"/>
  <c r="T29" i="13"/>
  <c r="AA16" i="13"/>
  <c r="Y7" i="12" s="1"/>
  <c r="Y11" i="12" s="1"/>
  <c r="AA8" i="13"/>
  <c r="M7" i="12" s="1"/>
  <c r="M11" i="12" s="1"/>
  <c r="AA20" i="13"/>
  <c r="AE7" i="12" s="1"/>
  <c r="H29" i="13"/>
  <c r="K29" i="13"/>
  <c r="N29" i="13"/>
  <c r="Q29" i="13"/>
  <c r="T28" i="13"/>
  <c r="AA12" i="13"/>
  <c r="S7" i="12" s="1"/>
  <c r="AA24" i="13"/>
  <c r="AK7" i="12" s="1"/>
  <c r="AK11" i="12" s="1"/>
  <c r="G9" i="12"/>
  <c r="E29" i="13"/>
  <c r="AQ19" i="12"/>
  <c r="E4" i="13"/>
  <c r="E28" i="13" s="1"/>
  <c r="P11" i="12" l="1"/>
  <c r="AN11" i="12"/>
  <c r="AB11" i="12"/>
  <c r="AH11" i="12"/>
  <c r="AE11" i="12"/>
  <c r="V11" i="12"/>
  <c r="J11" i="12"/>
  <c r="S11" i="12"/>
  <c r="AQ9" i="12"/>
  <c r="AT9" i="12" s="1"/>
  <c r="AA29" i="13"/>
  <c r="AA4" i="13"/>
  <c r="AA28" i="13" l="1"/>
  <c r="G7" i="12"/>
  <c r="AQ7" i="12" l="1"/>
  <c r="G11" i="12"/>
  <c r="AT7" i="12" l="1"/>
  <c r="AT11" i="12" s="1"/>
  <c r="AQ11" i="12"/>
</calcChain>
</file>

<file path=xl/sharedStrings.xml><?xml version="1.0" encoding="utf-8"?>
<sst xmlns="http://schemas.openxmlformats.org/spreadsheetml/2006/main" count="695" uniqueCount="176">
  <si>
    <t>障がいの内容</t>
    <rPh sb="0" eb="1">
      <t>ショウ</t>
    </rPh>
    <rPh sb="4" eb="6">
      <t>ナイヨウ</t>
    </rPh>
    <phoneticPr fontId="1"/>
  </si>
  <si>
    <t>人</t>
    <rPh sb="0" eb="1">
      <t>ニン</t>
    </rPh>
    <phoneticPr fontId="1"/>
  </si>
  <si>
    <t>日</t>
    <rPh sb="0" eb="1">
      <t>ニチ</t>
    </rPh>
    <phoneticPr fontId="1"/>
  </si>
  <si>
    <t>合計</t>
    <rPh sb="0" eb="2">
      <t>ゴウケイ</t>
    </rPh>
    <phoneticPr fontId="1"/>
  </si>
  <si>
    <t>３　職員配置の状況</t>
    <rPh sb="2" eb="4">
      <t>ショクイン</t>
    </rPh>
    <rPh sb="4" eb="6">
      <t>ハイチ</t>
    </rPh>
    <rPh sb="7" eb="9">
      <t>ジョウキョウ</t>
    </rPh>
    <phoneticPr fontId="1"/>
  </si>
  <si>
    <t>①放課後児童支援員</t>
    <rPh sb="1" eb="4">
      <t>ホウカゴ</t>
    </rPh>
    <rPh sb="4" eb="6">
      <t>ジドウ</t>
    </rPh>
    <rPh sb="6" eb="8">
      <t>シエン</t>
    </rPh>
    <rPh sb="8" eb="9">
      <t>イン</t>
    </rPh>
    <phoneticPr fontId="1"/>
  </si>
  <si>
    <t>②補助員</t>
    <rPh sb="1" eb="3">
      <t>ホジョ</t>
    </rPh>
    <rPh sb="3" eb="4">
      <t>イン</t>
    </rPh>
    <phoneticPr fontId="1"/>
  </si>
  <si>
    <t>（内訳：常勤</t>
    <rPh sb="1" eb="3">
      <t>ウチワケ</t>
    </rPh>
    <rPh sb="4" eb="6">
      <t>ジョウキン</t>
    </rPh>
    <phoneticPr fontId="1"/>
  </si>
  <si>
    <t>，非常勤</t>
    <rPh sb="1" eb="4">
      <t>ヒジョウキン</t>
    </rPh>
    <phoneticPr fontId="1"/>
  </si>
  <si>
    <t>人）</t>
    <rPh sb="0" eb="1">
      <t>ニン</t>
    </rPh>
    <phoneticPr fontId="1"/>
  </si>
  <si>
    <t>うち障がい児数</t>
    <rPh sb="2" eb="3">
      <t>ショウ</t>
    </rPh>
    <rPh sb="5" eb="6">
      <t>ジ</t>
    </rPh>
    <rPh sb="6" eb="7">
      <t>カズ</t>
    </rPh>
    <phoneticPr fontId="1"/>
  </si>
  <si>
    <t>上記のほか，障がい児の支援を担当するため加配している職員</t>
    <rPh sb="0" eb="2">
      <t>ジョウキ</t>
    </rPh>
    <rPh sb="6" eb="7">
      <t>ショウ</t>
    </rPh>
    <rPh sb="9" eb="10">
      <t>ジ</t>
    </rPh>
    <rPh sb="11" eb="13">
      <t>シエン</t>
    </rPh>
    <rPh sb="14" eb="16">
      <t>タントウ</t>
    </rPh>
    <rPh sb="20" eb="22">
      <t>カハイ</t>
    </rPh>
    <rPh sb="26" eb="28">
      <t>ショクイン</t>
    </rPh>
    <phoneticPr fontId="1"/>
  </si>
  <si>
    <t>内容</t>
    <rPh sb="0" eb="2">
      <t>ナイヨウ</t>
    </rPh>
    <phoneticPr fontId="1"/>
  </si>
  <si>
    <t>③その他</t>
    <rPh sb="3" eb="4">
      <t>ホカ</t>
    </rPh>
    <phoneticPr fontId="1"/>
  </si>
  <si>
    <t>（合計の勤務時間　平日</t>
    <rPh sb="1" eb="3">
      <t>ゴウケイ</t>
    </rPh>
    <rPh sb="4" eb="6">
      <t>キンム</t>
    </rPh>
    <rPh sb="6" eb="8">
      <t>ジカン</t>
    </rPh>
    <rPh sb="9" eb="11">
      <t>ヘイジツ</t>
    </rPh>
    <phoneticPr fontId="1"/>
  </si>
  <si>
    <t>週５日利用</t>
    <rPh sb="0" eb="1">
      <t>シュウ</t>
    </rPh>
    <rPh sb="2" eb="3">
      <t>ニチ</t>
    </rPh>
    <rPh sb="3" eb="5">
      <t>リヨウ</t>
    </rPh>
    <phoneticPr fontId="1"/>
  </si>
  <si>
    <t>週４日利用</t>
    <rPh sb="0" eb="1">
      <t>シュウ</t>
    </rPh>
    <rPh sb="2" eb="3">
      <t>ニチ</t>
    </rPh>
    <rPh sb="3" eb="5">
      <t>リヨウ</t>
    </rPh>
    <phoneticPr fontId="1"/>
  </si>
  <si>
    <t>週３日利用</t>
    <rPh sb="0" eb="1">
      <t>シュウ</t>
    </rPh>
    <rPh sb="2" eb="3">
      <t>ニチ</t>
    </rPh>
    <rPh sb="3" eb="5">
      <t>リヨウ</t>
    </rPh>
    <phoneticPr fontId="1"/>
  </si>
  <si>
    <t>週２日利用</t>
    <rPh sb="0" eb="1">
      <t>シュウ</t>
    </rPh>
    <rPh sb="2" eb="3">
      <t>ニチ</t>
    </rPh>
    <rPh sb="3" eb="5">
      <t>リヨウ</t>
    </rPh>
    <phoneticPr fontId="1"/>
  </si>
  <si>
    <t>週１日利用</t>
    <rPh sb="0" eb="1">
      <t>シュウ</t>
    </rPh>
    <rPh sb="2" eb="3">
      <t>ニチ</t>
    </rPh>
    <rPh sb="3" eb="5">
      <t>リヨウ</t>
    </rPh>
    <phoneticPr fontId="1"/>
  </si>
  <si>
    <t>係数</t>
    <rPh sb="0" eb="2">
      <t>ケイスウ</t>
    </rPh>
    <phoneticPr fontId="1"/>
  </si>
  <si>
    <t>※避難訓練実施時期や防災マニュアル策定（見直し)時期等について記入。</t>
    <rPh sb="1" eb="3">
      <t>ヒナン</t>
    </rPh>
    <rPh sb="3" eb="5">
      <t>クンレン</t>
    </rPh>
    <rPh sb="5" eb="7">
      <t>ジッシ</t>
    </rPh>
    <rPh sb="7" eb="9">
      <t>ジキ</t>
    </rPh>
    <rPh sb="10" eb="12">
      <t>ボウサイ</t>
    </rPh>
    <rPh sb="17" eb="19">
      <t>サクテイ</t>
    </rPh>
    <rPh sb="20" eb="22">
      <t>ミナオ</t>
    </rPh>
    <rPh sb="24" eb="26">
      <t>ジキ</t>
    </rPh>
    <rPh sb="26" eb="27">
      <t>ナド</t>
    </rPh>
    <rPh sb="31" eb="33">
      <t>キニュウ</t>
    </rPh>
    <phoneticPr fontId="1"/>
  </si>
  <si>
    <t>長期休業</t>
    <rPh sb="0" eb="2">
      <t>チョウキ</t>
    </rPh>
    <rPh sb="2" eb="4">
      <t>キュウギョウ</t>
    </rPh>
    <phoneticPr fontId="1"/>
  </si>
  <si>
    <t>日曜・祝日</t>
    <rPh sb="0" eb="2">
      <t>ニチヨウ</t>
    </rPh>
    <rPh sb="3" eb="5">
      <t>シュクジツ</t>
    </rPh>
    <phoneticPr fontId="1"/>
  </si>
  <si>
    <t>支援の単位１</t>
    <rPh sb="0" eb="2">
      <t>シエン</t>
    </rPh>
    <rPh sb="3" eb="5">
      <t>タンイ</t>
    </rPh>
    <phoneticPr fontId="1"/>
  </si>
  <si>
    <t>支援の単位２</t>
    <rPh sb="0" eb="2">
      <t>シエン</t>
    </rPh>
    <rPh sb="3" eb="5">
      <t>タンイ</t>
    </rPh>
    <phoneticPr fontId="1"/>
  </si>
  <si>
    <t>　　　</t>
    <phoneticPr fontId="1"/>
  </si>
  <si>
    <t>年度　事業実績報告書</t>
    <rPh sb="0" eb="2">
      <t>ネンド</t>
    </rPh>
    <rPh sb="3" eb="5">
      <t>ジギョウ</t>
    </rPh>
    <rPh sb="5" eb="7">
      <t>ジッセキ</t>
    </rPh>
    <rPh sb="7" eb="10">
      <t>ホウコクショ</t>
    </rPh>
    <phoneticPr fontId="1"/>
  </si>
  <si>
    <t>２　開設時間・日数</t>
    <rPh sb="2" eb="4">
      <t>カイセツ</t>
    </rPh>
    <rPh sb="4" eb="6">
      <t>ジカン</t>
    </rPh>
    <rPh sb="7" eb="9">
      <t>ニッスウ</t>
    </rPh>
    <phoneticPr fontId="1"/>
  </si>
  <si>
    <t>開設日数</t>
    <rPh sb="0" eb="2">
      <t>カイセツ</t>
    </rPh>
    <rPh sb="2" eb="4">
      <t>ニッスウ</t>
    </rPh>
    <phoneticPr fontId="1"/>
  </si>
  <si>
    <t>※日・祝日の開設理由は具体的に記載してください。（例：○月学童まつり，○月キャンプ）</t>
  </si>
  <si>
    <t>研修名</t>
    <rPh sb="0" eb="2">
      <t>ケンシュウ</t>
    </rPh>
    <rPh sb="2" eb="3">
      <t>メイ</t>
    </rPh>
    <phoneticPr fontId="1"/>
  </si>
  <si>
    <t>実施日時</t>
    <rPh sb="0" eb="2">
      <t>ジッシ</t>
    </rPh>
    <rPh sb="2" eb="4">
      <t>ニチジ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</si>
  <si>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</si>
  <si>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防災訓練</t>
    <rPh sb="0" eb="2">
      <t>ボウサイ</t>
    </rPh>
    <rPh sb="2" eb="4">
      <t>クンレン</t>
    </rPh>
    <phoneticPr fontId="1"/>
  </si>
  <si>
    <t>実施日</t>
    <rPh sb="0" eb="3">
      <t>ジッシビ</t>
    </rPh>
    <phoneticPr fontId="1"/>
  </si>
  <si>
    <t>その他</t>
    <rPh sb="2" eb="3">
      <t>ホカ</t>
    </rPh>
    <phoneticPr fontId="1"/>
  </si>
  <si>
    <t>施設の名称：</t>
    <rPh sb="0" eb="2">
      <t>シセツ</t>
    </rPh>
    <rPh sb="3" eb="5">
      <t>メイショウ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</si>
  <si>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</si>
  <si>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</si>
  <si>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</si>
  <si>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</si>
  <si>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</si>
  <si>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</si>
  <si>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10月</t>
    <phoneticPr fontId="1"/>
  </si>
  <si>
    <t>11月</t>
  </si>
  <si>
    <t>12月</t>
  </si>
  <si>
    <t>１月</t>
  </si>
  <si>
    <t>２月</t>
  </si>
  <si>
    <t>３月</t>
  </si>
  <si>
    <t>年間
平均</t>
    <rPh sb="0" eb="2">
      <t>ネンカン</t>
    </rPh>
    <rPh sb="3" eb="5">
      <t>ヘイキン</t>
    </rPh>
    <phoneticPr fontId="1"/>
  </si>
  <si>
    <t>平  日</t>
    <rPh sb="0" eb="1">
      <t>ヒラ</t>
    </rPh>
    <rPh sb="3" eb="4">
      <t>ヒ</t>
    </rPh>
    <phoneticPr fontId="1"/>
  </si>
  <si>
    <t>土曜日</t>
    <rPh sb="0" eb="3">
      <t>ドヨウビ</t>
    </rPh>
    <phoneticPr fontId="1"/>
  </si>
  <si>
    <t>開所時間</t>
    <rPh sb="0" eb="2">
      <t>カイショ</t>
    </rPh>
    <rPh sb="2" eb="4">
      <t>ジカン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</si>
  <si>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</si>
  <si>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</si>
  <si>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閉所時間</t>
    <rPh sb="0" eb="2">
      <t>ヘイショ</t>
    </rPh>
    <rPh sb="2" eb="4">
      <t>ジカン</t>
    </rPh>
    <phoneticPr fontId="1"/>
  </si>
  <si>
    <t>（</t>
    <phoneticPr fontId="1"/>
  </si>
  <si>
    <t>）</t>
    <phoneticPr fontId="1"/>
  </si>
  <si>
    <t>健康診受診者数</t>
    <rPh sb="0" eb="2">
      <t>ケンコウ</t>
    </rPh>
    <rPh sb="2" eb="3">
      <t>ミ</t>
    </rPh>
    <rPh sb="3" eb="6">
      <t>ジュシンシャ</t>
    </rPh>
    <rPh sb="6" eb="7">
      <t>カズ</t>
    </rPh>
    <phoneticPr fontId="1"/>
  </si>
  <si>
    <t>時間/日，長休</t>
    <phoneticPr fontId="1"/>
  </si>
  <si>
    <t>時間/日）</t>
    <phoneticPr fontId="1"/>
  </si>
  <si>
    <t>認定研修受講者数</t>
    <rPh sb="0" eb="2">
      <t>ニンテイ</t>
    </rPh>
    <rPh sb="2" eb="4">
      <t>ケンシュウ</t>
    </rPh>
    <rPh sb="4" eb="7">
      <t>ジュコウシャ</t>
    </rPh>
    <rPh sb="7" eb="8">
      <t>スウ</t>
    </rPh>
    <phoneticPr fontId="1"/>
  </si>
  <si>
    <t>４　研修の実施</t>
    <rPh sb="2" eb="4">
      <t>ケンシュウ</t>
    </rPh>
    <rPh sb="5" eb="7">
      <t>ジッシ</t>
    </rPh>
    <phoneticPr fontId="1"/>
  </si>
  <si>
    <t>※独自に実施を予定している研修の回数やテーマ，他の団体主催の研修への参加実績について記入。</t>
    <rPh sb="1" eb="3">
      <t>ドクジ</t>
    </rPh>
    <rPh sb="4" eb="6">
      <t>ジッシ</t>
    </rPh>
    <rPh sb="7" eb="9">
      <t>ヨテイ</t>
    </rPh>
    <rPh sb="13" eb="15">
      <t>ケンシュウ</t>
    </rPh>
    <rPh sb="16" eb="18">
      <t>カイスウ</t>
    </rPh>
    <rPh sb="23" eb="24">
      <t>ホカ</t>
    </rPh>
    <rPh sb="25" eb="27">
      <t>ダンタイ</t>
    </rPh>
    <rPh sb="27" eb="29">
      <t>シュサイ</t>
    </rPh>
    <rPh sb="30" eb="32">
      <t>ケンシュウ</t>
    </rPh>
    <rPh sb="34" eb="36">
      <t>サンカ</t>
    </rPh>
    <rPh sb="36" eb="38">
      <t>ジッセキ</t>
    </rPh>
    <rPh sb="42" eb="44">
      <t>キニュウ</t>
    </rPh>
    <phoneticPr fontId="1"/>
  </si>
  <si>
    <t>５　災害対策の実施状況</t>
    <rPh sb="2" eb="4">
      <t>サイガイ</t>
    </rPh>
    <rPh sb="4" eb="6">
      <t>タイサク</t>
    </rPh>
    <rPh sb="7" eb="9">
      <t>ジッシ</t>
    </rPh>
    <rPh sb="9" eb="11">
      <t>ジョウキョウ</t>
    </rPh>
    <phoneticPr fontId="1"/>
  </si>
  <si>
    <t>回数</t>
    <rPh sb="0" eb="2">
      <t>カイスウ</t>
    </rPh>
    <phoneticPr fontId="1"/>
  </si>
  <si>
    <t>回</t>
    <rPh sb="0" eb="1">
      <t>カイ</t>
    </rPh>
    <phoneticPr fontId="1"/>
  </si>
  <si>
    <t>毎日利用</t>
    <rPh sb="0" eb="2">
      <t>マイニチ</t>
    </rPh>
    <rPh sb="2" eb="4">
      <t>リヨウ</t>
    </rPh>
    <phoneticPr fontId="1"/>
  </si>
  <si>
    <t>①</t>
    <phoneticPr fontId="1"/>
  </si>
  <si>
    <t>②</t>
    <phoneticPr fontId="1"/>
  </si>
  <si>
    <t>１０月</t>
  </si>
  <si>
    <t>１１月</t>
  </si>
  <si>
    <t>１２月</t>
  </si>
  <si>
    <t>支援の単位2</t>
    <rPh sb="0" eb="2">
      <t>シエン</t>
    </rPh>
    <rPh sb="3" eb="5">
      <t>タンイ</t>
    </rPh>
    <phoneticPr fontId="1"/>
  </si>
  <si>
    <t>支援の単位1</t>
    <rPh sb="0" eb="2">
      <t>シエン</t>
    </rPh>
    <rPh sb="3" eb="5">
      <t>タンイ</t>
    </rPh>
    <phoneticPr fontId="1"/>
  </si>
  <si>
    <r>
      <t>１　利用児童の状況</t>
    </r>
    <r>
      <rPr>
        <sz val="8"/>
        <color theme="1"/>
        <rFont val="ＭＳ 明朝"/>
        <family val="1"/>
        <charset val="128"/>
      </rPr>
      <t>※別紙利用児童実績表に基づき記載</t>
    </r>
    <rPh sb="2" eb="4">
      <t>リヨウ</t>
    </rPh>
    <rPh sb="4" eb="6">
      <t>ジドウ</t>
    </rPh>
    <rPh sb="7" eb="9">
      <t>ジョウキョウ</t>
    </rPh>
    <rPh sb="10" eb="12">
      <t>ベッシ</t>
    </rPh>
    <rPh sb="12" eb="14">
      <t>リヨウ</t>
    </rPh>
    <rPh sb="14" eb="16">
      <t>ジドウ</t>
    </rPh>
    <rPh sb="16" eb="18">
      <t>ジッセキ</t>
    </rPh>
    <rPh sb="18" eb="19">
      <t>ヒョウ</t>
    </rPh>
    <rPh sb="20" eb="21">
      <t>モト</t>
    </rPh>
    <rPh sb="23" eb="25">
      <t>キサイ</t>
    </rPh>
    <phoneticPr fontId="1"/>
  </si>
  <si>
    <t>日</t>
    <rPh sb="0" eb="1">
      <t>ニチ</t>
    </rPh>
    <phoneticPr fontId="16"/>
  </si>
  <si>
    <t>※利用児童数欄は利用区分ごとに小数点以下切り上げること</t>
    <rPh sb="1" eb="3">
      <t>リヨウ</t>
    </rPh>
    <rPh sb="3" eb="5">
      <t>ジドウ</t>
    </rPh>
    <rPh sb="5" eb="6">
      <t>スウ</t>
    </rPh>
    <rPh sb="6" eb="7">
      <t>ラン</t>
    </rPh>
    <rPh sb="8" eb="10">
      <t>リヨウ</t>
    </rPh>
    <rPh sb="10" eb="12">
      <t>クブン</t>
    </rPh>
    <rPh sb="15" eb="18">
      <t>ショウスウテン</t>
    </rPh>
    <rPh sb="18" eb="20">
      <t>イカ</t>
    </rPh>
    <rPh sb="20" eb="21">
      <t>キ</t>
    </rPh>
    <rPh sb="22" eb="23">
      <t>ア</t>
    </rPh>
    <phoneticPr fontId="1"/>
  </si>
  <si>
    <t>一時保育※</t>
    <rPh sb="0" eb="2">
      <t>イチジ</t>
    </rPh>
    <rPh sb="2" eb="4">
      <t>ホイク</t>
    </rPh>
    <phoneticPr fontId="1"/>
  </si>
  <si>
    <t>月開所日数</t>
    <rPh sb="0" eb="1">
      <t>ツキ</t>
    </rPh>
    <rPh sb="1" eb="3">
      <t>カイショ</t>
    </rPh>
    <rPh sb="3" eb="5">
      <t>ニッスウ</t>
    </rPh>
    <phoneticPr fontId="1"/>
  </si>
  <si>
    <t>※「一時保育」の計算方法は，利用した延人数を当該月の開設日数で割り，小数点以下を切り上げてください。</t>
    <rPh sb="2" eb="4">
      <t>イチジ</t>
    </rPh>
    <rPh sb="4" eb="6">
      <t>ホイク</t>
    </rPh>
    <rPh sb="8" eb="10">
      <t>ケイサン</t>
    </rPh>
    <rPh sb="10" eb="12">
      <t>ホウホウ</t>
    </rPh>
    <rPh sb="14" eb="16">
      <t>リヨウ</t>
    </rPh>
    <rPh sb="18" eb="19">
      <t>ノ</t>
    </rPh>
    <rPh sb="19" eb="21">
      <t>ニンズウ</t>
    </rPh>
    <rPh sb="22" eb="24">
      <t>トウガイ</t>
    </rPh>
    <rPh sb="24" eb="25">
      <t>ツキ</t>
    </rPh>
    <rPh sb="26" eb="28">
      <t>カイセツ</t>
    </rPh>
    <rPh sb="28" eb="30">
      <t>ニッスウ</t>
    </rPh>
    <rPh sb="31" eb="32">
      <t>ワ</t>
    </rPh>
    <rPh sb="34" eb="37">
      <t>ショウスウテン</t>
    </rPh>
    <rPh sb="37" eb="39">
      <t>イカ</t>
    </rPh>
    <rPh sb="40" eb="41">
      <t>キ</t>
    </rPh>
    <rPh sb="42" eb="43">
      <t>ア</t>
    </rPh>
    <phoneticPr fontId="1"/>
  </si>
  <si>
    <t>※長期休業中の土曜日は，土曜日として計上する。</t>
    <rPh sb="12" eb="15">
      <t>ドヨウビ</t>
    </rPh>
    <rPh sb="18" eb="20">
      <t>ケイジョウ</t>
    </rPh>
    <phoneticPr fontId="1"/>
  </si>
  <si>
    <t>令和</t>
    <rPh sb="0" eb="2">
      <t>レイワ</t>
    </rPh>
    <phoneticPr fontId="1"/>
  </si>
  <si>
    <t>支援の単位３</t>
    <rPh sb="0" eb="2">
      <t>シエン</t>
    </rPh>
    <rPh sb="3" eb="5">
      <t>タンイ</t>
    </rPh>
    <phoneticPr fontId="1"/>
  </si>
  <si>
    <t>支援の単位3</t>
    <rPh sb="0" eb="2">
      <t>シエン</t>
    </rPh>
    <rPh sb="3" eb="5">
      <t>タンイ</t>
    </rPh>
    <phoneticPr fontId="1"/>
  </si>
  <si>
    <t>③</t>
    <phoneticPr fontId="1"/>
  </si>
  <si>
    <t>③</t>
    <phoneticPr fontId="1"/>
  </si>
  <si>
    <t>クラブ名</t>
    <rPh sb="3" eb="4">
      <t>メイ</t>
    </rPh>
    <phoneticPr fontId="1"/>
  </si>
  <si>
    <t>利用児童数合計</t>
    <rPh sb="0" eb="2">
      <t>リヨウ</t>
    </rPh>
    <rPh sb="2" eb="4">
      <t>ジドウ</t>
    </rPh>
    <rPh sb="4" eb="5">
      <t>スウ</t>
    </rPh>
    <rPh sb="5" eb="7">
      <t>ゴウケイ</t>
    </rPh>
    <phoneticPr fontId="1"/>
  </si>
  <si>
    <t>※日・祝日以外の休所日</t>
    <phoneticPr fontId="1"/>
  </si>
  <si>
    <t>・</t>
    <phoneticPr fontId="1"/>
  </si>
  <si>
    <t>※日・祝日の開設理由</t>
    <phoneticPr fontId="1"/>
  </si>
  <si>
    <t>※臨時休所日および休所理由</t>
    <rPh sb="1" eb="3">
      <t>リンジ</t>
    </rPh>
    <rPh sb="3" eb="4">
      <t>キュウ</t>
    </rPh>
    <rPh sb="4" eb="5">
      <t>ショ</t>
    </rPh>
    <rPh sb="5" eb="6">
      <t>ビ</t>
    </rPh>
    <rPh sb="9" eb="10">
      <t>キュウ</t>
    </rPh>
    <rPh sb="10" eb="11">
      <t>ショ</t>
    </rPh>
    <rPh sb="11" eb="13">
      <t>リユウ</t>
    </rPh>
    <phoneticPr fontId="1"/>
  </si>
  <si>
    <t>年度　利用児童数実績表</t>
    <phoneticPr fontId="1"/>
  </si>
  <si>
    <t>土</t>
  </si>
  <si>
    <t>月</t>
    <rPh sb="0" eb="1">
      <t>ゲツ</t>
    </rPh>
    <phoneticPr fontId="16"/>
  </si>
  <si>
    <t>火</t>
  </si>
  <si>
    <t>水</t>
  </si>
  <si>
    <t>木</t>
  </si>
  <si>
    <t>金</t>
  </si>
  <si>
    <t>日</t>
  </si>
  <si>
    <t>月</t>
  </si>
  <si>
    <t>火</t>
    <phoneticPr fontId="1"/>
  </si>
  <si>
    <t>平日</t>
    <rPh sb="0" eb="2">
      <t>ヘイジツ</t>
    </rPh>
    <phoneticPr fontId="16"/>
  </si>
  <si>
    <t>土曜</t>
    <rPh sb="0" eb="2">
      <t>ドヨウ</t>
    </rPh>
    <phoneticPr fontId="16"/>
  </si>
  <si>
    <t>長休</t>
    <rPh sb="0" eb="1">
      <t>ナガ</t>
    </rPh>
    <rPh sb="1" eb="2">
      <t>キュウ</t>
    </rPh>
    <phoneticPr fontId="16"/>
  </si>
  <si>
    <t>日曜
祝日</t>
    <rPh sb="0" eb="1">
      <t>ニチ</t>
    </rPh>
    <rPh sb="1" eb="2">
      <t>ヨウ</t>
    </rPh>
    <rPh sb="3" eb="4">
      <t>シュク</t>
    </rPh>
    <rPh sb="4" eb="5">
      <t>ヒ</t>
    </rPh>
    <phoneticPr fontId="16"/>
  </si>
  <si>
    <t>計</t>
    <rPh sb="0" eb="1">
      <t>ケイ</t>
    </rPh>
    <phoneticPr fontId="16"/>
  </si>
  <si>
    <t>４月</t>
    <rPh sb="1" eb="2">
      <t>ガツ</t>
    </rPh>
    <phoneticPr fontId="16"/>
  </si>
  <si>
    <t>○</t>
    <phoneticPr fontId="1"/>
  </si>
  <si>
    <t>×</t>
    <phoneticPr fontId="1"/>
  </si>
  <si>
    <t>５月</t>
    <rPh sb="1" eb="2">
      <t>ガツ</t>
    </rPh>
    <phoneticPr fontId="16"/>
  </si>
  <si>
    <t>合</t>
    <rPh sb="0" eb="1">
      <t>ゴウ</t>
    </rPh>
    <phoneticPr fontId="1"/>
  </si>
  <si>
    <t>10月</t>
    <phoneticPr fontId="16"/>
  </si>
  <si>
    <t>11月</t>
    <phoneticPr fontId="16"/>
  </si>
  <si>
    <t>12月</t>
    <phoneticPr fontId="16"/>
  </si>
  <si>
    <t>：土曜日</t>
    <rPh sb="1" eb="4">
      <t>ドヨウビ</t>
    </rPh>
    <phoneticPr fontId="16"/>
  </si>
  <si>
    <t>：日曜・祝日</t>
    <rPh sb="1" eb="3">
      <t>ニチヨウ</t>
    </rPh>
    <rPh sb="4" eb="6">
      <t>シュクジツ</t>
    </rPh>
    <phoneticPr fontId="16"/>
  </si>
  <si>
    <t>：長期休業</t>
    <rPh sb="1" eb="3">
      <t>チョウキ</t>
    </rPh>
    <rPh sb="3" eb="5">
      <t>キュウギョウ</t>
    </rPh>
    <phoneticPr fontId="16"/>
  </si>
  <si>
    <t>※</t>
    <phoneticPr fontId="1"/>
  </si>
  <si>
    <t xml:space="preserve"> ○函館市立小学校の長期休業</t>
    <rPh sb="2" eb="4">
      <t>ハコダテ</t>
    </rPh>
    <rPh sb="4" eb="6">
      <t>シリツ</t>
    </rPh>
    <rPh sb="6" eb="9">
      <t>ショウガッコウ</t>
    </rPh>
    <rPh sb="10" eb="12">
      <t>チョウキ</t>
    </rPh>
    <rPh sb="12" eb="14">
      <t>キュウギョウ</t>
    </rPh>
    <phoneticPr fontId="16"/>
  </si>
  <si>
    <t>※事業計画書の開設日数と合致させる</t>
    <rPh sb="1" eb="3">
      <t>ジギョウ</t>
    </rPh>
    <rPh sb="3" eb="6">
      <t>ケイカクショ</t>
    </rPh>
    <rPh sb="7" eb="9">
      <t>カイセツ</t>
    </rPh>
    <rPh sb="9" eb="11">
      <t>ニッスウ</t>
    </rPh>
    <rPh sb="12" eb="14">
      <t>ガッチ</t>
    </rPh>
    <phoneticPr fontId="1"/>
  </si>
  <si>
    <t>○記載上の注意点</t>
    <rPh sb="1" eb="3">
      <t>キサイ</t>
    </rPh>
    <rPh sb="3" eb="4">
      <t>ジョウ</t>
    </rPh>
    <rPh sb="5" eb="8">
      <t>チュウイテン</t>
    </rPh>
    <phoneticPr fontId="1"/>
  </si>
  <si>
    <t>※長期休業期間中の土曜日は，土曜日として計上。</t>
    <rPh sb="1" eb="3">
      <t>チョウキ</t>
    </rPh>
    <rPh sb="3" eb="5">
      <t>キュウギョウ</t>
    </rPh>
    <rPh sb="5" eb="7">
      <t>キカン</t>
    </rPh>
    <rPh sb="7" eb="8">
      <t>チュウ</t>
    </rPh>
    <rPh sb="9" eb="12">
      <t>ドヨウビ</t>
    </rPh>
    <rPh sb="14" eb="17">
      <t>ドヨウビ</t>
    </rPh>
    <rPh sb="20" eb="22">
      <t>ケイジョウ</t>
    </rPh>
    <phoneticPr fontId="16"/>
  </si>
  <si>
    <t>※「日曜・祝日」の開設日は次の要件を全て満たすもの。　①全入所児童が対象であること　②開所時間が８時間以上であること</t>
    <rPh sb="2" eb="4">
      <t>ニチヨウ</t>
    </rPh>
    <rPh sb="5" eb="7">
      <t>シュクジツ</t>
    </rPh>
    <rPh sb="9" eb="12">
      <t>カイセツビ</t>
    </rPh>
    <rPh sb="13" eb="14">
      <t>ツギ</t>
    </rPh>
    <rPh sb="15" eb="17">
      <t>ヨウケン</t>
    </rPh>
    <rPh sb="18" eb="19">
      <t>スベ</t>
    </rPh>
    <rPh sb="20" eb="21">
      <t>ミ</t>
    </rPh>
    <phoneticPr fontId="1"/>
  </si>
  <si>
    <t>※各月初日の登録児童数を記入。毎月報告している児童数報告を確認しながら記入してください。</t>
    <rPh sb="1" eb="5">
      <t>カクツキショニチ</t>
    </rPh>
    <rPh sb="6" eb="11">
      <t>トウロクジドウスウ</t>
    </rPh>
    <rPh sb="12" eb="14">
      <t>キニュウ</t>
    </rPh>
    <rPh sb="15" eb="19">
      <t>マイツキホウコク</t>
    </rPh>
    <rPh sb="23" eb="28">
      <t>ジドウスウホウコク</t>
    </rPh>
    <rPh sb="29" eb="31">
      <t>カクニン</t>
    </rPh>
    <rPh sb="35" eb="37">
      <t>キニュウ</t>
    </rPh>
    <phoneticPr fontId="1"/>
  </si>
  <si>
    <t>※「長期のみ等」…長期休業期間のみの受入や12ヶ月未満の受入がある場合，在籍する月に人数を記載してください。</t>
    <rPh sb="2" eb="4">
      <t>チョウキ</t>
    </rPh>
    <rPh sb="6" eb="7">
      <t>トウ</t>
    </rPh>
    <rPh sb="9" eb="11">
      <t>チョウキ</t>
    </rPh>
    <rPh sb="11" eb="13">
      <t>キュウギョウ</t>
    </rPh>
    <rPh sb="13" eb="15">
      <t>キカン</t>
    </rPh>
    <rPh sb="18" eb="20">
      <t>ウケイレ</t>
    </rPh>
    <rPh sb="24" eb="25">
      <t>ゲツ</t>
    </rPh>
    <rPh sb="25" eb="27">
      <t>ミマン</t>
    </rPh>
    <rPh sb="28" eb="30">
      <t>ウケイレ</t>
    </rPh>
    <rPh sb="33" eb="35">
      <t>バアイ</t>
    </rPh>
    <phoneticPr fontId="1"/>
  </si>
  <si>
    <t>※「長期のみ等」で，週のうち数日のみの利用者がいる場合は，次の計算方法で算出した人数を「利用児童数」欄に記入してください。</t>
    <rPh sb="2" eb="4">
      <t>チョウキ</t>
    </rPh>
    <rPh sb="6" eb="7">
      <t>トウ</t>
    </rPh>
    <rPh sb="10" eb="11">
      <t>シュウ</t>
    </rPh>
    <rPh sb="14" eb="15">
      <t>スウ</t>
    </rPh>
    <rPh sb="15" eb="16">
      <t>ニチ</t>
    </rPh>
    <rPh sb="19" eb="22">
      <t>リヨウシャ</t>
    </rPh>
    <rPh sb="25" eb="27">
      <t>バアイ</t>
    </rPh>
    <rPh sb="29" eb="30">
      <t>ツギ</t>
    </rPh>
    <rPh sb="31" eb="35">
      <t>ケイサンホウホウ</t>
    </rPh>
    <rPh sb="36" eb="38">
      <t>サンシュツ</t>
    </rPh>
    <rPh sb="40" eb="42">
      <t>ニンズウ</t>
    </rPh>
    <rPh sb="44" eb="49">
      <t>リヨウジドウスウ</t>
    </rPh>
    <rPh sb="50" eb="51">
      <t>ラン</t>
    </rPh>
    <rPh sb="52" eb="54">
      <t>キニュウ</t>
    </rPh>
    <phoneticPr fontId="1"/>
  </si>
  <si>
    <t>　（例）週6日利用10人，週3日利用5人の場合，週6日…10人　週3日…5人×3/6日＝2.5人≒3人　10人＋3人＝13人</t>
    <rPh sb="2" eb="3">
      <t>レイ</t>
    </rPh>
    <rPh sb="4" eb="5">
      <t>シュウ</t>
    </rPh>
    <rPh sb="6" eb="7">
      <t>ニチ</t>
    </rPh>
    <rPh sb="7" eb="9">
      <t>リヨウ</t>
    </rPh>
    <rPh sb="11" eb="12">
      <t>ニン</t>
    </rPh>
    <rPh sb="13" eb="14">
      <t>シュウ</t>
    </rPh>
    <rPh sb="15" eb="16">
      <t>ニチ</t>
    </rPh>
    <rPh sb="16" eb="18">
      <t>リヨウ</t>
    </rPh>
    <rPh sb="19" eb="20">
      <t>ニン</t>
    </rPh>
    <rPh sb="21" eb="23">
      <t>バアイ</t>
    </rPh>
    <rPh sb="24" eb="25">
      <t>シュウ</t>
    </rPh>
    <rPh sb="26" eb="27">
      <t>ニチ</t>
    </rPh>
    <rPh sb="30" eb="31">
      <t>ニン</t>
    </rPh>
    <rPh sb="32" eb="33">
      <t>シュウ</t>
    </rPh>
    <rPh sb="34" eb="35">
      <t>カ</t>
    </rPh>
    <rPh sb="37" eb="38">
      <t>ニン</t>
    </rPh>
    <rPh sb="42" eb="43">
      <t>ニチ</t>
    </rPh>
    <rPh sb="47" eb="48">
      <t>ニン</t>
    </rPh>
    <rPh sb="50" eb="51">
      <t>ニン</t>
    </rPh>
    <rPh sb="54" eb="55">
      <t>ニン</t>
    </rPh>
    <rPh sb="57" eb="58">
      <t>ニン</t>
    </rPh>
    <rPh sb="61" eb="62">
      <t>ニン</t>
    </rPh>
    <phoneticPr fontId="1"/>
  </si>
  <si>
    <t>※「一時保育」･･･年間または月毎の継続した利用ではなく，１日単位，随時，不定期に利用できる受入のこと。実施している場合のみ記入。</t>
    <rPh sb="2" eb="4">
      <t>イチジ</t>
    </rPh>
    <rPh sb="4" eb="6">
      <t>ホイク</t>
    </rPh>
    <rPh sb="10" eb="12">
      <t>ネンカン</t>
    </rPh>
    <rPh sb="15" eb="16">
      <t>ツキ</t>
    </rPh>
    <rPh sb="16" eb="17">
      <t>ゴト</t>
    </rPh>
    <rPh sb="18" eb="20">
      <t>ケイゾク</t>
    </rPh>
    <rPh sb="22" eb="24">
      <t>リヨウ</t>
    </rPh>
    <rPh sb="29" eb="31">
      <t>イチニチ</t>
    </rPh>
    <rPh sb="31" eb="33">
      <t>タンイ</t>
    </rPh>
    <rPh sb="34" eb="36">
      <t>ズイジ</t>
    </rPh>
    <rPh sb="37" eb="40">
      <t>フテイキ</t>
    </rPh>
    <rPh sb="41" eb="43">
      <t>リヨウ</t>
    </rPh>
    <rPh sb="46" eb="48">
      <t>ウケイレ</t>
    </rPh>
    <rPh sb="52" eb="54">
      <t>ジッシ</t>
    </rPh>
    <rPh sb="58" eb="60">
      <t>バアイ</t>
    </rPh>
    <rPh sb="62" eb="64">
      <t>キニュウ</t>
    </rPh>
    <phoneticPr fontId="1"/>
  </si>
  <si>
    <t>　（例）延人数13人，開所日数27日の場合，13÷27＝0.48人≒1人</t>
    <rPh sb="2" eb="3">
      <t>レイ</t>
    </rPh>
    <rPh sb="4" eb="5">
      <t>ノベ</t>
    </rPh>
    <rPh sb="5" eb="7">
      <t>ニンズウ</t>
    </rPh>
    <rPh sb="9" eb="10">
      <t>ニン</t>
    </rPh>
    <rPh sb="11" eb="13">
      <t>カイショ</t>
    </rPh>
    <rPh sb="13" eb="15">
      <t>ニッスウ</t>
    </rPh>
    <rPh sb="17" eb="18">
      <t>ニチ</t>
    </rPh>
    <rPh sb="19" eb="21">
      <t>バアイ</t>
    </rPh>
    <rPh sb="32" eb="33">
      <t>ニン</t>
    </rPh>
    <rPh sb="35" eb="36">
      <t>ニン</t>
    </rPh>
    <phoneticPr fontId="1"/>
  </si>
  <si>
    <t>登録
児童数</t>
    <rPh sb="0" eb="2">
      <t>トウロク</t>
    </rPh>
    <rPh sb="3" eb="5">
      <t>ジドウ</t>
    </rPh>
    <rPh sb="5" eb="6">
      <t>スウ</t>
    </rPh>
    <phoneticPr fontId="1"/>
  </si>
  <si>
    <t>利用
児童数</t>
    <rPh sb="0" eb="2">
      <t>リヨウ</t>
    </rPh>
    <rPh sb="3" eb="5">
      <t>ジドウ</t>
    </rPh>
    <rPh sb="5" eb="6">
      <t>スウ</t>
    </rPh>
    <phoneticPr fontId="1"/>
  </si>
  <si>
    <t>長期のみ等※</t>
    <rPh sb="0" eb="2">
      <t>チョウキ</t>
    </rPh>
    <rPh sb="4" eb="5">
      <t>トウ</t>
    </rPh>
    <phoneticPr fontId="1"/>
  </si>
  <si>
    <t>利用
延人数</t>
    <rPh sb="0" eb="2">
      <t>リヨウ</t>
    </rPh>
    <rPh sb="3" eb="4">
      <t>ノベ</t>
    </rPh>
    <rPh sb="4" eb="6">
      <t>ニンズウ</t>
    </rPh>
    <phoneticPr fontId="1"/>
  </si>
  <si>
    <t>利用
児童数※</t>
    <rPh sb="0" eb="2">
      <t>リヨウ</t>
    </rPh>
    <rPh sb="3" eb="5">
      <t>ジドウ</t>
    </rPh>
    <rPh sb="5" eb="6">
      <t>スウ</t>
    </rPh>
    <phoneticPr fontId="1"/>
  </si>
  <si>
    <t>月開所
日数</t>
    <rPh sb="0" eb="1">
      <t>ツキ</t>
    </rPh>
    <rPh sb="1" eb="3">
      <t>カイショ</t>
    </rPh>
    <rPh sb="4" eb="6">
      <t>ニッスウ</t>
    </rPh>
    <phoneticPr fontId="1"/>
  </si>
  <si>
    <t>年度　開設日数変更理由書</t>
    <rPh sb="3" eb="5">
      <t>カイセツ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</si>
  <si>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</si>
  <si>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</si>
  <si>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</si>
  <si>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</si>
  <si>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</si>
  <si>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</si>
  <si>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</si>
  <si>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・３月の開所日数については，見込みでかまいません。</t>
    <rPh sb="2" eb="3">
      <t>ガツ</t>
    </rPh>
    <rPh sb="4" eb="6">
      <t>カイショ</t>
    </rPh>
    <rPh sb="6" eb="8">
      <t>ニッスウ</t>
    </rPh>
    <rPh sb="14" eb="16">
      <t>ミコ</t>
    </rPh>
    <phoneticPr fontId="1"/>
  </si>
  <si>
    <t>　（変更があった場合は次世代育成課へ連絡をお願いします。）</t>
    <phoneticPr fontId="1"/>
  </si>
  <si>
    <t>・国，道の補助金の実績報告に記載しますので，お間違いのないようお願いいたします。</t>
    <rPh sb="1" eb="2">
      <t>クニ</t>
    </rPh>
    <rPh sb="3" eb="4">
      <t>ドウ</t>
    </rPh>
    <rPh sb="5" eb="8">
      <t>ホジョキン</t>
    </rPh>
    <rPh sb="9" eb="11">
      <t>ジッセキ</t>
    </rPh>
    <rPh sb="11" eb="13">
      <t>ホウコク</t>
    </rPh>
    <rPh sb="14" eb="16">
      <t>キサイ</t>
    </rPh>
    <rPh sb="23" eb="25">
      <t>マチガ</t>
    </rPh>
    <rPh sb="32" eb="33">
      <t>ネガ</t>
    </rPh>
    <phoneticPr fontId="1"/>
  </si>
  <si>
    <t>・日数の増減による委託料の変更はありません。</t>
    <rPh sb="1" eb="3">
      <t>ニッスウ</t>
    </rPh>
    <rPh sb="4" eb="6">
      <t>ゾウゲン</t>
    </rPh>
    <rPh sb="9" eb="12">
      <t>イタクリョウ</t>
    </rPh>
    <rPh sb="13" eb="15">
      <t>ヘンコウ</t>
    </rPh>
    <phoneticPr fontId="1"/>
  </si>
  <si>
    <t>該当するクラブのみお答えください。</t>
    <rPh sb="0" eb="2">
      <t>ガイトウ</t>
    </rPh>
    <rPh sb="10" eb="11">
      <t>コタ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</si>
  <si>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</si>
  <si>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</si>
  <si>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長期</t>
    <rPh sb="0" eb="2">
      <t>チョウキ</t>
    </rPh>
    <phoneticPr fontId="1"/>
  </si>
  <si>
    <t>令和５年度放課後児童クラブ開設日数内訳書（実績）</t>
    <rPh sb="0" eb="1">
      <t>レイ</t>
    </rPh>
    <rPh sb="1" eb="2">
      <t>カズ</t>
    </rPh>
    <rPh sb="3" eb="5">
      <t>ネンド</t>
    </rPh>
    <rPh sb="5" eb="8">
      <t>ホウカゴ</t>
    </rPh>
    <rPh sb="8" eb="10">
      <t>ジドウ</t>
    </rPh>
    <rPh sb="13" eb="15">
      <t>カイセツ</t>
    </rPh>
    <rPh sb="15" eb="17">
      <t>ニッスウ</t>
    </rPh>
    <rPh sb="17" eb="20">
      <t>ウチワケショ</t>
    </rPh>
    <rPh sb="21" eb="23">
      <t>ジッセキ</t>
    </rPh>
    <phoneticPr fontId="1"/>
  </si>
  <si>
    <t>クラブ（クラス）名</t>
    <phoneticPr fontId="1"/>
  </si>
  <si>
    <t>※記入方法：</t>
    <rPh sb="1" eb="3">
      <t>キニュウ</t>
    </rPh>
    <rPh sb="3" eb="5">
      <t>ホウホウ</t>
    </rPh>
    <phoneticPr fontId="1"/>
  </si>
  <si>
    <t>カレンダーの日にちの下の空欄に，その日開設した場合は「○」，閉所の場合は「×」を選択（記載）してください。</t>
    <rPh sb="18" eb="19">
      <t>ヒ</t>
    </rPh>
    <rPh sb="40" eb="42">
      <t>センタク</t>
    </rPh>
    <rPh sb="43" eb="45">
      <t>キサイ</t>
    </rPh>
    <phoneticPr fontId="1"/>
  </si>
  <si>
    <t>　　　　　　</t>
    <phoneticPr fontId="1"/>
  </si>
  <si>
    <t>複数の支援の単位や他クラブと合同で実施した場合は，もう一方のクラブの開所日とはみなされませんので「合」を選択（記載）の上，開所日から外してください。</t>
    <phoneticPr fontId="1"/>
  </si>
  <si>
    <t>（例：クラス１とクラス２を合同した場合，クラス１を開所とするとき，クラス１は「○」クラス２は「合」となります。）</t>
    <phoneticPr fontId="1"/>
  </si>
  <si>
    <t>※日・祝日の開所理由(具体的に記載すること。例）○月○日学童まつり，△月△日キャンプ等</t>
    <rPh sb="1" eb="2">
      <t>ニチ</t>
    </rPh>
    <rPh sb="3" eb="5">
      <t>シュクジツ</t>
    </rPh>
    <rPh sb="6" eb="8">
      <t>カイショ</t>
    </rPh>
    <rPh sb="8" eb="10">
      <t>リユウ</t>
    </rPh>
    <rPh sb="11" eb="14">
      <t>グタイテキ</t>
    </rPh>
    <rPh sb="15" eb="17">
      <t>キサイ</t>
    </rPh>
    <rPh sb="22" eb="23">
      <t>レイ</t>
    </rPh>
    <rPh sb="25" eb="26">
      <t>ツキ</t>
    </rPh>
    <rPh sb="27" eb="28">
      <t>ニチ</t>
    </rPh>
    <rPh sb="28" eb="30">
      <t>ガクドウ</t>
    </rPh>
    <rPh sb="35" eb="36">
      <t>ツキ</t>
    </rPh>
    <rPh sb="37" eb="38">
      <t>ニチ</t>
    </rPh>
    <rPh sb="42" eb="43">
      <t>トウ</t>
    </rPh>
    <phoneticPr fontId="1"/>
  </si>
  <si>
    <t>※日・祝日以外の休所日(例）お盆休み8/14～16</t>
    <rPh sb="1" eb="2">
      <t>ニチ</t>
    </rPh>
    <rPh sb="3" eb="5">
      <t>シュクジツ</t>
    </rPh>
    <rPh sb="5" eb="7">
      <t>イガイ</t>
    </rPh>
    <rPh sb="8" eb="9">
      <t>キュウ</t>
    </rPh>
    <rPh sb="9" eb="10">
      <t>ショ</t>
    </rPh>
    <rPh sb="10" eb="11">
      <t>ビ</t>
    </rPh>
    <rPh sb="12" eb="13">
      <t>レイ</t>
    </rPh>
    <rPh sb="15" eb="17">
      <t>ボンヤス</t>
    </rPh>
    <phoneticPr fontId="1"/>
  </si>
  <si>
    <t>・年度始休業：4/1 （土）～4/5 （水）</t>
    <rPh sb="12" eb="13">
      <t>ド</t>
    </rPh>
    <rPh sb="20" eb="21">
      <t>スイ</t>
    </rPh>
    <phoneticPr fontId="1"/>
  </si>
  <si>
    <t>・夏季休業　：7/25（火）～8/23（水）</t>
    <phoneticPr fontId="1"/>
  </si>
  <si>
    <t>・冬季休業　：12/26（火）～1/14（日）</t>
    <phoneticPr fontId="1"/>
  </si>
  <si>
    <t>・年度末休業： 3/25（月）～3/31（日）</t>
    <phoneticPr fontId="1"/>
  </si>
  <si>
    <t>※８月１４日～１６日は，学校閉庁日です。また，年末年始にも学校が閉庁する場合があります。</t>
    <rPh sb="2" eb="3">
      <t>ガツ</t>
    </rPh>
    <rPh sb="5" eb="6">
      <t>ニチ</t>
    </rPh>
    <rPh sb="9" eb="10">
      <t>ニチ</t>
    </rPh>
    <rPh sb="12" eb="14">
      <t>ガッコウ</t>
    </rPh>
    <rPh sb="14" eb="17">
      <t>ヘイチョウビ</t>
    </rPh>
    <rPh sb="23" eb="25">
      <t>ネンマツ</t>
    </rPh>
    <rPh sb="25" eb="27">
      <t>ネンシ</t>
    </rPh>
    <rPh sb="29" eb="31">
      <t>ガッコウ</t>
    </rPh>
    <rPh sb="32" eb="34">
      <t>ヘイチョウ</t>
    </rPh>
    <rPh sb="36" eb="38">
      <t>バアイ</t>
    </rPh>
    <phoneticPr fontId="1"/>
  </si>
  <si>
    <t>例・・・７月３０日（日）に行事をやる予定だったが中止となった。</t>
    <rPh sb="0" eb="1">
      <t>レイ</t>
    </rPh>
    <rPh sb="5" eb="6">
      <t>ガツ</t>
    </rPh>
    <rPh sb="8" eb="9">
      <t>ニチ</t>
    </rPh>
    <rPh sb="10" eb="11">
      <t>ニチ</t>
    </rPh>
    <rPh sb="13" eb="15">
      <t>ギョウジ</t>
    </rPh>
    <rPh sb="18" eb="20">
      <t>ヨテイ</t>
    </rPh>
    <rPh sb="24" eb="26">
      <t>チュウシ</t>
    </rPh>
    <phoneticPr fontId="1"/>
  </si>
  <si>
    <t>　　　　９月１２日（火）学校閉鎖のため閉所した。</t>
    <rPh sb="5" eb="6">
      <t>ガツ</t>
    </rPh>
    <rPh sb="8" eb="9">
      <t>ニチ</t>
    </rPh>
    <rPh sb="10" eb="11">
      <t>カ</t>
    </rPh>
    <rPh sb="12" eb="14">
      <t>ガッコウ</t>
    </rPh>
    <rPh sb="14" eb="16">
      <t>ヘイサ</t>
    </rPh>
    <rPh sb="19" eb="21">
      <t>ヘイショ</t>
    </rPh>
    <phoneticPr fontId="1"/>
  </si>
  <si>
    <t>　　　　３月２日（土）第２○○クラブと合同のため閉所した。</t>
    <rPh sb="24" eb="26">
      <t>ヘイショ</t>
    </rPh>
    <phoneticPr fontId="1"/>
  </si>
  <si>
    <t>　　　　※合同の場合は，どのクラブ（クラス）と合同したのかも記入してください。</t>
    <rPh sb="5" eb="7">
      <t>ゴウドウ</t>
    </rPh>
    <rPh sb="8" eb="10">
      <t>バアイ</t>
    </rPh>
    <rPh sb="23" eb="25">
      <t>ゴウドウ</t>
    </rPh>
    <rPh sb="30" eb="32">
      <t>キニュウ</t>
    </rPh>
    <phoneticPr fontId="1"/>
  </si>
  <si>
    <t>１．他クラブ（クラス）と合同した日数（閉所・開所に関わらず）</t>
    <rPh sb="2" eb="3">
      <t>タ</t>
    </rPh>
    <rPh sb="12" eb="14">
      <t>ゴウドウ</t>
    </rPh>
    <rPh sb="16" eb="18">
      <t>ニッスウ</t>
    </rPh>
    <rPh sb="19" eb="21">
      <t>ヘイショ</t>
    </rPh>
    <rPh sb="22" eb="24">
      <t>カイショ</t>
    </rPh>
    <rPh sb="25" eb="26">
      <t>カカ</t>
    </rPh>
    <phoneticPr fontId="1"/>
  </si>
  <si>
    <t>２．うち，合同して閉所した日数</t>
    <rPh sb="5" eb="7">
      <t>ゴウドウ</t>
    </rPh>
    <rPh sb="9" eb="11">
      <t>ヘイショ</t>
    </rPh>
    <rPh sb="13" eb="15">
      <t>ニッスウ</t>
    </rPh>
    <phoneticPr fontId="1"/>
  </si>
  <si>
    <t>※合同したクラブ（クラス）と日数の確認をしてからご提出ください。</t>
    <phoneticPr fontId="1"/>
  </si>
  <si>
    <t>・開所時間を通して，合同保育をした日数</t>
    <rPh sb="1" eb="3">
      <t>カイショ</t>
    </rPh>
    <rPh sb="3" eb="5">
      <t>ジカン</t>
    </rPh>
    <rPh sb="6" eb="7">
      <t>トオ</t>
    </rPh>
    <rPh sb="10" eb="12">
      <t>ゴウドウ</t>
    </rPh>
    <rPh sb="12" eb="14">
      <t>ホイク</t>
    </rPh>
    <rPh sb="17" eb="19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</si>
</sst>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???"/>
    <numFmt numFmtId="177" formatCode="0.00_);[Red]\(0.00\)"/>
    <numFmt numFmtId="178" formatCode="#\ ?/6"/>
    <numFmt numFmtId="179" formatCode="0_);[Red]\(0\)"/>
  </numFmts>
  <fonts count="4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1"/>
      <color indexed="9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sz val="12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</fills>
  <borders count="9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 diagonalUp="1">
      <left style="thin">
        <color auto="1"/>
      </left>
      <right style="thin">
        <color auto="1"/>
      </right>
      <top/>
      <bottom style="hair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487">
    <xf numFmtId="0" fontId="0" fillId="0" borderId="0" xfId="0">
      <alignment vertical="center"/>
    </xf>
    <xf numFmtId="9" fontId="2" fillId="0" borderId="0" xfId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1" applyFont="1" applyAlignment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3" xfId="0" applyFont="1" applyBorder="1">
      <alignment vertical="center"/>
    </xf>
    <xf numFmtId="0" fontId="13" fillId="0" borderId="13" xfId="0" applyFont="1" applyBorder="1" applyAlignment="1">
      <alignment horizontal="center" vertical="center" wrapText="1"/>
    </xf>
    <xf numFmtId="177" fontId="13" fillId="0" borderId="1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9" fontId="13" fillId="0" borderId="3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177" fontId="12" fillId="0" borderId="0" xfId="0" applyNumberFormat="1" applyFont="1" applyFill="1">
      <alignment vertical="center"/>
    </xf>
    <xf numFmtId="0" fontId="12" fillId="0" borderId="0" xfId="0" applyFont="1" applyFill="1">
      <alignment vertical="center"/>
    </xf>
    <xf numFmtId="0" fontId="15" fillId="0" borderId="0" xfId="0" applyFont="1" applyFill="1" applyAlignment="1">
      <alignment horizontal="left" vertical="center" indent="1"/>
    </xf>
    <xf numFmtId="179" fontId="12" fillId="0" borderId="0" xfId="0" applyNumberFormat="1" applyFo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76" fontId="12" fillId="0" borderId="34" xfId="0" applyNumberFormat="1" applyFont="1" applyBorder="1">
      <alignment vertical="center"/>
    </xf>
    <xf numFmtId="176" fontId="12" fillId="0" borderId="36" xfId="0" applyNumberFormat="1" applyFont="1" applyBorder="1">
      <alignment vertical="center"/>
    </xf>
    <xf numFmtId="176" fontId="12" fillId="0" borderId="34" xfId="0" applyNumberFormat="1" applyFont="1" applyFill="1" applyBorder="1">
      <alignment vertical="center"/>
    </xf>
    <xf numFmtId="176" fontId="12" fillId="0" borderId="36" xfId="0" applyNumberFormat="1" applyFont="1" applyFill="1" applyBorder="1">
      <alignment vertical="center"/>
    </xf>
    <xf numFmtId="176" fontId="12" fillId="0" borderId="19" xfId="0" applyNumberFormat="1" applyFont="1" applyBorder="1">
      <alignment vertical="center"/>
    </xf>
    <xf numFmtId="176" fontId="12" fillId="0" borderId="22" xfId="0" applyNumberFormat="1" applyFont="1" applyBorder="1">
      <alignment vertical="center"/>
    </xf>
    <xf numFmtId="176" fontId="12" fillId="0" borderId="12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76" fontId="12" fillId="0" borderId="49" xfId="0" applyNumberFormat="1" applyFont="1" applyBorder="1">
      <alignment vertical="center"/>
    </xf>
    <xf numFmtId="176" fontId="12" fillId="0" borderId="49" xfId="0" applyNumberFormat="1" applyFont="1" applyFill="1" applyBorder="1">
      <alignment vertical="center"/>
    </xf>
    <xf numFmtId="176" fontId="12" fillId="0" borderId="50" xfId="0" applyNumberFormat="1" applyFont="1" applyBorder="1">
      <alignment vertical="center"/>
    </xf>
    <xf numFmtId="0" fontId="12" fillId="0" borderId="54" xfId="0" applyFont="1" applyBorder="1" applyAlignment="1">
      <alignment horizontal="center" vertical="center"/>
    </xf>
    <xf numFmtId="176" fontId="12" fillId="0" borderId="54" xfId="0" applyNumberFormat="1" applyFont="1" applyBorder="1">
      <alignment vertical="center"/>
    </xf>
    <xf numFmtId="176" fontId="12" fillId="0" borderId="28" xfId="0" applyNumberFormat="1" applyFont="1" applyBorder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1" xfId="0" applyFont="1" applyBorder="1">
      <alignment vertical="center"/>
    </xf>
    <xf numFmtId="0" fontId="14" fillId="0" borderId="4" xfId="0" applyFont="1" applyBorder="1" applyAlignment="1">
      <alignment vertical="center"/>
    </xf>
    <xf numFmtId="0" fontId="19" fillId="0" borderId="4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2" fillId="3" borderId="34" xfId="0" applyFont="1" applyFill="1" applyBorder="1" applyProtection="1">
      <alignment vertical="center"/>
      <protection locked="0"/>
    </xf>
    <xf numFmtId="0" fontId="12" fillId="3" borderId="36" xfId="0" applyFont="1" applyFill="1" applyBorder="1" applyProtection="1">
      <alignment vertical="center"/>
      <protection locked="0"/>
    </xf>
    <xf numFmtId="176" fontId="12" fillId="3" borderId="34" xfId="0" applyNumberFormat="1" applyFont="1" applyFill="1" applyBorder="1" applyProtection="1">
      <alignment vertical="center"/>
      <protection locked="0"/>
    </xf>
    <xf numFmtId="176" fontId="12" fillId="3" borderId="12" xfId="0" applyNumberFormat="1" applyFont="1" applyFill="1" applyBorder="1" applyProtection="1">
      <alignment vertical="center"/>
      <protection locked="0"/>
    </xf>
    <xf numFmtId="176" fontId="12" fillId="3" borderId="36" xfId="0" applyNumberFormat="1" applyFont="1" applyFill="1" applyBorder="1" applyProtection="1">
      <alignment vertical="center"/>
      <protection locked="0"/>
    </xf>
    <xf numFmtId="176" fontId="12" fillId="3" borderId="22" xfId="0" applyNumberFormat="1" applyFont="1" applyFill="1" applyBorder="1" applyProtection="1">
      <alignment vertical="center"/>
      <protection locked="0"/>
    </xf>
    <xf numFmtId="176" fontId="12" fillId="3" borderId="19" xfId="0" applyNumberFormat="1" applyFont="1" applyFill="1" applyBorder="1" applyProtection="1">
      <alignment vertical="center"/>
      <protection locked="0"/>
    </xf>
    <xf numFmtId="176" fontId="12" fillId="3" borderId="11" xfId="0" applyNumberFormat="1" applyFont="1" applyFill="1" applyBorder="1" applyProtection="1">
      <alignment vertical="center"/>
      <protection locked="0"/>
    </xf>
    <xf numFmtId="0" fontId="20" fillId="0" borderId="4" xfId="0" applyFont="1" applyBorder="1" applyAlignment="1">
      <alignment vertical="center"/>
    </xf>
    <xf numFmtId="0" fontId="12" fillId="3" borderId="49" xfId="0" applyFont="1" applyFill="1" applyBorder="1" applyProtection="1">
      <alignment vertical="center"/>
      <protection locked="0"/>
    </xf>
    <xf numFmtId="176" fontId="12" fillId="3" borderId="49" xfId="0" applyNumberFormat="1" applyFont="1" applyFill="1" applyBorder="1" applyProtection="1">
      <alignment vertical="center"/>
      <protection locked="0"/>
    </xf>
    <xf numFmtId="176" fontId="12" fillId="3" borderId="50" xfId="0" applyNumberFormat="1" applyFont="1" applyFill="1" applyBorder="1" applyProtection="1">
      <alignment vertical="center"/>
      <protection locked="0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13" xfId="0" applyFont="1" applyBorder="1">
      <alignment vertical="center"/>
    </xf>
    <xf numFmtId="0" fontId="23" fillId="4" borderId="18" xfId="0" applyFont="1" applyFill="1" applyBorder="1" applyAlignment="1">
      <alignment horizontal="center" vertical="center"/>
    </xf>
    <xf numFmtId="0" fontId="23" fillId="5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4" borderId="61" xfId="0" applyFont="1" applyFill="1" applyBorder="1" applyAlignment="1">
      <alignment horizontal="center" vertical="center"/>
    </xf>
    <xf numFmtId="0" fontId="23" fillId="6" borderId="61" xfId="0" applyFont="1" applyFill="1" applyBorder="1" applyAlignment="1">
      <alignment horizontal="center" vertical="center"/>
    </xf>
    <xf numFmtId="0" fontId="24" fillId="5" borderId="62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5" fillId="7" borderId="13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25" fillId="7" borderId="63" xfId="0" applyFont="1" applyFill="1" applyBorder="1" applyAlignment="1">
      <alignment horizontal="center" vertical="center"/>
    </xf>
    <xf numFmtId="0" fontId="29" fillId="0" borderId="64" xfId="0" applyFont="1" applyBorder="1">
      <alignment vertical="center"/>
    </xf>
    <xf numFmtId="0" fontId="29" fillId="0" borderId="13" xfId="0" applyFont="1" applyBorder="1">
      <alignment vertical="center"/>
    </xf>
    <xf numFmtId="0" fontId="29" fillId="0" borderId="63" xfId="0" applyFont="1" applyBorder="1">
      <alignment vertical="center"/>
    </xf>
    <xf numFmtId="0" fontId="29" fillId="0" borderId="65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9" fillId="7" borderId="13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29" fillId="9" borderId="66" xfId="0" applyFont="1" applyFill="1" applyBorder="1" applyAlignment="1" applyProtection="1">
      <alignment horizontal="center" vertical="center"/>
      <protection locked="0"/>
    </xf>
    <xf numFmtId="0" fontId="29" fillId="4" borderId="3" xfId="0" applyFont="1" applyFill="1" applyBorder="1" applyAlignment="1" applyProtection="1">
      <alignment horizontal="center" vertical="center"/>
      <protection locked="0"/>
    </xf>
    <xf numFmtId="0" fontId="29" fillId="5" borderId="1" xfId="0" applyFont="1" applyFill="1" applyBorder="1" applyAlignment="1" applyProtection="1">
      <alignment horizontal="center" vertical="center"/>
      <protection locked="0"/>
    </xf>
    <xf numFmtId="0" fontId="29" fillId="9" borderId="67" xfId="0" applyFont="1" applyFill="1" applyBorder="1" applyAlignment="1" applyProtection="1">
      <alignment horizontal="center" vertical="center"/>
      <protection locked="0"/>
    </xf>
    <xf numFmtId="0" fontId="29" fillId="9" borderId="68" xfId="0" applyFont="1" applyFill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4" borderId="13" xfId="0" applyFont="1" applyFill="1" applyBorder="1" applyAlignment="1" applyProtection="1">
      <alignment horizontal="center" vertical="center"/>
      <protection locked="0"/>
    </xf>
    <xf numFmtId="0" fontId="29" fillId="5" borderId="13" xfId="0" applyFont="1" applyFill="1" applyBorder="1" applyAlignment="1" applyProtection="1">
      <alignment horizontal="center" vertical="center"/>
      <protection locked="0"/>
    </xf>
    <xf numFmtId="0" fontId="30" fillId="7" borderId="63" xfId="0" applyFont="1" applyFill="1" applyBorder="1" applyAlignment="1">
      <alignment horizontal="center" vertical="center"/>
    </xf>
    <xf numFmtId="176" fontId="29" fillId="0" borderId="64" xfId="0" applyNumberFormat="1" applyFont="1" applyBorder="1">
      <alignment vertical="center"/>
    </xf>
    <xf numFmtId="176" fontId="29" fillId="0" borderId="13" xfId="0" applyNumberFormat="1" applyFont="1" applyBorder="1">
      <alignment vertical="center"/>
    </xf>
    <xf numFmtId="176" fontId="29" fillId="0" borderId="63" xfId="0" applyNumberFormat="1" applyFont="1" applyBorder="1">
      <alignment vertical="center"/>
    </xf>
    <xf numFmtId="176" fontId="29" fillId="0" borderId="65" xfId="0" applyNumberFormat="1" applyFont="1" applyBorder="1">
      <alignment vertical="center"/>
    </xf>
    <xf numFmtId="0" fontId="26" fillId="0" borderId="10" xfId="0" applyFont="1" applyBorder="1" applyAlignment="1">
      <alignment horizontal="center" vertical="center"/>
    </xf>
    <xf numFmtId="0" fontId="28" fillId="10" borderId="13" xfId="0" applyFont="1" applyFill="1" applyBorder="1" applyAlignment="1">
      <alignment horizontal="center" vertical="center"/>
    </xf>
    <xf numFmtId="0" fontId="29" fillId="11" borderId="64" xfId="0" applyFont="1" applyFill="1" applyBorder="1">
      <alignment vertical="center"/>
    </xf>
    <xf numFmtId="0" fontId="29" fillId="11" borderId="13" xfId="0" applyFont="1" applyFill="1" applyBorder="1">
      <alignment vertical="center"/>
    </xf>
    <xf numFmtId="0" fontId="29" fillId="11" borderId="69" xfId="0" applyFont="1" applyFill="1" applyBorder="1">
      <alignment vertical="center"/>
    </xf>
    <xf numFmtId="0" fontId="29" fillId="11" borderId="63" xfId="0" applyFont="1" applyFill="1" applyBorder="1">
      <alignment vertical="center"/>
    </xf>
    <xf numFmtId="0" fontId="29" fillId="11" borderId="65" xfId="0" applyFont="1" applyFill="1" applyBorder="1">
      <alignment vertical="center"/>
    </xf>
    <xf numFmtId="0" fontId="29" fillId="9" borderId="13" xfId="0" applyFont="1" applyFill="1" applyBorder="1" applyAlignment="1" applyProtection="1">
      <alignment horizontal="center" vertical="center"/>
      <protection locked="0"/>
    </xf>
    <xf numFmtId="176" fontId="29" fillId="11" borderId="64" xfId="0" applyNumberFormat="1" applyFont="1" applyFill="1" applyBorder="1">
      <alignment vertical="center"/>
    </xf>
    <xf numFmtId="176" fontId="29" fillId="11" borderId="13" xfId="0" applyNumberFormat="1" applyFont="1" applyFill="1" applyBorder="1">
      <alignment vertical="center"/>
    </xf>
    <xf numFmtId="176" fontId="29" fillId="11" borderId="69" xfId="0" applyNumberFormat="1" applyFont="1" applyFill="1" applyBorder="1">
      <alignment vertical="center"/>
    </xf>
    <xf numFmtId="176" fontId="29" fillId="11" borderId="63" xfId="0" applyNumberFormat="1" applyFont="1" applyFill="1" applyBorder="1">
      <alignment vertical="center"/>
    </xf>
    <xf numFmtId="176" fontId="29" fillId="11" borderId="65" xfId="0" applyNumberFormat="1" applyFont="1" applyFill="1" applyBorder="1">
      <alignment vertical="center"/>
    </xf>
    <xf numFmtId="0" fontId="29" fillId="0" borderId="69" xfId="0" applyFont="1" applyBorder="1">
      <alignment vertical="center"/>
    </xf>
    <xf numFmtId="0" fontId="29" fillId="9" borderId="18" xfId="0" applyFont="1" applyFill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center" vertical="center"/>
      <protection locked="0"/>
    </xf>
    <xf numFmtId="0" fontId="29" fillId="7" borderId="18" xfId="0" applyFont="1" applyFill="1" applyBorder="1" applyAlignment="1">
      <alignment horizontal="center" vertical="center"/>
    </xf>
    <xf numFmtId="0" fontId="29" fillId="7" borderId="63" xfId="0" applyFont="1" applyFill="1" applyBorder="1" applyAlignment="1">
      <alignment horizontal="center" vertical="center"/>
    </xf>
    <xf numFmtId="176" fontId="29" fillId="0" borderId="69" xfId="0" applyNumberFormat="1" applyFont="1" applyBorder="1">
      <alignment vertical="center"/>
    </xf>
    <xf numFmtId="0" fontId="26" fillId="4" borderId="13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9" fillId="9" borderId="1" xfId="0" applyFont="1" applyFill="1" applyBorder="1" applyAlignment="1" applyProtection="1">
      <alignment horizontal="center" vertical="center"/>
      <protection locked="0"/>
    </xf>
    <xf numFmtId="0" fontId="29" fillId="9" borderId="70" xfId="0" applyFont="1" applyFill="1" applyBorder="1" applyAlignment="1" applyProtection="1">
      <alignment horizontal="center" vertical="center"/>
      <protection locked="0"/>
    </xf>
    <xf numFmtId="0" fontId="29" fillId="0" borderId="70" xfId="0" applyFont="1" applyBorder="1" applyAlignment="1" applyProtection="1">
      <alignment horizontal="center" vertical="center"/>
      <protection locked="0"/>
    </xf>
    <xf numFmtId="0" fontId="29" fillId="0" borderId="68" xfId="0" applyFont="1" applyBorder="1" applyAlignment="1" applyProtection="1">
      <alignment horizontal="center" vertical="center"/>
      <protection locked="0"/>
    </xf>
    <xf numFmtId="0" fontId="23" fillId="7" borderId="10" xfId="0" applyFont="1" applyFill="1" applyBorder="1" applyAlignment="1">
      <alignment horizontal="center" vertical="center"/>
    </xf>
    <xf numFmtId="0" fontId="29" fillId="0" borderId="67" xfId="0" applyFont="1" applyBorder="1" applyAlignment="1" applyProtection="1">
      <alignment horizontal="center" vertical="center"/>
      <protection locked="0"/>
    </xf>
    <xf numFmtId="0" fontId="23" fillId="7" borderId="63" xfId="0" applyFont="1" applyFill="1" applyBorder="1" applyAlignment="1">
      <alignment horizontal="center" vertical="center"/>
    </xf>
    <xf numFmtId="0" fontId="25" fillId="7" borderId="63" xfId="0" applyFont="1" applyFill="1" applyBorder="1">
      <alignment vertical="center"/>
    </xf>
    <xf numFmtId="0" fontId="30" fillId="7" borderId="63" xfId="0" applyFont="1" applyFill="1" applyBorder="1">
      <alignment vertical="center"/>
    </xf>
    <xf numFmtId="0" fontId="28" fillId="10" borderId="1" xfId="0" applyFont="1" applyFill="1" applyBorder="1" applyAlignment="1">
      <alignment horizontal="center" vertical="center"/>
    </xf>
    <xf numFmtId="0" fontId="29" fillId="9" borderId="71" xfId="0" applyFont="1" applyFill="1" applyBorder="1" applyAlignment="1" applyProtection="1">
      <alignment horizontal="center" vertical="center"/>
      <protection locked="0"/>
    </xf>
    <xf numFmtId="176" fontId="29" fillId="0" borderId="72" xfId="0" applyNumberFormat="1" applyFont="1" applyBorder="1">
      <alignment vertical="center"/>
    </xf>
    <xf numFmtId="176" fontId="29" fillId="0" borderId="18" xfId="0" applyNumberFormat="1" applyFont="1" applyBorder="1">
      <alignment vertical="center"/>
    </xf>
    <xf numFmtId="176" fontId="29" fillId="0" borderId="73" xfId="0" applyNumberFormat="1" applyFont="1" applyBorder="1">
      <alignment vertical="center"/>
    </xf>
    <xf numFmtId="0" fontId="31" fillId="5" borderId="13" xfId="0" applyFont="1" applyFill="1" applyBorder="1" applyAlignment="1">
      <alignment horizontal="center" vertical="center"/>
    </xf>
    <xf numFmtId="0" fontId="29" fillId="11" borderId="74" xfId="0" applyFont="1" applyFill="1" applyBorder="1">
      <alignment vertical="center"/>
    </xf>
    <xf numFmtId="176" fontId="29" fillId="11" borderId="74" xfId="0" applyNumberFormat="1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32" fillId="0" borderId="72" xfId="0" applyFont="1" applyBorder="1">
      <alignment vertical="center"/>
    </xf>
    <xf numFmtId="0" fontId="32" fillId="0" borderId="18" xfId="0" applyFont="1" applyBorder="1">
      <alignment vertical="center"/>
    </xf>
    <xf numFmtId="0" fontId="32" fillId="0" borderId="73" xfId="0" applyFont="1" applyBorder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2" fillId="10" borderId="13" xfId="0" applyFont="1" applyFill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176" fontId="32" fillId="6" borderId="76" xfId="0" applyNumberFormat="1" applyFont="1" applyFill="1" applyBorder="1">
      <alignment vertical="center"/>
    </xf>
    <xf numFmtId="176" fontId="32" fillId="6" borderId="77" xfId="0" applyNumberFormat="1" applyFont="1" applyFill="1" applyBorder="1">
      <alignment vertical="center"/>
    </xf>
    <xf numFmtId="176" fontId="32" fillId="6" borderId="78" xfId="0" applyNumberFormat="1" applyFont="1" applyFill="1" applyBorder="1">
      <alignment vertical="center"/>
    </xf>
    <xf numFmtId="176" fontId="32" fillId="6" borderId="79" xfId="0" applyNumberFormat="1" applyFont="1" applyFill="1" applyBorder="1">
      <alignment vertical="center"/>
    </xf>
    <xf numFmtId="0" fontId="35" fillId="0" borderId="0" xfId="0" applyFont="1">
      <alignment vertical="center"/>
    </xf>
    <xf numFmtId="0" fontId="26" fillId="0" borderId="0" xfId="0" applyFo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left" vertical="center" indent="1"/>
    </xf>
    <xf numFmtId="0" fontId="36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>
      <alignment vertical="center"/>
    </xf>
    <xf numFmtId="0" fontId="37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>
      <alignment vertical="center"/>
    </xf>
    <xf numFmtId="179" fontId="18" fillId="0" borderId="0" xfId="0" applyNumberFormat="1" applyFont="1">
      <alignment vertical="center"/>
    </xf>
    <xf numFmtId="0" fontId="18" fillId="0" borderId="0" xfId="0" applyFont="1">
      <alignment vertical="center"/>
    </xf>
    <xf numFmtId="0" fontId="13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77" fontId="12" fillId="0" borderId="0" xfId="0" applyNumberFormat="1" applyFont="1" applyProtection="1">
      <alignment vertical="center"/>
      <protection locked="0"/>
    </xf>
    <xf numFmtId="179" fontId="12" fillId="0" borderId="0" xfId="0" applyNumberFormat="1" applyFont="1" applyProtection="1">
      <alignment vertical="center"/>
      <protection locked="0"/>
    </xf>
    <xf numFmtId="0" fontId="13" fillId="0" borderId="0" xfId="0" applyFont="1" applyFill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177" fontId="12" fillId="0" borderId="0" xfId="0" applyNumberFormat="1" applyFont="1" applyFill="1" applyProtection="1">
      <alignment vertical="center"/>
      <protection locked="0"/>
    </xf>
    <xf numFmtId="0" fontId="12" fillId="0" borderId="0" xfId="0" applyFont="1" applyFill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76" fontId="12" fillId="0" borderId="35" xfId="0" applyNumberFormat="1" applyFont="1" applyBorder="1">
      <alignment vertical="center"/>
    </xf>
    <xf numFmtId="176" fontId="12" fillId="0" borderId="51" xfId="0" applyNumberFormat="1" applyFont="1" applyBorder="1">
      <alignment vertical="center"/>
    </xf>
    <xf numFmtId="176" fontId="12" fillId="0" borderId="37" xfId="0" applyNumberFormat="1" applyFont="1" applyBorder="1">
      <alignment vertical="center"/>
    </xf>
    <xf numFmtId="176" fontId="12" fillId="0" borderId="40" xfId="0" applyNumberFormat="1" applyFont="1" applyBorder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2" fillId="0" borderId="0" xfId="0" applyFont="1">
      <alignment vertical="center"/>
    </xf>
    <xf numFmtId="0" fontId="43" fillId="0" borderId="0" xfId="0" applyFont="1">
      <alignment vertical="center"/>
    </xf>
    <xf numFmtId="0" fontId="4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43" fillId="0" borderId="7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12" fillId="0" borderId="11" xfId="0" applyNumberFormat="1" applyFont="1" applyBorder="1">
      <alignment vertical="center"/>
    </xf>
    <xf numFmtId="0" fontId="12" fillId="3" borderId="83" xfId="0" applyFont="1" applyFill="1" applyBorder="1" applyProtection="1">
      <alignment vertical="center"/>
      <protection locked="0"/>
    </xf>
    <xf numFmtId="176" fontId="12" fillId="0" borderId="83" xfId="0" applyNumberFormat="1" applyFont="1" applyBorder="1">
      <alignment vertical="center"/>
    </xf>
    <xf numFmtId="176" fontId="12" fillId="0" borderId="83" xfId="0" applyNumberFormat="1" applyFont="1" applyFill="1" applyBorder="1">
      <alignment vertical="center"/>
    </xf>
    <xf numFmtId="176" fontId="12" fillId="3" borderId="83" xfId="0" applyNumberFormat="1" applyFont="1" applyFill="1" applyBorder="1" applyProtection="1">
      <alignment vertical="center"/>
      <protection locked="0"/>
    </xf>
    <xf numFmtId="176" fontId="12" fillId="3" borderId="57" xfId="0" applyNumberFormat="1" applyFont="1" applyFill="1" applyBorder="1" applyProtection="1">
      <alignment vertical="center"/>
      <protection locked="0"/>
    </xf>
    <xf numFmtId="176" fontId="12" fillId="0" borderId="57" xfId="0" applyNumberFormat="1" applyFont="1" applyBorder="1">
      <alignment vertical="center"/>
    </xf>
    <xf numFmtId="176" fontId="12" fillId="0" borderId="84" xfId="0" applyNumberFormat="1" applyFont="1" applyBorder="1">
      <alignment vertical="center"/>
    </xf>
    <xf numFmtId="0" fontId="12" fillId="3" borderId="85" xfId="0" applyFont="1" applyFill="1" applyBorder="1" applyProtection="1">
      <alignment vertical="center"/>
      <protection locked="0"/>
    </xf>
    <xf numFmtId="176" fontId="12" fillId="0" borderId="85" xfId="0" applyNumberFormat="1" applyFont="1" applyBorder="1">
      <alignment vertical="center"/>
    </xf>
    <xf numFmtId="176" fontId="12" fillId="0" borderId="85" xfId="0" applyNumberFormat="1" applyFont="1" applyFill="1" applyBorder="1">
      <alignment vertical="center"/>
    </xf>
    <xf numFmtId="176" fontId="12" fillId="3" borderId="85" xfId="0" applyNumberFormat="1" applyFont="1" applyFill="1" applyBorder="1" applyProtection="1">
      <alignment vertical="center"/>
      <protection locked="0"/>
    </xf>
    <xf numFmtId="176" fontId="12" fillId="3" borderId="86" xfId="0" applyNumberFormat="1" applyFont="1" applyFill="1" applyBorder="1" applyProtection="1">
      <alignment vertical="center"/>
      <protection locked="0"/>
    </xf>
    <xf numFmtId="176" fontId="12" fillId="0" borderId="86" xfId="0" applyNumberFormat="1" applyFont="1" applyBorder="1">
      <alignment vertical="center"/>
    </xf>
    <xf numFmtId="176" fontId="12" fillId="0" borderId="87" xfId="0" applyNumberFormat="1" applyFont="1" applyBorder="1">
      <alignment vertical="center"/>
    </xf>
    <xf numFmtId="0" fontId="4" fillId="0" borderId="0" xfId="0" applyFont="1">
      <alignment vertical="center"/>
    </xf>
    <xf numFmtId="176" fontId="12" fillId="0" borderId="18" xfId="0" applyNumberFormat="1" applyFont="1" applyBorder="1">
      <alignment vertical="center"/>
    </xf>
    <xf numFmtId="176" fontId="12" fillId="0" borderId="18" xfId="0" applyNumberFormat="1" applyFont="1" applyFill="1" applyBorder="1">
      <alignment vertical="center"/>
    </xf>
    <xf numFmtId="0" fontId="22" fillId="0" borderId="0" xfId="0" applyFont="1" applyAlignment="1"/>
    <xf numFmtId="0" fontId="27" fillId="5" borderId="74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9" fillId="5" borderId="74" xfId="0" applyFont="1" applyFill="1" applyBorder="1" applyAlignment="1" applyProtection="1">
      <alignment horizontal="center" vertical="center"/>
      <protection locked="0"/>
    </xf>
    <xf numFmtId="0" fontId="29" fillId="9" borderId="89" xfId="0" applyFont="1" applyFill="1" applyBorder="1" applyAlignment="1" applyProtection="1">
      <alignment horizontal="center" vertical="center"/>
      <protection locked="0"/>
    </xf>
    <xf numFmtId="0" fontId="29" fillId="9" borderId="90" xfId="0" applyFont="1" applyFill="1" applyBorder="1" applyAlignment="1" applyProtection="1">
      <alignment horizontal="center" vertical="center"/>
      <protection locked="0"/>
    </xf>
    <xf numFmtId="0" fontId="29" fillId="9" borderId="3" xfId="0" applyFont="1" applyFill="1" applyBorder="1" applyAlignment="1" applyProtection="1">
      <alignment horizontal="center" vertical="center"/>
      <protection locked="0"/>
    </xf>
    <xf numFmtId="0" fontId="28" fillId="10" borderId="10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9" fillId="7" borderId="3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9" fillId="5" borderId="2" xfId="0" applyFont="1" applyFill="1" applyBorder="1" applyAlignment="1" applyProtection="1">
      <alignment horizontal="center" vertical="center"/>
      <protection locked="0"/>
    </xf>
    <xf numFmtId="0" fontId="29" fillId="9" borderId="64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8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right" vertical="center" shrinkToFit="1"/>
    </xf>
    <xf numFmtId="0" fontId="6" fillId="0" borderId="22" xfId="0" applyFont="1" applyBorder="1" applyAlignment="1">
      <alignment horizontal="right" vertical="center" shrinkToFit="1"/>
    </xf>
    <xf numFmtId="0" fontId="6" fillId="0" borderId="23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right" vertical="center" shrinkToFit="1"/>
    </xf>
    <xf numFmtId="0" fontId="6" fillId="0" borderId="26" xfId="0" applyFont="1" applyBorder="1" applyAlignment="1">
      <alignment horizontal="right" vertical="center" shrinkToFit="1"/>
    </xf>
    <xf numFmtId="0" fontId="6" fillId="0" borderId="27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left" vertical="center" shrinkToFit="1"/>
      <protection locked="0"/>
    </xf>
    <xf numFmtId="0" fontId="19" fillId="0" borderId="4" xfId="0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/>
    </xf>
    <xf numFmtId="176" fontId="12" fillId="0" borderId="38" xfId="0" applyNumberFormat="1" applyFont="1" applyBorder="1" applyAlignment="1">
      <alignment horizontal="center" vertical="center"/>
    </xf>
    <xf numFmtId="176" fontId="12" fillId="0" borderId="39" xfId="0" applyNumberFormat="1" applyFont="1" applyBorder="1" applyAlignment="1">
      <alignment horizontal="center" vertical="center"/>
    </xf>
    <xf numFmtId="178" fontId="12" fillId="0" borderId="34" xfId="0" applyNumberFormat="1" applyFont="1" applyFill="1" applyBorder="1" applyAlignment="1">
      <alignment horizontal="center" vertical="center"/>
    </xf>
    <xf numFmtId="178" fontId="12" fillId="0" borderId="36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/>
    </xf>
    <xf numFmtId="178" fontId="12" fillId="0" borderId="36" xfId="0" applyNumberFormat="1" applyFont="1" applyBorder="1" applyAlignment="1">
      <alignment horizontal="center" vertical="center"/>
    </xf>
    <xf numFmtId="12" fontId="12" fillId="0" borderId="34" xfId="0" applyNumberFormat="1" applyFont="1" applyBorder="1" applyAlignment="1">
      <alignment horizontal="center" vertical="center"/>
    </xf>
    <xf numFmtId="12" fontId="12" fillId="0" borderId="36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2" borderId="0" xfId="0" applyFont="1" applyFill="1">
      <alignment vertical="center"/>
    </xf>
    <xf numFmtId="0" fontId="12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left" vertical="center" shrinkToFit="1"/>
      <protection locked="0"/>
    </xf>
    <xf numFmtId="0" fontId="12" fillId="0" borderId="48" xfId="0" applyFont="1" applyBorder="1" applyAlignment="1">
      <alignment horizontal="center" vertical="center"/>
    </xf>
    <xf numFmtId="178" fontId="13" fillId="0" borderId="34" xfId="0" applyNumberFormat="1" applyFont="1" applyFill="1" applyBorder="1" applyAlignment="1">
      <alignment horizontal="center" vertical="center"/>
    </xf>
    <xf numFmtId="178" fontId="13" fillId="0" borderId="49" xfId="0" applyNumberFormat="1" applyFont="1" applyFill="1" applyBorder="1" applyAlignment="1">
      <alignment horizontal="center" vertical="center"/>
    </xf>
    <xf numFmtId="178" fontId="13" fillId="0" borderId="83" xfId="0" applyNumberFormat="1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12" fontId="13" fillId="0" borderId="34" xfId="0" applyNumberFormat="1" applyFont="1" applyBorder="1" applyAlignment="1">
      <alignment horizontal="center" vertical="center"/>
    </xf>
    <xf numFmtId="12" fontId="13" fillId="0" borderId="49" xfId="0" applyNumberFormat="1" applyFont="1" applyBorder="1" applyAlignment="1">
      <alignment horizontal="center" vertical="center"/>
    </xf>
    <xf numFmtId="12" fontId="13" fillId="0" borderId="36" xfId="0" applyNumberFormat="1" applyFont="1" applyBorder="1" applyAlignment="1">
      <alignment horizontal="center" vertical="center"/>
    </xf>
    <xf numFmtId="178" fontId="13" fillId="0" borderId="34" xfId="0" applyNumberFormat="1" applyFont="1" applyBorder="1" applyAlignment="1">
      <alignment horizontal="center" vertical="center"/>
    </xf>
    <xf numFmtId="178" fontId="13" fillId="0" borderId="49" xfId="0" applyNumberFormat="1" applyFont="1" applyBorder="1" applyAlignment="1">
      <alignment horizontal="center" vertical="center"/>
    </xf>
    <xf numFmtId="178" fontId="13" fillId="0" borderId="36" xfId="0" applyNumberFormat="1" applyFont="1" applyBorder="1" applyAlignment="1">
      <alignment horizontal="center" vertical="center"/>
    </xf>
    <xf numFmtId="178" fontId="13" fillId="0" borderId="36" xfId="0" applyNumberFormat="1" applyFont="1" applyFill="1" applyBorder="1" applyAlignment="1">
      <alignment horizontal="center" vertical="center"/>
    </xf>
    <xf numFmtId="178" fontId="13" fillId="0" borderId="83" xfId="0" applyNumberFormat="1" applyFont="1" applyBorder="1" applyAlignment="1">
      <alignment horizontal="center" vertical="center"/>
    </xf>
    <xf numFmtId="12" fontId="13" fillId="0" borderId="83" xfId="0" applyNumberFormat="1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12" fontId="13" fillId="0" borderId="85" xfId="0" applyNumberFormat="1" applyFont="1" applyBorder="1" applyAlignment="1">
      <alignment horizontal="center" vertical="center"/>
    </xf>
    <xf numFmtId="178" fontId="13" fillId="0" borderId="85" xfId="0" applyNumberFormat="1" applyFont="1" applyBorder="1" applyAlignment="1">
      <alignment horizontal="center" vertical="center"/>
    </xf>
    <xf numFmtId="178" fontId="13" fillId="0" borderId="85" xfId="0" applyNumberFormat="1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76" fontId="12" fillId="0" borderId="88" xfId="0" applyNumberFormat="1" applyFont="1" applyBorder="1" applyAlignment="1">
      <alignment horizontal="center" vertical="center"/>
    </xf>
    <xf numFmtId="176" fontId="12" fillId="0" borderId="55" xfId="0" applyNumberFormat="1" applyFont="1" applyBorder="1" applyAlignment="1">
      <alignment horizontal="center" vertical="center"/>
    </xf>
    <xf numFmtId="176" fontId="12" fillId="0" borderId="56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2" xfId="0" applyFont="1" applyBorder="1">
      <alignment vertical="center"/>
    </xf>
    <xf numFmtId="0" fontId="4" fillId="0" borderId="7" xfId="0" applyFont="1" applyBorder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32" fillId="0" borderId="0" xfId="0" applyFont="1">
      <alignment vertical="center"/>
    </xf>
    <xf numFmtId="0" fontId="34" fillId="0" borderId="14" xfId="0" applyFont="1" applyBorder="1">
      <alignment vertical="center"/>
    </xf>
    <xf numFmtId="0" fontId="34" fillId="0" borderId="15" xfId="0" applyFont="1" applyBorder="1">
      <alignment vertical="center"/>
    </xf>
    <xf numFmtId="0" fontId="34" fillId="0" borderId="41" xfId="0" applyFont="1" applyBorder="1">
      <alignment vertical="center"/>
    </xf>
    <xf numFmtId="0" fontId="22" fillId="0" borderId="80" xfId="0" applyFont="1" applyBorder="1" applyProtection="1">
      <alignment vertical="center"/>
      <protection locked="0"/>
    </xf>
    <xf numFmtId="0" fontId="22" fillId="0" borderId="81" xfId="0" applyFont="1" applyBorder="1" applyProtection="1">
      <alignment vertical="center"/>
      <protection locked="0"/>
    </xf>
    <xf numFmtId="0" fontId="22" fillId="0" borderId="82" xfId="0" applyFont="1" applyBorder="1" applyProtection="1">
      <alignment vertical="center"/>
      <protection locked="0"/>
    </xf>
    <xf numFmtId="0" fontId="35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0" xfId="0" applyFont="1" applyAlignment="1"/>
    <xf numFmtId="0" fontId="22" fillId="0" borderId="4" xfId="0" applyFont="1" applyBorder="1" applyAlignment="1"/>
    <xf numFmtId="0" fontId="22" fillId="0" borderId="0" xfId="0" applyFont="1" applyAlignment="1" applyProtection="1">
      <protection locked="0"/>
    </xf>
    <xf numFmtId="0" fontId="22" fillId="0" borderId="4" xfId="0" applyFont="1" applyBorder="1" applyAlignment="1" applyProtection="1">
      <protection locked="0"/>
    </xf>
    <xf numFmtId="0" fontId="22" fillId="0" borderId="0" xfId="0" applyFont="1">
      <alignment vertical="center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114300</xdr:colOff>
      <xdr:row>3</xdr:row>
      <xdr:rowOff>9525</xdr:rowOff>
    </xdr:from>
    <xdr:to>
      <xdr:col>56</xdr:col>
      <xdr:colOff>19049</xdr:colOff>
      <xdr:row>6</xdr:row>
      <xdr:rowOff>19050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14E2589-8FBF-4B68-B943-E673CBA36D5E}"/>
            </a:ext>
          </a:extLst>
        </xdr:cNvPr>
        <xdr:cNvSpPr/>
      </xdr:nvSpPr>
      <xdr:spPr>
        <a:xfrm>
          <a:off x="7077075" y="800100"/>
          <a:ext cx="1504949" cy="752475"/>
        </a:xfrm>
        <a:prstGeom prst="wedgeRoundRectCallout">
          <a:avLst>
            <a:gd name="adj1" fmla="val -64484"/>
            <a:gd name="adj2" fmla="val 33733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/>
            <a:t>「利用児童数実績表」を作成すると自動で入力されます。</a:t>
          </a:r>
          <a:endParaRPr kumimoji="1" lang="en-US" altLang="ja-JP" sz="1100"/>
        </a:p>
      </xdr:txBody>
    </xdr:sp>
    <xdr:clientData/>
  </xdr:twoCellAnchor>
  <xdr:twoCellAnchor>
    <xdr:from>
      <xdr:col>50</xdr:col>
      <xdr:colOff>9525</xdr:colOff>
      <xdr:row>22</xdr:row>
      <xdr:rowOff>276225</xdr:rowOff>
    </xdr:from>
    <xdr:to>
      <xdr:col>58</xdr:col>
      <xdr:colOff>47625</xdr:colOff>
      <xdr:row>27</xdr:row>
      <xdr:rowOff>114300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D4BD789-43E9-4867-858A-F7047DA9AD77}"/>
            </a:ext>
          </a:extLst>
        </xdr:cNvPr>
        <xdr:cNvSpPr/>
      </xdr:nvSpPr>
      <xdr:spPr>
        <a:xfrm>
          <a:off x="7200900" y="6238875"/>
          <a:ext cx="1866900" cy="990600"/>
        </a:xfrm>
        <a:prstGeom prst="wedgeRoundRectCallout">
          <a:avLst>
            <a:gd name="adj1" fmla="val -64226"/>
            <a:gd name="adj2" fmla="val -1679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/>
            <a:t>令和５年度の事業計画書と日数が異なる場合は，「開設日数変更理由書」を作成してください。</a:t>
          </a:r>
          <a:endParaRPr kumimoji="1" lang="en-US" altLang="ja-JP" sz="1100"/>
        </a:p>
      </xdr:txBody>
    </xdr:sp>
    <xdr:clientData/>
  </xdr:twoCellAnchor>
  <xdr:twoCellAnchor>
    <xdr:from>
      <xdr:col>50</xdr:col>
      <xdr:colOff>0</xdr:colOff>
      <xdr:row>30</xdr:row>
      <xdr:rowOff>19050</xdr:rowOff>
    </xdr:from>
    <xdr:to>
      <xdr:col>57</xdr:col>
      <xdr:colOff>47624</xdr:colOff>
      <xdr:row>32</xdr:row>
      <xdr:rowOff>171450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5AF4CB2-F59E-4E6B-8F71-8294EB7B3C17}"/>
            </a:ext>
          </a:extLst>
        </xdr:cNvPr>
        <xdr:cNvSpPr/>
      </xdr:nvSpPr>
      <xdr:spPr>
        <a:xfrm>
          <a:off x="7191375" y="7715250"/>
          <a:ext cx="1647824" cy="742950"/>
        </a:xfrm>
        <a:prstGeom prst="wedgeRoundRectCallout">
          <a:avLst>
            <a:gd name="adj1" fmla="val -64226"/>
            <a:gd name="adj2" fmla="val -1679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/>
            <a:t>令和６年３月１日時点の職員配置を記入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485775</xdr:colOff>
      <xdr:row>1</xdr:row>
      <xdr:rowOff>200025</xdr:rowOff>
    </xdr:from>
    <xdr:to>
      <xdr:col>29</xdr:col>
      <xdr:colOff>190500</xdr:colOff>
      <xdr:row>4</xdr:row>
      <xdr:rowOff>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8D71F8C-D705-4EC8-84AF-360611D6350B}"/>
            </a:ext>
          </a:extLst>
        </xdr:cNvPr>
        <xdr:cNvSpPr/>
      </xdr:nvSpPr>
      <xdr:spPr>
        <a:xfrm>
          <a:off x="10534650" y="533400"/>
          <a:ext cx="1209675" cy="619125"/>
        </a:xfrm>
        <a:prstGeom prst="wedgeRoundRectCallout">
          <a:avLst>
            <a:gd name="adj1" fmla="val -72970"/>
            <a:gd name="adj2" fmla="val 43056"/>
            <a:gd name="adj3" fmla="val 166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/>
            <a:t>色付きセルに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27</xdr:col>
      <xdr:colOff>504825</xdr:colOff>
      <xdr:row>6</xdr:row>
      <xdr:rowOff>123825</xdr:rowOff>
    </xdr:from>
    <xdr:to>
      <xdr:col>29</xdr:col>
      <xdr:colOff>619125</xdr:colOff>
      <xdr:row>11</xdr:row>
      <xdr:rowOff>95250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28F42EC0-2026-4457-A088-43C1EAC54F40}"/>
            </a:ext>
          </a:extLst>
        </xdr:cNvPr>
        <xdr:cNvSpPr/>
      </xdr:nvSpPr>
      <xdr:spPr>
        <a:xfrm>
          <a:off x="10553700" y="1781175"/>
          <a:ext cx="1619250" cy="1162050"/>
        </a:xfrm>
        <a:prstGeom prst="wedgeRoundRectCallout">
          <a:avLst>
            <a:gd name="adj1" fmla="val -69063"/>
            <a:gd name="adj2" fmla="val 4398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/>
            <a:t>数式が入っているセルはロックをかけています。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不便であれば解除したものをお送りしますので，ご連絡ください。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171450</xdr:colOff>
      <xdr:row>3</xdr:row>
      <xdr:rowOff>123825</xdr:rowOff>
    </xdr:from>
    <xdr:to>
      <xdr:col>56</xdr:col>
      <xdr:colOff>76199</xdr:colOff>
      <xdr:row>6</xdr:row>
      <xdr:rowOff>133350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71B91E95-BCA4-4EDC-8873-316D11FCC01C}"/>
            </a:ext>
          </a:extLst>
        </xdr:cNvPr>
        <xdr:cNvSpPr/>
      </xdr:nvSpPr>
      <xdr:spPr>
        <a:xfrm>
          <a:off x="7134225" y="914400"/>
          <a:ext cx="1504949" cy="752475"/>
        </a:xfrm>
        <a:prstGeom prst="wedgeRoundRectCallout">
          <a:avLst>
            <a:gd name="adj1" fmla="val -64484"/>
            <a:gd name="adj2" fmla="val 33733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/>
            <a:t>「利用児童数実績表」を作成すると自動で入力されます。</a:t>
          </a:r>
          <a:endParaRPr kumimoji="1" lang="en-US" altLang="ja-JP" sz="1100"/>
        </a:p>
      </xdr:txBody>
    </xdr:sp>
    <xdr:clientData/>
  </xdr:twoCellAnchor>
  <xdr:twoCellAnchor>
    <xdr:from>
      <xdr:col>50</xdr:col>
      <xdr:colOff>0</xdr:colOff>
      <xdr:row>29</xdr:row>
      <xdr:rowOff>0</xdr:rowOff>
    </xdr:from>
    <xdr:to>
      <xdr:col>58</xdr:col>
      <xdr:colOff>38100</xdr:colOff>
      <xdr:row>33</xdr:row>
      <xdr:rowOff>133350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32086573-EF79-4DFB-81AB-098002F1B1E8}"/>
            </a:ext>
          </a:extLst>
        </xdr:cNvPr>
        <xdr:cNvSpPr/>
      </xdr:nvSpPr>
      <xdr:spPr>
        <a:xfrm>
          <a:off x="7191375" y="8010525"/>
          <a:ext cx="1866900" cy="990600"/>
        </a:xfrm>
        <a:prstGeom prst="wedgeRoundRectCallout">
          <a:avLst>
            <a:gd name="adj1" fmla="val -64226"/>
            <a:gd name="adj2" fmla="val -1679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/>
            <a:t>令和５年度の事業計画書と日数が異なる場合は，「開設日数変更理由書」を作成してください。</a:t>
          </a:r>
          <a:endParaRPr kumimoji="1" lang="en-US" altLang="ja-JP" sz="1100"/>
        </a:p>
      </xdr:txBody>
    </xdr:sp>
    <xdr:clientData/>
  </xdr:twoCellAnchor>
  <xdr:twoCellAnchor>
    <xdr:from>
      <xdr:col>51</xdr:col>
      <xdr:colOff>0</xdr:colOff>
      <xdr:row>39</xdr:row>
      <xdr:rowOff>0</xdr:rowOff>
    </xdr:from>
    <xdr:to>
      <xdr:col>58</xdr:col>
      <xdr:colOff>47624</xdr:colOff>
      <xdr:row>42</xdr:row>
      <xdr:rowOff>66675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31BBC7B1-BCAC-4F98-9CB2-D31D29F25F78}"/>
            </a:ext>
          </a:extLst>
        </xdr:cNvPr>
        <xdr:cNvSpPr/>
      </xdr:nvSpPr>
      <xdr:spPr>
        <a:xfrm>
          <a:off x="7419975" y="10344150"/>
          <a:ext cx="1647824" cy="742950"/>
        </a:xfrm>
        <a:prstGeom prst="wedgeRoundRectCallout">
          <a:avLst>
            <a:gd name="adj1" fmla="val -64226"/>
            <a:gd name="adj2" fmla="val -1679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/>
            <a:t>令和６年３月１日時点の職員配置を記入</a:t>
          </a:r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512762</xdr:colOff>
      <xdr:row>1</xdr:row>
      <xdr:rowOff>243417</xdr:rowOff>
    </xdr:from>
    <xdr:to>
      <xdr:col>29</xdr:col>
      <xdr:colOff>285750</xdr:colOff>
      <xdr:row>4</xdr:row>
      <xdr:rowOff>127000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C1CF07AD-7336-4FA7-AB58-6C4D63D9FB27}"/>
            </a:ext>
          </a:extLst>
        </xdr:cNvPr>
        <xdr:cNvSpPr/>
      </xdr:nvSpPr>
      <xdr:spPr>
        <a:xfrm>
          <a:off x="14937845" y="603250"/>
          <a:ext cx="1275822" cy="730250"/>
        </a:xfrm>
        <a:prstGeom prst="wedgeRoundRectCallout">
          <a:avLst>
            <a:gd name="adj1" fmla="val -69063"/>
            <a:gd name="adj2" fmla="val 4398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/>
            <a:t>色付きセルに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27</xdr:col>
      <xdr:colOff>533400</xdr:colOff>
      <xdr:row>6</xdr:row>
      <xdr:rowOff>228600</xdr:rowOff>
    </xdr:from>
    <xdr:to>
      <xdr:col>29</xdr:col>
      <xdr:colOff>647700</xdr:colOff>
      <xdr:row>11</xdr:row>
      <xdr:rowOff>200025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C048DB08-722F-49F4-92BD-0AAF88BC93AD}"/>
            </a:ext>
          </a:extLst>
        </xdr:cNvPr>
        <xdr:cNvSpPr/>
      </xdr:nvSpPr>
      <xdr:spPr>
        <a:xfrm>
          <a:off x="12649200" y="1914525"/>
          <a:ext cx="1619250" cy="1162050"/>
        </a:xfrm>
        <a:prstGeom prst="wedgeRoundRectCallout">
          <a:avLst>
            <a:gd name="adj1" fmla="val -69063"/>
            <a:gd name="adj2" fmla="val 4398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/>
            <a:t>数式が入っているセルはロックをかけています。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不便であれば解除したものをお送りしますので，ご連絡ください。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170089</xdr:colOff>
      <xdr:row>32</xdr:row>
      <xdr:rowOff>34019</xdr:rowOff>
    </xdr:from>
    <xdr:to>
      <xdr:col>42</xdr:col>
      <xdr:colOff>122464</xdr:colOff>
      <xdr:row>32</xdr:row>
      <xdr:rowOff>231324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A5BD0F95-88C7-4D6F-8A0E-04EF690F3B6F}"/>
            </a:ext>
          </a:extLst>
        </xdr:cNvPr>
        <xdr:cNvSpPr/>
      </xdr:nvSpPr>
      <xdr:spPr>
        <a:xfrm rot="5400000">
          <a:off x="14266069" y="8374177"/>
          <a:ext cx="192542" cy="15525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AV51"/>
  <sheetViews>
    <sheetView showZeros="0" tabSelected="1" view="pageBreakPreview" zoomScaleNormal="100" zoomScaleSheetLayoutView="100" workbookViewId="0">
      <selection activeCell="BE13" sqref="BE13"/>
    </sheetView>
  </sheetViews>
  <sheetFormatPr defaultColWidth="3.1328125" defaultRowHeight="18" customHeight="1" x14ac:dyDescent="0.25"/>
  <cols>
    <col min="1" max="1" width="0.1328125" style="2" customWidth="1"/>
    <col min="2" max="45" width="2" style="2" customWidth="1"/>
    <col min="46" max="46" width="2.1328125" style="2" customWidth="1"/>
    <col min="47" max="47" width="2.265625" style="2" customWidth="1"/>
    <col min="48" max="48" width="1.73046875" style="2" customWidth="1"/>
    <col min="49" max="16384" width="3.1328125" style="2"/>
  </cols>
  <sheetData>
    <row r="1" spans="1:48" ht="24" customHeight="1" x14ac:dyDescent="0.25">
      <c r="B1" s="3"/>
      <c r="C1" s="3"/>
      <c r="D1" s="3"/>
      <c r="E1" s="3"/>
      <c r="F1" s="3"/>
      <c r="G1" s="3"/>
      <c r="H1" s="3"/>
      <c r="I1" s="13"/>
      <c r="J1" s="13"/>
      <c r="K1" s="15"/>
      <c r="L1" s="15"/>
      <c r="N1" s="18"/>
      <c r="O1" s="19"/>
      <c r="P1" s="32"/>
      <c r="Q1" s="18"/>
      <c r="R1" s="387" t="s">
        <v>83</v>
      </c>
      <c r="S1" s="387"/>
      <c r="T1" s="387"/>
      <c r="U1" s="383" t="s">
        <v>26</v>
      </c>
      <c r="V1" s="383"/>
      <c r="W1" s="20" t="s">
        <v>27</v>
      </c>
      <c r="X1" s="3"/>
      <c r="Y1" s="33"/>
    </row>
    <row r="2" spans="1:48" ht="14.25" customHeight="1" x14ac:dyDescent="0.25">
      <c r="B2" s="3"/>
      <c r="C2" s="3"/>
      <c r="D2" s="3"/>
      <c r="E2" s="3"/>
      <c r="F2" s="3"/>
      <c r="G2" s="3"/>
      <c r="H2" s="3"/>
      <c r="I2" s="13"/>
      <c r="J2" s="13"/>
      <c r="K2" s="15"/>
      <c r="L2" s="15"/>
      <c r="N2" s="18"/>
      <c r="O2" s="19"/>
      <c r="P2" s="29"/>
      <c r="Q2" s="30"/>
      <c r="R2" s="20"/>
      <c r="S2" s="17"/>
      <c r="T2" s="15"/>
      <c r="U2" s="1"/>
      <c r="V2" s="3"/>
      <c r="W2" s="3"/>
      <c r="X2" s="3"/>
    </row>
    <row r="3" spans="1:48" ht="24" customHeight="1" x14ac:dyDescent="0.25">
      <c r="A3" s="302" t="s">
        <v>37</v>
      </c>
      <c r="B3" s="286"/>
      <c r="C3" s="286"/>
      <c r="D3" s="286"/>
      <c r="E3" s="286"/>
      <c r="F3" s="286"/>
      <c r="G3" s="305"/>
      <c r="H3" s="384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6"/>
    </row>
    <row r="4" spans="1:48" ht="18" customHeight="1" x14ac:dyDescent="0.25">
      <c r="A4" s="28"/>
      <c r="B4" s="28"/>
      <c r="C4" s="28"/>
      <c r="D4" s="28"/>
      <c r="E4" s="28"/>
      <c r="F4" s="28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48" ht="18" customHeight="1" x14ac:dyDescent="0.25">
      <c r="A5" s="24" t="s">
        <v>76</v>
      </c>
    </row>
    <row r="6" spans="1:48" ht="22.5" customHeight="1" x14ac:dyDescent="0.25">
      <c r="B6" s="302"/>
      <c r="C6" s="286"/>
      <c r="D6" s="286"/>
      <c r="E6" s="286"/>
      <c r="F6" s="305"/>
      <c r="G6" s="302" t="s">
        <v>38</v>
      </c>
      <c r="H6" s="286"/>
      <c r="I6" s="286"/>
      <c r="J6" s="302" t="s">
        <v>39</v>
      </c>
      <c r="K6" s="286"/>
      <c r="L6" s="286"/>
      <c r="M6" s="302" t="s">
        <v>40</v>
      </c>
      <c r="N6" s="286"/>
      <c r="O6" s="286"/>
      <c r="P6" s="302" t="s">
        <v>41</v>
      </c>
      <c r="Q6" s="286"/>
      <c r="R6" s="286"/>
      <c r="S6" s="302" t="s">
        <v>42</v>
      </c>
      <c r="T6" s="286"/>
      <c r="U6" s="286"/>
      <c r="V6" s="302" t="s">
        <v>43</v>
      </c>
      <c r="W6" s="286"/>
      <c r="X6" s="286"/>
      <c r="Y6" s="302" t="s">
        <v>44</v>
      </c>
      <c r="Z6" s="286"/>
      <c r="AA6" s="286"/>
      <c r="AB6" s="302" t="s">
        <v>45</v>
      </c>
      <c r="AC6" s="286"/>
      <c r="AD6" s="286"/>
      <c r="AE6" s="302" t="s">
        <v>46</v>
      </c>
      <c r="AF6" s="286"/>
      <c r="AG6" s="286"/>
      <c r="AH6" s="302" t="s">
        <v>47</v>
      </c>
      <c r="AI6" s="286"/>
      <c r="AJ6" s="286"/>
      <c r="AK6" s="302" t="s">
        <v>48</v>
      </c>
      <c r="AL6" s="286"/>
      <c r="AM6" s="286"/>
      <c r="AN6" s="302" t="s">
        <v>49</v>
      </c>
      <c r="AO6" s="286"/>
      <c r="AP6" s="305"/>
      <c r="AQ6" s="302" t="s">
        <v>3</v>
      </c>
      <c r="AR6" s="286"/>
      <c r="AS6" s="305"/>
      <c r="AT6" s="373" t="s">
        <v>50</v>
      </c>
      <c r="AU6" s="374"/>
      <c r="AV6" s="375"/>
    </row>
    <row r="7" spans="1:48" ht="22.5" customHeight="1" x14ac:dyDescent="0.25">
      <c r="B7" s="322" t="s">
        <v>24</v>
      </c>
      <c r="C7" s="323"/>
      <c r="D7" s="323"/>
      <c r="E7" s="323"/>
      <c r="F7" s="324"/>
      <c r="G7" s="325">
        <f>'利用児童数実績表（2クラス用）'!AA4</f>
        <v>0</v>
      </c>
      <c r="H7" s="299"/>
      <c r="I7" s="326"/>
      <c r="J7" s="325">
        <f>'利用児童数実績表（2クラス用）'!AA6</f>
        <v>0</v>
      </c>
      <c r="K7" s="299"/>
      <c r="L7" s="326"/>
      <c r="M7" s="325">
        <f>'利用児童数実績表（2クラス用）'!AA8</f>
        <v>0</v>
      </c>
      <c r="N7" s="299"/>
      <c r="O7" s="326"/>
      <c r="P7" s="325">
        <f>'利用児童数実績表（2クラス用）'!AA10</f>
        <v>0</v>
      </c>
      <c r="Q7" s="299"/>
      <c r="R7" s="326"/>
      <c r="S7" s="325">
        <f>'利用児童数実績表（2クラス用）'!AA12</f>
        <v>0</v>
      </c>
      <c r="T7" s="299"/>
      <c r="U7" s="326"/>
      <c r="V7" s="325">
        <f>'利用児童数実績表（2クラス用）'!AA14</f>
        <v>0</v>
      </c>
      <c r="W7" s="299"/>
      <c r="X7" s="326"/>
      <c r="Y7" s="325">
        <f>'利用児童数実績表（2クラス用）'!AA16</f>
        <v>0</v>
      </c>
      <c r="Z7" s="299"/>
      <c r="AA7" s="326"/>
      <c r="AB7" s="325">
        <f>'利用児童数実績表（2クラス用）'!AA18</f>
        <v>0</v>
      </c>
      <c r="AC7" s="299"/>
      <c r="AD7" s="326"/>
      <c r="AE7" s="325">
        <f>'利用児童数実績表（2クラス用）'!AA20</f>
        <v>0</v>
      </c>
      <c r="AF7" s="299"/>
      <c r="AG7" s="326"/>
      <c r="AH7" s="325">
        <f>'利用児童数実績表（2クラス用）'!AA22</f>
        <v>0</v>
      </c>
      <c r="AI7" s="299"/>
      <c r="AJ7" s="326"/>
      <c r="AK7" s="325">
        <f>'利用児童数実績表（2クラス用）'!AA24</f>
        <v>0</v>
      </c>
      <c r="AL7" s="299"/>
      <c r="AM7" s="326"/>
      <c r="AN7" s="325">
        <f>'利用児童数実績表（2クラス用）'!AA26</f>
        <v>0</v>
      </c>
      <c r="AO7" s="299"/>
      <c r="AP7" s="326"/>
      <c r="AQ7" s="325">
        <f>SUM(G7:AP7)</f>
        <v>0</v>
      </c>
      <c r="AR7" s="299"/>
      <c r="AS7" s="326"/>
      <c r="AT7" s="325">
        <f>ROUNDUP(AQ7/12,0)</f>
        <v>0</v>
      </c>
      <c r="AU7" s="299"/>
      <c r="AV7" s="326"/>
    </row>
    <row r="8" spans="1:48" ht="22.5" customHeight="1" x14ac:dyDescent="0.25">
      <c r="B8" s="333" t="s">
        <v>10</v>
      </c>
      <c r="C8" s="334"/>
      <c r="D8" s="334"/>
      <c r="E8" s="334"/>
      <c r="F8" s="335"/>
      <c r="G8" s="336"/>
      <c r="H8" s="337"/>
      <c r="I8" s="338"/>
      <c r="J8" s="336"/>
      <c r="K8" s="337"/>
      <c r="L8" s="338"/>
      <c r="M8" s="336"/>
      <c r="N8" s="337"/>
      <c r="O8" s="338"/>
      <c r="P8" s="336"/>
      <c r="Q8" s="337"/>
      <c r="R8" s="338"/>
      <c r="S8" s="336"/>
      <c r="T8" s="337"/>
      <c r="U8" s="338"/>
      <c r="V8" s="336"/>
      <c r="W8" s="337"/>
      <c r="X8" s="338"/>
      <c r="Y8" s="336"/>
      <c r="Z8" s="337"/>
      <c r="AA8" s="338"/>
      <c r="AB8" s="336"/>
      <c r="AC8" s="337"/>
      <c r="AD8" s="338"/>
      <c r="AE8" s="336"/>
      <c r="AF8" s="337"/>
      <c r="AG8" s="338"/>
      <c r="AH8" s="336"/>
      <c r="AI8" s="337"/>
      <c r="AJ8" s="338"/>
      <c r="AK8" s="336"/>
      <c r="AL8" s="337"/>
      <c r="AM8" s="338"/>
      <c r="AN8" s="336"/>
      <c r="AO8" s="337"/>
      <c r="AP8" s="338"/>
      <c r="AQ8" s="336">
        <f>SUM(G8:AP8)</f>
        <v>0</v>
      </c>
      <c r="AR8" s="337"/>
      <c r="AS8" s="338"/>
      <c r="AT8" s="342">
        <f t="shared" ref="AT8:AT10" si="0">ROUNDUP(AQ8/12,0)</f>
        <v>0</v>
      </c>
      <c r="AU8" s="343"/>
      <c r="AV8" s="344"/>
    </row>
    <row r="9" spans="1:48" ht="22.5" customHeight="1" x14ac:dyDescent="0.25">
      <c r="B9" s="350" t="s">
        <v>25</v>
      </c>
      <c r="C9" s="351"/>
      <c r="D9" s="351"/>
      <c r="E9" s="351"/>
      <c r="F9" s="352"/>
      <c r="G9" s="339">
        <f>'利用児童数実績表（2クラス用）'!AA5</f>
        <v>0</v>
      </c>
      <c r="H9" s="340"/>
      <c r="I9" s="341"/>
      <c r="J9" s="339">
        <f>'利用児童数実績表（2クラス用）'!AA7</f>
        <v>0</v>
      </c>
      <c r="K9" s="340"/>
      <c r="L9" s="341"/>
      <c r="M9" s="339">
        <f>'利用児童数実績表（2クラス用）'!AA9</f>
        <v>0</v>
      </c>
      <c r="N9" s="340"/>
      <c r="O9" s="341"/>
      <c r="P9" s="339">
        <f>'利用児童数実績表（2クラス用）'!AA11</f>
        <v>0</v>
      </c>
      <c r="Q9" s="340"/>
      <c r="R9" s="341"/>
      <c r="S9" s="339">
        <f>'利用児童数実績表（2クラス用）'!AA13</f>
        <v>0</v>
      </c>
      <c r="T9" s="340"/>
      <c r="U9" s="341"/>
      <c r="V9" s="339">
        <f>'利用児童数実績表（2クラス用）'!AA15</f>
        <v>0</v>
      </c>
      <c r="W9" s="340"/>
      <c r="X9" s="341"/>
      <c r="Y9" s="339">
        <f>'利用児童数実績表（2クラス用）'!AA17</f>
        <v>0</v>
      </c>
      <c r="Z9" s="340"/>
      <c r="AA9" s="341"/>
      <c r="AB9" s="339">
        <f>'利用児童数実績表（2クラス用）'!AA19</f>
        <v>0</v>
      </c>
      <c r="AC9" s="340"/>
      <c r="AD9" s="341"/>
      <c r="AE9" s="339">
        <f>'利用児童数実績表（2クラス用）'!AA21</f>
        <v>0</v>
      </c>
      <c r="AF9" s="340"/>
      <c r="AG9" s="341"/>
      <c r="AH9" s="339">
        <f>'利用児童数実績表（2クラス用）'!AA23</f>
        <v>0</v>
      </c>
      <c r="AI9" s="340"/>
      <c r="AJ9" s="341"/>
      <c r="AK9" s="339">
        <f>'利用児童数実績表（2クラス用）'!AA25</f>
        <v>0</v>
      </c>
      <c r="AL9" s="340"/>
      <c r="AM9" s="341"/>
      <c r="AN9" s="339">
        <f>'利用児童数実績表（2クラス用）'!AA27</f>
        <v>0</v>
      </c>
      <c r="AO9" s="340"/>
      <c r="AP9" s="341"/>
      <c r="AQ9" s="339">
        <f>SUM(G9:AP9)</f>
        <v>0</v>
      </c>
      <c r="AR9" s="340"/>
      <c r="AS9" s="341"/>
      <c r="AT9" s="339">
        <f t="shared" si="0"/>
        <v>0</v>
      </c>
      <c r="AU9" s="340"/>
      <c r="AV9" s="341"/>
    </row>
    <row r="10" spans="1:48" ht="22.5" customHeight="1" thickBot="1" x14ac:dyDescent="0.3">
      <c r="B10" s="330" t="s">
        <v>10</v>
      </c>
      <c r="C10" s="331"/>
      <c r="D10" s="331"/>
      <c r="E10" s="331"/>
      <c r="F10" s="332"/>
      <c r="G10" s="312"/>
      <c r="H10" s="313"/>
      <c r="I10" s="314"/>
      <c r="J10" s="312"/>
      <c r="K10" s="313"/>
      <c r="L10" s="314"/>
      <c r="M10" s="312"/>
      <c r="N10" s="313"/>
      <c r="O10" s="314"/>
      <c r="P10" s="312"/>
      <c r="Q10" s="313"/>
      <c r="R10" s="314"/>
      <c r="S10" s="312"/>
      <c r="T10" s="313"/>
      <c r="U10" s="314"/>
      <c r="V10" s="312"/>
      <c r="W10" s="313"/>
      <c r="X10" s="314"/>
      <c r="Y10" s="312"/>
      <c r="Z10" s="313"/>
      <c r="AA10" s="314"/>
      <c r="AB10" s="312"/>
      <c r="AC10" s="313"/>
      <c r="AD10" s="314"/>
      <c r="AE10" s="312"/>
      <c r="AF10" s="313"/>
      <c r="AG10" s="314"/>
      <c r="AH10" s="312"/>
      <c r="AI10" s="313"/>
      <c r="AJ10" s="314"/>
      <c r="AK10" s="312"/>
      <c r="AL10" s="313"/>
      <c r="AM10" s="314"/>
      <c r="AN10" s="312"/>
      <c r="AO10" s="313"/>
      <c r="AP10" s="314"/>
      <c r="AQ10" s="312">
        <f>SUM(G10:AP10)</f>
        <v>0</v>
      </c>
      <c r="AR10" s="313"/>
      <c r="AS10" s="314"/>
      <c r="AT10" s="312">
        <f t="shared" si="0"/>
        <v>0</v>
      </c>
      <c r="AU10" s="313"/>
      <c r="AV10" s="314"/>
    </row>
    <row r="11" spans="1:48" ht="22.5" customHeight="1" x14ac:dyDescent="0.25">
      <c r="B11" s="376" t="s">
        <v>89</v>
      </c>
      <c r="C11" s="377"/>
      <c r="D11" s="377"/>
      <c r="E11" s="377"/>
      <c r="F11" s="378"/>
      <c r="G11" s="379">
        <f>G7+G9</f>
        <v>0</v>
      </c>
      <c r="H11" s="380"/>
      <c r="I11" s="381"/>
      <c r="J11" s="379">
        <f t="shared" ref="J11" si="1">J7+J9</f>
        <v>0</v>
      </c>
      <c r="K11" s="380"/>
      <c r="L11" s="381"/>
      <c r="M11" s="379">
        <f t="shared" ref="M11" si="2">M7+M9</f>
        <v>0</v>
      </c>
      <c r="N11" s="380"/>
      <c r="O11" s="381"/>
      <c r="P11" s="379">
        <f t="shared" ref="P11" si="3">P7+P9</f>
        <v>0</v>
      </c>
      <c r="Q11" s="380"/>
      <c r="R11" s="381"/>
      <c r="S11" s="379">
        <f t="shared" ref="S11" si="4">S7+S9</f>
        <v>0</v>
      </c>
      <c r="T11" s="380"/>
      <c r="U11" s="381"/>
      <c r="V11" s="379">
        <f t="shared" ref="V11" si="5">V7+V9</f>
        <v>0</v>
      </c>
      <c r="W11" s="380"/>
      <c r="X11" s="381"/>
      <c r="Y11" s="379">
        <f t="shared" ref="Y11" si="6">Y7+Y9</f>
        <v>0</v>
      </c>
      <c r="Z11" s="380"/>
      <c r="AA11" s="381"/>
      <c r="AB11" s="379">
        <f t="shared" ref="AB11" si="7">AB7+AB9</f>
        <v>0</v>
      </c>
      <c r="AC11" s="380"/>
      <c r="AD11" s="381"/>
      <c r="AE11" s="379">
        <f t="shared" ref="AE11" si="8">AE7+AE9</f>
        <v>0</v>
      </c>
      <c r="AF11" s="380"/>
      <c r="AG11" s="381"/>
      <c r="AH11" s="379">
        <f t="shared" ref="AH11" si="9">AH7+AH9</f>
        <v>0</v>
      </c>
      <c r="AI11" s="380"/>
      <c r="AJ11" s="381"/>
      <c r="AK11" s="379">
        <f t="shared" ref="AK11" si="10">AK7+AK9</f>
        <v>0</v>
      </c>
      <c r="AL11" s="380"/>
      <c r="AM11" s="381"/>
      <c r="AN11" s="379">
        <f t="shared" ref="AN11" si="11">AN7+AN9</f>
        <v>0</v>
      </c>
      <c r="AO11" s="380"/>
      <c r="AP11" s="381"/>
      <c r="AQ11" s="379">
        <f t="shared" ref="AQ11" si="12">AQ7+AQ9</f>
        <v>0</v>
      </c>
      <c r="AR11" s="380"/>
      <c r="AS11" s="381"/>
      <c r="AT11" s="379">
        <f t="shared" ref="AT11" si="13">AT7+AT9</f>
        <v>0</v>
      </c>
      <c r="AU11" s="380"/>
      <c r="AV11" s="382"/>
    </row>
    <row r="12" spans="1:48" ht="22.5" customHeight="1" thickBot="1" x14ac:dyDescent="0.3">
      <c r="B12" s="370" t="s">
        <v>10</v>
      </c>
      <c r="C12" s="371"/>
      <c r="D12" s="371"/>
      <c r="E12" s="371"/>
      <c r="F12" s="372"/>
      <c r="G12" s="318">
        <f>G8+G10</f>
        <v>0</v>
      </c>
      <c r="H12" s="319"/>
      <c r="I12" s="320"/>
      <c r="J12" s="318">
        <f t="shared" ref="J12" si="14">J8+J10</f>
        <v>0</v>
      </c>
      <c r="K12" s="319"/>
      <c r="L12" s="320"/>
      <c r="M12" s="318">
        <f t="shared" ref="M12" si="15">M8+M10</f>
        <v>0</v>
      </c>
      <c r="N12" s="319"/>
      <c r="O12" s="320"/>
      <c r="P12" s="318">
        <f t="shared" ref="P12" si="16">P8+P10</f>
        <v>0</v>
      </c>
      <c r="Q12" s="319"/>
      <c r="R12" s="320"/>
      <c r="S12" s="318">
        <f t="shared" ref="S12" si="17">S8+S10</f>
        <v>0</v>
      </c>
      <c r="T12" s="319"/>
      <c r="U12" s="320"/>
      <c r="V12" s="318">
        <f t="shared" ref="V12" si="18">V8+V10</f>
        <v>0</v>
      </c>
      <c r="W12" s="319"/>
      <c r="X12" s="320"/>
      <c r="Y12" s="318">
        <f t="shared" ref="Y12" si="19">Y8+Y10</f>
        <v>0</v>
      </c>
      <c r="Z12" s="319"/>
      <c r="AA12" s="320"/>
      <c r="AB12" s="318">
        <f t="shared" ref="AB12" si="20">AB8+AB10</f>
        <v>0</v>
      </c>
      <c r="AC12" s="319"/>
      <c r="AD12" s="320"/>
      <c r="AE12" s="318">
        <f t="shared" ref="AE12" si="21">AE8+AE10</f>
        <v>0</v>
      </c>
      <c r="AF12" s="319"/>
      <c r="AG12" s="320"/>
      <c r="AH12" s="318">
        <f t="shared" ref="AH12" si="22">AH8+AH10</f>
        <v>0</v>
      </c>
      <c r="AI12" s="319"/>
      <c r="AJ12" s="320"/>
      <c r="AK12" s="318">
        <f t="shared" ref="AK12" si="23">AK8+AK10</f>
        <v>0</v>
      </c>
      <c r="AL12" s="319"/>
      <c r="AM12" s="320"/>
      <c r="AN12" s="318">
        <f t="shared" ref="AN12" si="24">AN8+AN10</f>
        <v>0</v>
      </c>
      <c r="AO12" s="319"/>
      <c r="AP12" s="320"/>
      <c r="AQ12" s="318">
        <f t="shared" ref="AQ12" si="25">AQ8+AQ10</f>
        <v>0</v>
      </c>
      <c r="AR12" s="319"/>
      <c r="AS12" s="320"/>
      <c r="AT12" s="318">
        <f t="shared" ref="AT12" si="26">AT8+AT10</f>
        <v>0</v>
      </c>
      <c r="AU12" s="319"/>
      <c r="AV12" s="321"/>
    </row>
    <row r="13" spans="1:48" ht="24" customHeight="1" x14ac:dyDescent="0.25">
      <c r="B13" s="361" t="s">
        <v>0</v>
      </c>
      <c r="C13" s="362"/>
      <c r="D13" s="362"/>
      <c r="E13" s="362"/>
      <c r="F13" s="363"/>
      <c r="G13" s="364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5"/>
      <c r="AU13" s="365"/>
      <c r="AV13" s="366"/>
    </row>
    <row r="14" spans="1:48" ht="9" customHeight="1" x14ac:dyDescent="0.25">
      <c r="A14" s="28"/>
      <c r="B14" s="28"/>
      <c r="C14" s="28"/>
      <c r="D14" s="28"/>
      <c r="E14" s="28"/>
      <c r="F14" s="28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16"/>
      <c r="AK14" s="16"/>
      <c r="AL14" s="16"/>
      <c r="AM14" s="13"/>
    </row>
    <row r="15" spans="1:48" ht="18" customHeight="1" x14ac:dyDescent="0.25">
      <c r="A15" s="21" t="s">
        <v>28</v>
      </c>
      <c r="H15" s="22"/>
    </row>
    <row r="16" spans="1:48" ht="23.25" customHeight="1" x14ac:dyDescent="0.25">
      <c r="A16" s="14"/>
      <c r="B16" s="367" t="s">
        <v>24</v>
      </c>
      <c r="C16" s="368"/>
      <c r="D16" s="368"/>
      <c r="E16" s="368"/>
      <c r="F16" s="369"/>
      <c r="G16" s="302" t="s">
        <v>51</v>
      </c>
      <c r="H16" s="286"/>
      <c r="I16" s="286"/>
      <c r="J16" s="286"/>
      <c r="K16" s="286"/>
      <c r="L16" s="286"/>
      <c r="M16" s="286"/>
      <c r="N16" s="286"/>
      <c r="O16" s="286"/>
      <c r="P16" s="302" t="s">
        <v>52</v>
      </c>
      <c r="Q16" s="286"/>
      <c r="R16" s="286"/>
      <c r="S16" s="286"/>
      <c r="T16" s="286"/>
      <c r="U16" s="286"/>
      <c r="V16" s="286"/>
      <c r="W16" s="286"/>
      <c r="X16" s="286"/>
      <c r="Y16" s="302" t="s">
        <v>22</v>
      </c>
      <c r="Z16" s="286"/>
      <c r="AA16" s="286"/>
      <c r="AB16" s="286"/>
      <c r="AC16" s="286"/>
      <c r="AD16" s="286"/>
      <c r="AE16" s="286"/>
      <c r="AF16" s="286"/>
      <c r="AG16" s="286"/>
      <c r="AH16" s="302" t="s">
        <v>23</v>
      </c>
      <c r="AI16" s="286"/>
      <c r="AJ16" s="286"/>
      <c r="AK16" s="286"/>
      <c r="AL16" s="286"/>
      <c r="AM16" s="286"/>
      <c r="AN16" s="286"/>
      <c r="AO16" s="286"/>
      <c r="AP16" s="305"/>
      <c r="AQ16" s="302" t="s">
        <v>3</v>
      </c>
      <c r="AR16" s="286"/>
      <c r="AS16" s="286"/>
      <c r="AT16" s="286"/>
      <c r="AU16" s="286"/>
      <c r="AV16" s="305"/>
    </row>
    <row r="17" spans="1:48" ht="23.25" customHeight="1" x14ac:dyDescent="0.25">
      <c r="A17" s="14"/>
      <c r="B17" s="315" t="s">
        <v>53</v>
      </c>
      <c r="C17" s="316"/>
      <c r="D17" s="316"/>
      <c r="E17" s="316"/>
      <c r="F17" s="317"/>
      <c r="G17" s="302"/>
      <c r="H17" s="286"/>
      <c r="I17" s="286"/>
      <c r="J17" s="306" t="s">
        <v>54</v>
      </c>
      <c r="K17" s="306"/>
      <c r="L17" s="310"/>
      <c r="M17" s="310"/>
      <c r="N17" s="306" t="s">
        <v>55</v>
      </c>
      <c r="O17" s="311"/>
      <c r="P17" s="302"/>
      <c r="Q17" s="286"/>
      <c r="R17" s="286"/>
      <c r="S17" s="306" t="s">
        <v>54</v>
      </c>
      <c r="T17" s="306"/>
      <c r="U17" s="310"/>
      <c r="V17" s="310"/>
      <c r="W17" s="306" t="s">
        <v>55</v>
      </c>
      <c r="X17" s="311"/>
      <c r="Y17" s="302"/>
      <c r="Z17" s="286"/>
      <c r="AA17" s="286"/>
      <c r="AB17" s="306" t="s">
        <v>54</v>
      </c>
      <c r="AC17" s="306"/>
      <c r="AD17" s="310"/>
      <c r="AE17" s="310"/>
      <c r="AF17" s="306" t="s">
        <v>55</v>
      </c>
      <c r="AG17" s="311"/>
      <c r="AH17" s="302"/>
      <c r="AI17" s="286"/>
      <c r="AJ17" s="286"/>
      <c r="AK17" s="306" t="s">
        <v>54</v>
      </c>
      <c r="AL17" s="306"/>
      <c r="AM17" s="310"/>
      <c r="AN17" s="310"/>
      <c r="AO17" s="306" t="s">
        <v>55</v>
      </c>
      <c r="AP17" s="311"/>
      <c r="AQ17" s="307"/>
      <c r="AR17" s="308"/>
      <c r="AS17" s="308"/>
      <c r="AT17" s="308"/>
      <c r="AU17" s="308"/>
      <c r="AV17" s="309"/>
    </row>
    <row r="18" spans="1:48" ht="23.25" customHeight="1" x14ac:dyDescent="0.25">
      <c r="A18" s="14"/>
      <c r="B18" s="315" t="s">
        <v>56</v>
      </c>
      <c r="C18" s="316"/>
      <c r="D18" s="316"/>
      <c r="E18" s="316"/>
      <c r="F18" s="317"/>
      <c r="G18" s="302"/>
      <c r="H18" s="286"/>
      <c r="I18" s="286"/>
      <c r="J18" s="306" t="s">
        <v>54</v>
      </c>
      <c r="K18" s="306"/>
      <c r="L18" s="310"/>
      <c r="M18" s="310"/>
      <c r="N18" s="306" t="s">
        <v>55</v>
      </c>
      <c r="O18" s="311"/>
      <c r="P18" s="302"/>
      <c r="Q18" s="286"/>
      <c r="R18" s="286"/>
      <c r="S18" s="306" t="s">
        <v>54</v>
      </c>
      <c r="T18" s="306"/>
      <c r="U18" s="310"/>
      <c r="V18" s="310"/>
      <c r="W18" s="306" t="s">
        <v>55</v>
      </c>
      <c r="X18" s="311"/>
      <c r="Y18" s="302"/>
      <c r="Z18" s="286"/>
      <c r="AA18" s="286"/>
      <c r="AB18" s="306" t="s">
        <v>54</v>
      </c>
      <c r="AC18" s="306"/>
      <c r="AD18" s="310"/>
      <c r="AE18" s="310"/>
      <c r="AF18" s="306" t="s">
        <v>55</v>
      </c>
      <c r="AG18" s="311"/>
      <c r="AH18" s="302"/>
      <c r="AI18" s="286"/>
      <c r="AJ18" s="286"/>
      <c r="AK18" s="306" t="s">
        <v>54</v>
      </c>
      <c r="AL18" s="306"/>
      <c r="AM18" s="310"/>
      <c r="AN18" s="310"/>
      <c r="AO18" s="306" t="s">
        <v>55</v>
      </c>
      <c r="AP18" s="311"/>
      <c r="AQ18" s="307"/>
      <c r="AR18" s="308"/>
      <c r="AS18" s="308"/>
      <c r="AT18" s="308"/>
      <c r="AU18" s="308"/>
      <c r="AV18" s="309"/>
    </row>
    <row r="19" spans="1:48" ht="23.25" customHeight="1" x14ac:dyDescent="0.25">
      <c r="A19" s="14"/>
      <c r="B19" s="315" t="s">
        <v>29</v>
      </c>
      <c r="C19" s="316"/>
      <c r="D19" s="316"/>
      <c r="E19" s="316"/>
      <c r="F19" s="317"/>
      <c r="G19" s="302"/>
      <c r="H19" s="286"/>
      <c r="I19" s="286"/>
      <c r="J19" s="286"/>
      <c r="K19" s="286"/>
      <c r="L19" s="286"/>
      <c r="M19" s="286"/>
      <c r="N19" s="300" t="s">
        <v>2</v>
      </c>
      <c r="O19" s="301"/>
      <c r="P19" s="302"/>
      <c r="Q19" s="286"/>
      <c r="R19" s="286"/>
      <c r="S19" s="286"/>
      <c r="T19" s="286"/>
      <c r="U19" s="286"/>
      <c r="V19" s="286"/>
      <c r="W19" s="300" t="s">
        <v>2</v>
      </c>
      <c r="X19" s="301"/>
      <c r="Y19" s="302"/>
      <c r="Z19" s="286"/>
      <c r="AA19" s="286"/>
      <c r="AB19" s="286"/>
      <c r="AC19" s="286"/>
      <c r="AD19" s="286"/>
      <c r="AE19" s="286"/>
      <c r="AF19" s="300" t="s">
        <v>2</v>
      </c>
      <c r="AG19" s="301"/>
      <c r="AH19" s="302"/>
      <c r="AI19" s="286"/>
      <c r="AJ19" s="286"/>
      <c r="AK19" s="286"/>
      <c r="AL19" s="286"/>
      <c r="AM19" s="286"/>
      <c r="AN19" s="286"/>
      <c r="AO19" s="300" t="s">
        <v>2</v>
      </c>
      <c r="AP19" s="301"/>
      <c r="AQ19" s="303">
        <f>SUM(G19,P19,Y19,AH19)</f>
        <v>0</v>
      </c>
      <c r="AR19" s="304"/>
      <c r="AS19" s="304"/>
      <c r="AT19" s="304"/>
      <c r="AU19" s="300" t="s">
        <v>2</v>
      </c>
      <c r="AV19" s="301"/>
    </row>
    <row r="20" spans="1:48" ht="23.25" customHeight="1" x14ac:dyDescent="0.25">
      <c r="A20" s="14"/>
      <c r="B20" s="327" t="s">
        <v>74</v>
      </c>
      <c r="C20" s="328"/>
      <c r="D20" s="328"/>
      <c r="E20" s="328"/>
      <c r="F20" s="329"/>
      <c r="G20" s="302" t="s">
        <v>51</v>
      </c>
      <c r="H20" s="286"/>
      <c r="I20" s="286"/>
      <c r="J20" s="286"/>
      <c r="K20" s="286"/>
      <c r="L20" s="286"/>
      <c r="M20" s="286"/>
      <c r="N20" s="286"/>
      <c r="O20" s="286"/>
      <c r="P20" s="302" t="s">
        <v>52</v>
      </c>
      <c r="Q20" s="286"/>
      <c r="R20" s="286"/>
      <c r="S20" s="286"/>
      <c r="T20" s="286"/>
      <c r="U20" s="286"/>
      <c r="V20" s="286"/>
      <c r="W20" s="286"/>
      <c r="X20" s="286"/>
      <c r="Y20" s="302" t="s">
        <v>22</v>
      </c>
      <c r="Z20" s="286"/>
      <c r="AA20" s="286"/>
      <c r="AB20" s="286"/>
      <c r="AC20" s="286"/>
      <c r="AD20" s="286"/>
      <c r="AE20" s="286"/>
      <c r="AF20" s="286"/>
      <c r="AG20" s="286"/>
      <c r="AH20" s="302" t="s">
        <v>23</v>
      </c>
      <c r="AI20" s="286"/>
      <c r="AJ20" s="286"/>
      <c r="AK20" s="286"/>
      <c r="AL20" s="286"/>
      <c r="AM20" s="286"/>
      <c r="AN20" s="286"/>
      <c r="AO20" s="286"/>
      <c r="AP20" s="305"/>
      <c r="AQ20" s="302" t="s">
        <v>3</v>
      </c>
      <c r="AR20" s="286"/>
      <c r="AS20" s="286"/>
      <c r="AT20" s="286"/>
      <c r="AU20" s="286"/>
      <c r="AV20" s="305"/>
    </row>
    <row r="21" spans="1:48" ht="23.25" customHeight="1" x14ac:dyDescent="0.25">
      <c r="A21" s="14"/>
      <c r="B21" s="302" t="s">
        <v>53</v>
      </c>
      <c r="C21" s="286"/>
      <c r="D21" s="286"/>
      <c r="E21" s="286"/>
      <c r="F21" s="305"/>
      <c r="G21" s="302"/>
      <c r="H21" s="286"/>
      <c r="I21" s="286"/>
      <c r="J21" s="306" t="s">
        <v>54</v>
      </c>
      <c r="K21" s="306"/>
      <c r="L21" s="310"/>
      <c r="M21" s="310"/>
      <c r="N21" s="306" t="s">
        <v>55</v>
      </c>
      <c r="O21" s="311"/>
      <c r="P21" s="302"/>
      <c r="Q21" s="286"/>
      <c r="R21" s="286"/>
      <c r="S21" s="306" t="s">
        <v>54</v>
      </c>
      <c r="T21" s="306"/>
      <c r="U21" s="310"/>
      <c r="V21" s="310"/>
      <c r="W21" s="306" t="s">
        <v>55</v>
      </c>
      <c r="X21" s="311"/>
      <c r="Y21" s="302"/>
      <c r="Z21" s="286"/>
      <c r="AA21" s="286"/>
      <c r="AB21" s="306" t="s">
        <v>54</v>
      </c>
      <c r="AC21" s="306"/>
      <c r="AD21" s="310"/>
      <c r="AE21" s="310"/>
      <c r="AF21" s="306" t="s">
        <v>55</v>
      </c>
      <c r="AG21" s="311"/>
      <c r="AH21" s="302"/>
      <c r="AI21" s="286"/>
      <c r="AJ21" s="286"/>
      <c r="AK21" s="306" t="s">
        <v>54</v>
      </c>
      <c r="AL21" s="306"/>
      <c r="AM21" s="310"/>
      <c r="AN21" s="310"/>
      <c r="AO21" s="306" t="s">
        <v>55</v>
      </c>
      <c r="AP21" s="311"/>
      <c r="AQ21" s="307"/>
      <c r="AR21" s="308"/>
      <c r="AS21" s="308"/>
      <c r="AT21" s="308"/>
      <c r="AU21" s="308"/>
      <c r="AV21" s="309"/>
    </row>
    <row r="22" spans="1:48" ht="23.25" customHeight="1" x14ac:dyDescent="0.25">
      <c r="A22" s="14"/>
      <c r="B22" s="302" t="s">
        <v>56</v>
      </c>
      <c r="C22" s="286"/>
      <c r="D22" s="286"/>
      <c r="E22" s="286"/>
      <c r="F22" s="305"/>
      <c r="G22" s="302"/>
      <c r="H22" s="286"/>
      <c r="I22" s="286"/>
      <c r="J22" s="306" t="s">
        <v>54</v>
      </c>
      <c r="K22" s="306"/>
      <c r="L22" s="310"/>
      <c r="M22" s="310"/>
      <c r="N22" s="306" t="s">
        <v>55</v>
      </c>
      <c r="O22" s="311"/>
      <c r="P22" s="302"/>
      <c r="Q22" s="286"/>
      <c r="R22" s="286"/>
      <c r="S22" s="306" t="s">
        <v>54</v>
      </c>
      <c r="T22" s="306"/>
      <c r="U22" s="310"/>
      <c r="V22" s="310"/>
      <c r="W22" s="306" t="s">
        <v>55</v>
      </c>
      <c r="X22" s="311"/>
      <c r="Y22" s="302"/>
      <c r="Z22" s="286"/>
      <c r="AA22" s="286"/>
      <c r="AB22" s="306" t="s">
        <v>54</v>
      </c>
      <c r="AC22" s="306"/>
      <c r="AD22" s="310"/>
      <c r="AE22" s="310"/>
      <c r="AF22" s="306" t="s">
        <v>55</v>
      </c>
      <c r="AG22" s="311"/>
      <c r="AH22" s="302"/>
      <c r="AI22" s="286"/>
      <c r="AJ22" s="286"/>
      <c r="AK22" s="306" t="s">
        <v>54</v>
      </c>
      <c r="AL22" s="306"/>
      <c r="AM22" s="310"/>
      <c r="AN22" s="310"/>
      <c r="AO22" s="306" t="s">
        <v>55</v>
      </c>
      <c r="AP22" s="311"/>
      <c r="AQ22" s="307"/>
      <c r="AR22" s="308"/>
      <c r="AS22" s="308"/>
      <c r="AT22" s="308"/>
      <c r="AU22" s="308"/>
      <c r="AV22" s="309"/>
    </row>
    <row r="23" spans="1:48" ht="23.25" customHeight="1" x14ac:dyDescent="0.25">
      <c r="A23" s="14"/>
      <c r="B23" s="302" t="s">
        <v>29</v>
      </c>
      <c r="C23" s="286"/>
      <c r="D23" s="286"/>
      <c r="E23" s="286"/>
      <c r="F23" s="305"/>
      <c r="G23" s="302"/>
      <c r="H23" s="286"/>
      <c r="I23" s="286"/>
      <c r="J23" s="286"/>
      <c r="K23" s="286"/>
      <c r="L23" s="286"/>
      <c r="M23" s="286"/>
      <c r="N23" s="300" t="s">
        <v>2</v>
      </c>
      <c r="O23" s="301"/>
      <c r="P23" s="302"/>
      <c r="Q23" s="286"/>
      <c r="R23" s="286"/>
      <c r="S23" s="286"/>
      <c r="T23" s="286"/>
      <c r="U23" s="286"/>
      <c r="V23" s="286"/>
      <c r="W23" s="300" t="s">
        <v>2</v>
      </c>
      <c r="X23" s="301"/>
      <c r="Y23" s="302"/>
      <c r="Z23" s="286"/>
      <c r="AA23" s="286"/>
      <c r="AB23" s="286"/>
      <c r="AC23" s="286"/>
      <c r="AD23" s="286"/>
      <c r="AE23" s="286"/>
      <c r="AF23" s="300" t="s">
        <v>2</v>
      </c>
      <c r="AG23" s="301"/>
      <c r="AH23" s="302"/>
      <c r="AI23" s="286"/>
      <c r="AJ23" s="286"/>
      <c r="AK23" s="286"/>
      <c r="AL23" s="286"/>
      <c r="AM23" s="286"/>
      <c r="AN23" s="286"/>
      <c r="AO23" s="300" t="s">
        <v>2</v>
      </c>
      <c r="AP23" s="301"/>
      <c r="AQ23" s="303">
        <f>SUM(G23,P23,Y23,AH23)</f>
        <v>0</v>
      </c>
      <c r="AR23" s="304"/>
      <c r="AS23" s="304"/>
      <c r="AT23" s="304"/>
      <c r="AU23" s="300" t="s">
        <v>2</v>
      </c>
      <c r="AV23" s="301"/>
    </row>
    <row r="24" spans="1:48" ht="17.25" customHeight="1" x14ac:dyDescent="0.25">
      <c r="B24" s="297" t="s">
        <v>90</v>
      </c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74" t="s">
        <v>57</v>
      </c>
      <c r="N24" s="277"/>
      <c r="O24" s="277"/>
      <c r="P24" s="277"/>
      <c r="Q24" s="277"/>
      <c r="R24" s="277"/>
      <c r="S24" s="277"/>
      <c r="T24" s="277"/>
      <c r="U24" s="277"/>
      <c r="V24" s="277"/>
      <c r="W24" s="74" t="s">
        <v>58</v>
      </c>
      <c r="X24" s="2" t="s">
        <v>91</v>
      </c>
      <c r="Y24" s="74" t="s">
        <v>57</v>
      </c>
      <c r="Z24" s="277"/>
      <c r="AA24" s="277"/>
      <c r="AB24" s="277"/>
      <c r="AC24" s="277"/>
      <c r="AD24" s="277"/>
      <c r="AE24" s="277"/>
      <c r="AF24" s="277"/>
      <c r="AG24" s="277"/>
      <c r="AH24" s="277"/>
      <c r="AI24" s="74" t="s">
        <v>58</v>
      </c>
      <c r="AJ24" s="74" t="s">
        <v>91</v>
      </c>
      <c r="AK24" s="74" t="s">
        <v>57</v>
      </c>
      <c r="AL24" s="277"/>
      <c r="AM24" s="277"/>
      <c r="AN24" s="277"/>
      <c r="AO24" s="277"/>
      <c r="AP24" s="277"/>
      <c r="AQ24" s="277"/>
      <c r="AR24" s="277"/>
      <c r="AS24" s="277"/>
      <c r="AT24" s="277"/>
      <c r="AU24" s="74" t="s">
        <v>58</v>
      </c>
      <c r="AV24" s="75"/>
    </row>
    <row r="25" spans="1:48" ht="17.25" customHeight="1" x14ac:dyDescent="0.25">
      <c r="B25" s="278" t="s">
        <v>92</v>
      </c>
      <c r="C25" s="279"/>
      <c r="D25" s="279"/>
      <c r="E25" s="279"/>
      <c r="F25" s="279"/>
      <c r="G25" s="279"/>
      <c r="H25" s="279"/>
      <c r="I25" s="279"/>
      <c r="J25" s="279"/>
      <c r="K25" s="279"/>
      <c r="L25" s="76" t="s">
        <v>57</v>
      </c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76" t="s">
        <v>58</v>
      </c>
      <c r="AV25" s="77"/>
    </row>
    <row r="26" spans="1:48" ht="17.25" customHeight="1" x14ac:dyDescent="0.25">
      <c r="B26" s="281" t="s">
        <v>93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78" t="s">
        <v>57</v>
      </c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78" t="s">
        <v>58</v>
      </c>
      <c r="AV26" s="79"/>
    </row>
    <row r="27" spans="1:48" ht="15.75" customHeight="1" x14ac:dyDescent="0.25">
      <c r="B27" s="287" t="s">
        <v>82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</row>
    <row r="28" spans="1:48" ht="15.75" customHeight="1" x14ac:dyDescent="0.25">
      <c r="B28" s="287" t="s">
        <v>30</v>
      </c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</row>
    <row r="29" spans="1:48" ht="6.75" customHeight="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48" ht="23.25" customHeight="1" x14ac:dyDescent="0.25">
      <c r="A30" s="21" t="s">
        <v>4</v>
      </c>
      <c r="V30" s="25"/>
    </row>
    <row r="31" spans="1:48" ht="23.25" customHeight="1" x14ac:dyDescent="0.25">
      <c r="B31" s="288" t="s">
        <v>75</v>
      </c>
      <c r="C31" s="289"/>
      <c r="D31" s="289"/>
      <c r="E31" s="290"/>
      <c r="F31" s="9" t="s">
        <v>5</v>
      </c>
      <c r="G31" s="10"/>
      <c r="H31" s="7"/>
      <c r="I31" s="7"/>
      <c r="J31" s="7"/>
      <c r="K31" s="7"/>
      <c r="L31" s="7"/>
      <c r="M31" s="7"/>
      <c r="N31" s="7"/>
      <c r="O31" s="7"/>
      <c r="P31" s="27"/>
      <c r="Q31" s="286"/>
      <c r="R31" s="286"/>
      <c r="S31" s="7" t="s">
        <v>1</v>
      </c>
      <c r="T31" s="7" t="s">
        <v>7</v>
      </c>
      <c r="U31" s="7"/>
      <c r="V31" s="7"/>
      <c r="W31" s="7"/>
      <c r="X31" s="7"/>
      <c r="Y31" s="27"/>
      <c r="Z31" s="286"/>
      <c r="AA31" s="286"/>
      <c r="AB31" s="7" t="s">
        <v>1</v>
      </c>
      <c r="AC31" s="7" t="s">
        <v>8</v>
      </c>
      <c r="AD31" s="7"/>
      <c r="AE31" s="7"/>
      <c r="AF31" s="27"/>
      <c r="AG31" s="286"/>
      <c r="AH31" s="286"/>
      <c r="AI31" s="7" t="s">
        <v>9</v>
      </c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8"/>
    </row>
    <row r="32" spans="1:48" ht="23.25" customHeight="1" x14ac:dyDescent="0.25">
      <c r="B32" s="291"/>
      <c r="C32" s="292"/>
      <c r="D32" s="292"/>
      <c r="E32" s="293"/>
      <c r="F32" s="9" t="s">
        <v>6</v>
      </c>
      <c r="G32" s="10"/>
      <c r="H32" s="7"/>
      <c r="I32" s="7"/>
      <c r="J32" s="7"/>
      <c r="K32" s="7"/>
      <c r="L32" s="7"/>
      <c r="M32" s="7"/>
      <c r="N32" s="7"/>
      <c r="O32" s="7"/>
      <c r="P32" s="27"/>
      <c r="Q32" s="286"/>
      <c r="R32" s="286"/>
      <c r="S32" s="7" t="s">
        <v>1</v>
      </c>
      <c r="T32" s="7" t="s">
        <v>7</v>
      </c>
      <c r="U32" s="7"/>
      <c r="V32" s="7"/>
      <c r="W32" s="7"/>
      <c r="X32" s="7"/>
      <c r="Y32" s="27"/>
      <c r="Z32" s="286"/>
      <c r="AA32" s="286"/>
      <c r="AB32" s="7" t="s">
        <v>1</v>
      </c>
      <c r="AC32" s="7" t="s">
        <v>8</v>
      </c>
      <c r="AD32" s="7"/>
      <c r="AE32" s="7"/>
      <c r="AF32" s="27"/>
      <c r="AG32" s="286"/>
      <c r="AH32" s="286"/>
      <c r="AI32" s="7" t="s">
        <v>9</v>
      </c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8"/>
    </row>
    <row r="33" spans="1:48" ht="24" customHeight="1" x14ac:dyDescent="0.25">
      <c r="B33" s="294"/>
      <c r="C33" s="295"/>
      <c r="D33" s="295"/>
      <c r="E33" s="296"/>
      <c r="F33" s="9" t="s">
        <v>13</v>
      </c>
      <c r="G33" s="10"/>
      <c r="H33" s="7"/>
      <c r="I33" s="7"/>
      <c r="J33" s="7" t="s">
        <v>57</v>
      </c>
      <c r="K33" s="286"/>
      <c r="L33" s="286"/>
      <c r="M33" s="286"/>
      <c r="N33" s="286"/>
      <c r="O33" s="7" t="s">
        <v>58</v>
      </c>
      <c r="P33" s="27"/>
      <c r="Q33" s="286"/>
      <c r="R33" s="286"/>
      <c r="S33" s="7" t="s">
        <v>1</v>
      </c>
      <c r="T33" s="7" t="s">
        <v>7</v>
      </c>
      <c r="U33" s="7"/>
      <c r="V33" s="7"/>
      <c r="W33" s="7"/>
      <c r="X33" s="7"/>
      <c r="Y33" s="27"/>
      <c r="Z33" s="286"/>
      <c r="AA33" s="286"/>
      <c r="AB33" s="7" t="s">
        <v>1</v>
      </c>
      <c r="AC33" s="7" t="s">
        <v>8</v>
      </c>
      <c r="AD33" s="7"/>
      <c r="AE33" s="7"/>
      <c r="AF33" s="27"/>
      <c r="AG33" s="286"/>
      <c r="AH33" s="286"/>
      <c r="AI33" s="7" t="s">
        <v>9</v>
      </c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8"/>
    </row>
    <row r="34" spans="1:48" s="12" customFormat="1" ht="6.75" customHeight="1" x14ac:dyDescent="0.25">
      <c r="B34" s="52"/>
      <c r="C34" s="52"/>
      <c r="D34" s="52"/>
      <c r="E34" s="52"/>
      <c r="F34" s="7"/>
      <c r="G34" s="10"/>
      <c r="H34" s="7"/>
      <c r="I34" s="7"/>
      <c r="J34" s="7"/>
      <c r="K34" s="27"/>
      <c r="L34" s="27"/>
      <c r="M34" s="27"/>
      <c r="N34" s="27"/>
      <c r="O34" s="7"/>
      <c r="P34" s="27"/>
      <c r="Q34" s="27"/>
      <c r="R34" s="27"/>
      <c r="S34" s="7"/>
      <c r="T34" s="7"/>
      <c r="U34" s="7"/>
      <c r="V34" s="7"/>
      <c r="W34" s="7"/>
      <c r="X34" s="7"/>
      <c r="Y34" s="27"/>
      <c r="Z34" s="27"/>
      <c r="AA34" s="27"/>
      <c r="AB34" s="7"/>
      <c r="AC34" s="7"/>
      <c r="AD34" s="7"/>
      <c r="AE34" s="7"/>
      <c r="AF34" s="27"/>
      <c r="AG34" s="27"/>
      <c r="AH34" s="2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1:48" ht="23.25" customHeight="1" x14ac:dyDescent="0.25">
      <c r="B35" s="288" t="s">
        <v>74</v>
      </c>
      <c r="C35" s="289"/>
      <c r="D35" s="289"/>
      <c r="E35" s="290"/>
      <c r="F35" s="9" t="s">
        <v>5</v>
      </c>
      <c r="G35" s="10"/>
      <c r="H35" s="7"/>
      <c r="I35" s="7"/>
      <c r="J35" s="7"/>
      <c r="K35" s="7"/>
      <c r="L35" s="7"/>
      <c r="M35" s="7"/>
      <c r="N35" s="7"/>
      <c r="O35" s="7"/>
      <c r="P35" s="27"/>
      <c r="Q35" s="286"/>
      <c r="R35" s="286"/>
      <c r="S35" s="7" t="s">
        <v>1</v>
      </c>
      <c r="T35" s="7" t="s">
        <v>7</v>
      </c>
      <c r="U35" s="7"/>
      <c r="V35" s="7"/>
      <c r="W35" s="7"/>
      <c r="X35" s="7"/>
      <c r="Y35" s="27"/>
      <c r="Z35" s="286"/>
      <c r="AA35" s="286"/>
      <c r="AB35" s="7" t="s">
        <v>1</v>
      </c>
      <c r="AC35" s="7" t="s">
        <v>8</v>
      </c>
      <c r="AD35" s="7"/>
      <c r="AE35" s="7"/>
      <c r="AF35" s="27"/>
      <c r="AG35" s="286"/>
      <c r="AH35" s="286"/>
      <c r="AI35" s="7" t="s">
        <v>9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8"/>
    </row>
    <row r="36" spans="1:48" ht="23.25" customHeight="1" x14ac:dyDescent="0.25">
      <c r="B36" s="291"/>
      <c r="C36" s="292"/>
      <c r="D36" s="292"/>
      <c r="E36" s="293"/>
      <c r="F36" s="9" t="s">
        <v>6</v>
      </c>
      <c r="G36" s="10"/>
      <c r="H36" s="7"/>
      <c r="I36" s="7"/>
      <c r="J36" s="7"/>
      <c r="K36" s="7"/>
      <c r="L36" s="7"/>
      <c r="M36" s="7"/>
      <c r="N36" s="7"/>
      <c r="O36" s="7"/>
      <c r="P36" s="27"/>
      <c r="Q36" s="286"/>
      <c r="R36" s="286"/>
      <c r="S36" s="7" t="s">
        <v>1</v>
      </c>
      <c r="T36" s="7" t="s">
        <v>7</v>
      </c>
      <c r="U36" s="7"/>
      <c r="V36" s="7"/>
      <c r="W36" s="7"/>
      <c r="X36" s="7"/>
      <c r="Y36" s="27"/>
      <c r="Z36" s="286"/>
      <c r="AA36" s="286"/>
      <c r="AB36" s="7" t="s">
        <v>1</v>
      </c>
      <c r="AC36" s="7" t="s">
        <v>8</v>
      </c>
      <c r="AD36" s="7"/>
      <c r="AE36" s="7"/>
      <c r="AF36" s="27"/>
      <c r="AG36" s="286"/>
      <c r="AH36" s="286"/>
      <c r="AI36" s="7" t="s">
        <v>9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8"/>
    </row>
    <row r="37" spans="1:48" ht="24" customHeight="1" x14ac:dyDescent="0.25">
      <c r="B37" s="294"/>
      <c r="C37" s="295"/>
      <c r="D37" s="295"/>
      <c r="E37" s="296"/>
      <c r="F37" s="9" t="s">
        <v>13</v>
      </c>
      <c r="G37" s="10"/>
      <c r="H37" s="7"/>
      <c r="I37" s="7"/>
      <c r="J37" s="7" t="s">
        <v>57</v>
      </c>
      <c r="K37" s="286"/>
      <c r="L37" s="286"/>
      <c r="M37" s="286"/>
      <c r="N37" s="286"/>
      <c r="O37" s="7" t="s">
        <v>58</v>
      </c>
      <c r="P37" s="27"/>
      <c r="Q37" s="286"/>
      <c r="R37" s="286"/>
      <c r="S37" s="7" t="s">
        <v>1</v>
      </c>
      <c r="T37" s="7" t="s">
        <v>7</v>
      </c>
      <c r="U37" s="7"/>
      <c r="V37" s="7"/>
      <c r="W37" s="7"/>
      <c r="X37" s="7"/>
      <c r="Y37" s="27"/>
      <c r="Z37" s="286"/>
      <c r="AA37" s="286"/>
      <c r="AB37" s="7" t="s">
        <v>1</v>
      </c>
      <c r="AC37" s="7" t="s">
        <v>8</v>
      </c>
      <c r="AD37" s="7"/>
      <c r="AE37" s="7"/>
      <c r="AF37" s="27"/>
      <c r="AG37" s="286"/>
      <c r="AH37" s="286"/>
      <c r="AI37" s="7" t="s">
        <v>9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8"/>
    </row>
    <row r="38" spans="1:48" ht="24" customHeight="1" x14ac:dyDescent="0.25">
      <c r="B38" s="11" t="s">
        <v>11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"/>
      <c r="AI38" s="355" t="s">
        <v>59</v>
      </c>
      <c r="AJ38" s="356"/>
      <c r="AK38" s="356"/>
      <c r="AL38" s="356"/>
      <c r="AM38" s="356"/>
      <c r="AN38" s="356"/>
      <c r="AO38" s="356"/>
      <c r="AP38" s="357"/>
      <c r="AQ38" s="4"/>
      <c r="AR38" s="299"/>
      <c r="AS38" s="299"/>
      <c r="AT38" s="299"/>
      <c r="AU38" s="299" t="s">
        <v>1</v>
      </c>
      <c r="AV38" s="326"/>
    </row>
    <row r="39" spans="1:48" ht="24" customHeight="1" x14ac:dyDescent="0.25">
      <c r="B39" s="80"/>
      <c r="C39" s="284"/>
      <c r="D39" s="284"/>
      <c r="E39" s="6" t="s">
        <v>1</v>
      </c>
      <c r="F39" s="284" t="s">
        <v>14</v>
      </c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 t="s">
        <v>60</v>
      </c>
      <c r="U39" s="284"/>
      <c r="V39" s="284"/>
      <c r="W39" s="284"/>
      <c r="X39" s="284"/>
      <c r="Y39" s="284"/>
      <c r="Z39" s="284"/>
      <c r="AA39" s="284"/>
      <c r="AB39" s="284"/>
      <c r="AC39" s="284"/>
      <c r="AD39" s="284" t="s">
        <v>61</v>
      </c>
      <c r="AE39" s="284"/>
      <c r="AF39" s="284"/>
      <c r="AG39" s="284"/>
      <c r="AH39" s="285"/>
      <c r="AI39" s="355" t="s">
        <v>62</v>
      </c>
      <c r="AJ39" s="356"/>
      <c r="AK39" s="356"/>
      <c r="AL39" s="356"/>
      <c r="AM39" s="356"/>
      <c r="AN39" s="356"/>
      <c r="AO39" s="356"/>
      <c r="AP39" s="357"/>
      <c r="AQ39" s="9"/>
      <c r="AR39" s="286"/>
      <c r="AS39" s="286"/>
      <c r="AT39" s="286"/>
      <c r="AU39" s="286" t="s">
        <v>1</v>
      </c>
      <c r="AV39" s="305"/>
    </row>
    <row r="40" spans="1:48" ht="6.75" customHeight="1" x14ac:dyDescent="0.25"/>
    <row r="41" spans="1:48" ht="21" customHeight="1" x14ac:dyDescent="0.25">
      <c r="A41" s="21" t="s">
        <v>63</v>
      </c>
    </row>
    <row r="42" spans="1:48" ht="24" customHeight="1" x14ac:dyDescent="0.25">
      <c r="B42" s="359" t="s">
        <v>31</v>
      </c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 t="s">
        <v>32</v>
      </c>
      <c r="P42" s="359"/>
      <c r="Q42" s="359"/>
      <c r="R42" s="359"/>
      <c r="S42" s="359"/>
      <c r="T42" s="359"/>
      <c r="U42" s="359"/>
      <c r="V42" s="359"/>
      <c r="W42" s="359" t="s">
        <v>33</v>
      </c>
      <c r="X42" s="359"/>
      <c r="Y42" s="359"/>
      <c r="Z42" s="359"/>
      <c r="AA42" s="359"/>
      <c r="AB42" s="359"/>
      <c r="AC42" s="359" t="s">
        <v>12</v>
      </c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59"/>
      <c r="AO42" s="359"/>
      <c r="AP42" s="359"/>
      <c r="AQ42" s="359"/>
      <c r="AR42" s="359"/>
      <c r="AS42" s="359"/>
      <c r="AT42" s="359"/>
      <c r="AU42" s="359"/>
      <c r="AV42" s="359"/>
    </row>
    <row r="43" spans="1:48" ht="24" customHeight="1" x14ac:dyDescent="0.25"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</row>
    <row r="44" spans="1:48" ht="24" customHeight="1" x14ac:dyDescent="0.25"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</row>
    <row r="45" spans="1:48" ht="24" customHeight="1" x14ac:dyDescent="0.25"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</row>
    <row r="46" spans="1:48" ht="15" customHeight="1" x14ac:dyDescent="0.25">
      <c r="B46" s="26" t="s">
        <v>64</v>
      </c>
    </row>
    <row r="47" spans="1:48" ht="9" customHeight="1" x14ac:dyDescent="0.25">
      <c r="B47" s="26"/>
    </row>
    <row r="48" spans="1:48" ht="21.75" customHeight="1" x14ac:dyDescent="0.25">
      <c r="A48" s="21" t="s">
        <v>65</v>
      </c>
    </row>
    <row r="49" spans="1:48" ht="24" customHeight="1" x14ac:dyDescent="0.25">
      <c r="B49" s="348" t="s">
        <v>34</v>
      </c>
      <c r="C49" s="348"/>
      <c r="D49" s="348"/>
      <c r="E49" s="348"/>
      <c r="F49" s="348"/>
      <c r="G49" s="348" t="s">
        <v>66</v>
      </c>
      <c r="H49" s="348"/>
      <c r="I49" s="348"/>
      <c r="J49" s="353"/>
      <c r="K49" s="353"/>
      <c r="L49" s="353"/>
      <c r="M49" s="354"/>
      <c r="N49" s="35" t="s">
        <v>67</v>
      </c>
      <c r="O49" s="355" t="s">
        <v>35</v>
      </c>
      <c r="P49" s="356"/>
      <c r="Q49" s="357"/>
      <c r="R49" s="358"/>
      <c r="S49" s="358"/>
      <c r="T49" s="358"/>
      <c r="U49" s="358"/>
      <c r="V49" s="358"/>
      <c r="W49" s="355" t="s">
        <v>12</v>
      </c>
      <c r="X49" s="356"/>
      <c r="Y49" s="357"/>
      <c r="Z49" s="345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46"/>
      <c r="AU49" s="346"/>
      <c r="AV49" s="347"/>
    </row>
    <row r="50" spans="1:48" ht="24" customHeight="1" x14ac:dyDescent="0.25">
      <c r="B50" s="348" t="s">
        <v>36</v>
      </c>
      <c r="C50" s="348"/>
      <c r="D50" s="348"/>
      <c r="E50" s="348"/>
      <c r="F50" s="348"/>
      <c r="G50" s="348" t="s">
        <v>12</v>
      </c>
      <c r="H50" s="348"/>
      <c r="I50" s="348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9"/>
      <c r="AT50" s="349"/>
      <c r="AU50" s="349"/>
      <c r="AV50" s="349"/>
    </row>
    <row r="51" spans="1:48" ht="18" customHeight="1" x14ac:dyDescent="0.25">
      <c r="A51" s="26" t="s">
        <v>21</v>
      </c>
    </row>
  </sheetData>
  <mergeCells count="287">
    <mergeCell ref="U1:V1"/>
    <mergeCell ref="A3:G3"/>
    <mergeCell ref="H3:X3"/>
    <mergeCell ref="B6:F6"/>
    <mergeCell ref="G6:I6"/>
    <mergeCell ref="J6:L6"/>
    <mergeCell ref="M6:O6"/>
    <mergeCell ref="P6:R6"/>
    <mergeCell ref="S6:U6"/>
    <mergeCell ref="V6:X6"/>
    <mergeCell ref="R1:T1"/>
    <mergeCell ref="AQ6:AS6"/>
    <mergeCell ref="AT6:AV6"/>
    <mergeCell ref="B11:F11"/>
    <mergeCell ref="G11:I11"/>
    <mergeCell ref="J11:L11"/>
    <mergeCell ref="M11:O11"/>
    <mergeCell ref="P11:R11"/>
    <mergeCell ref="S11:U11"/>
    <mergeCell ref="V11:X11"/>
    <mergeCell ref="Y11:AA11"/>
    <mergeCell ref="Y6:AA6"/>
    <mergeCell ref="AB6:AD6"/>
    <mergeCell ref="AE6:AG6"/>
    <mergeCell ref="AH6:AJ6"/>
    <mergeCell ref="AK6:AM6"/>
    <mergeCell ref="AN6:AP6"/>
    <mergeCell ref="AT11:AV11"/>
    <mergeCell ref="AB11:AD11"/>
    <mergeCell ref="AE11:AG11"/>
    <mergeCell ref="AH11:AJ11"/>
    <mergeCell ref="AK11:AM11"/>
    <mergeCell ref="AN11:AP11"/>
    <mergeCell ref="AQ11:AS11"/>
    <mergeCell ref="AE9:AG9"/>
    <mergeCell ref="B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Y18:AA18"/>
    <mergeCell ref="AB18:AC18"/>
    <mergeCell ref="AD18:AE18"/>
    <mergeCell ref="Y17:AA17"/>
    <mergeCell ref="AB17:AC17"/>
    <mergeCell ref="AD17:AE17"/>
    <mergeCell ref="AK17:AL17"/>
    <mergeCell ref="B13:F13"/>
    <mergeCell ref="G13:AV13"/>
    <mergeCell ref="B16:F16"/>
    <mergeCell ref="G16:O16"/>
    <mergeCell ref="P16:X16"/>
    <mergeCell ref="Y16:AG16"/>
    <mergeCell ref="AH16:AP16"/>
    <mergeCell ref="AQ16:AV16"/>
    <mergeCell ref="B17:F17"/>
    <mergeCell ref="G17:I17"/>
    <mergeCell ref="J17:K17"/>
    <mergeCell ref="L17:M17"/>
    <mergeCell ref="N17:O17"/>
    <mergeCell ref="P17:R17"/>
    <mergeCell ref="B18:F18"/>
    <mergeCell ref="G18:I18"/>
    <mergeCell ref="J18:K18"/>
    <mergeCell ref="L18:M18"/>
    <mergeCell ref="N18:O18"/>
    <mergeCell ref="P18:R18"/>
    <mergeCell ref="S17:T17"/>
    <mergeCell ref="U17:V17"/>
    <mergeCell ref="W17:X17"/>
    <mergeCell ref="S18:T18"/>
    <mergeCell ref="U18:V18"/>
    <mergeCell ref="W18:X18"/>
    <mergeCell ref="AQ20:AV20"/>
    <mergeCell ref="AH20:AP20"/>
    <mergeCell ref="AH21:AJ21"/>
    <mergeCell ref="AK21:AL21"/>
    <mergeCell ref="B21:F21"/>
    <mergeCell ref="G21:I21"/>
    <mergeCell ref="J21:K21"/>
    <mergeCell ref="L21:M21"/>
    <mergeCell ref="N21:O21"/>
    <mergeCell ref="P21:R21"/>
    <mergeCell ref="AQ21:AV21"/>
    <mergeCell ref="AF21:AG21"/>
    <mergeCell ref="AM21:AN21"/>
    <mergeCell ref="S21:T21"/>
    <mergeCell ref="U21:V21"/>
    <mergeCell ref="W21:X21"/>
    <mergeCell ref="Y21:AA21"/>
    <mergeCell ref="AB21:AC21"/>
    <mergeCell ref="AD21:AE21"/>
    <mergeCell ref="AU38:AV38"/>
    <mergeCell ref="Q39:S39"/>
    <mergeCell ref="AI39:AP39"/>
    <mergeCell ref="AR39:AT39"/>
    <mergeCell ref="AU39:AV39"/>
    <mergeCell ref="AG32:AH32"/>
    <mergeCell ref="K33:N33"/>
    <mergeCell ref="Q33:R33"/>
    <mergeCell ref="Z33:AA33"/>
    <mergeCell ref="AG33:AH33"/>
    <mergeCell ref="AI38:AP38"/>
    <mergeCell ref="Q37:R37"/>
    <mergeCell ref="Z37:AA37"/>
    <mergeCell ref="AG37:AH37"/>
    <mergeCell ref="Q35:R35"/>
    <mergeCell ref="Z35:AA35"/>
    <mergeCell ref="AG35:AH35"/>
    <mergeCell ref="Q36:R36"/>
    <mergeCell ref="Z36:AA36"/>
    <mergeCell ref="AG36:AH36"/>
    <mergeCell ref="AC45:AV45"/>
    <mergeCell ref="B42:N42"/>
    <mergeCell ref="O42:V42"/>
    <mergeCell ref="W42:AB42"/>
    <mergeCell ref="AC42:AV42"/>
    <mergeCell ref="B43:N43"/>
    <mergeCell ref="O43:V43"/>
    <mergeCell ref="W43:AB43"/>
    <mergeCell ref="AC43:AV43"/>
    <mergeCell ref="Z49:AV49"/>
    <mergeCell ref="B50:F50"/>
    <mergeCell ref="G50:I50"/>
    <mergeCell ref="J50:AV50"/>
    <mergeCell ref="B9:F9"/>
    <mergeCell ref="G9:I9"/>
    <mergeCell ref="J9:L9"/>
    <mergeCell ref="M9:O9"/>
    <mergeCell ref="P9:R9"/>
    <mergeCell ref="S9:U9"/>
    <mergeCell ref="B49:F49"/>
    <mergeCell ref="G49:I49"/>
    <mergeCell ref="J49:M49"/>
    <mergeCell ref="O49:Q49"/>
    <mergeCell ref="R49:V49"/>
    <mergeCell ref="W49:Y49"/>
    <mergeCell ref="B44:N44"/>
    <mergeCell ref="O44:V44"/>
    <mergeCell ref="W44:AB44"/>
    <mergeCell ref="AC44:AV44"/>
    <mergeCell ref="B45:N45"/>
    <mergeCell ref="G10:I10"/>
    <mergeCell ref="O45:V45"/>
    <mergeCell ref="W45:AB45"/>
    <mergeCell ref="V9:X9"/>
    <mergeCell ref="Y9:AA9"/>
    <mergeCell ref="AB9:AD9"/>
    <mergeCell ref="AT7:AV7"/>
    <mergeCell ref="AB7:AD7"/>
    <mergeCell ref="AE7:AG7"/>
    <mergeCell ref="AH7:AJ7"/>
    <mergeCell ref="AK7:AM7"/>
    <mergeCell ref="AN7:AP7"/>
    <mergeCell ref="AQ7:AS7"/>
    <mergeCell ref="AH9:AJ9"/>
    <mergeCell ref="AK9:AM9"/>
    <mergeCell ref="AE8:AG8"/>
    <mergeCell ref="AH8:AJ8"/>
    <mergeCell ref="AK8:AM8"/>
    <mergeCell ref="AN8:AP8"/>
    <mergeCell ref="AQ8:AS8"/>
    <mergeCell ref="AT8:AV8"/>
    <mergeCell ref="AN9:AP9"/>
    <mergeCell ref="AQ9:AS9"/>
    <mergeCell ref="AT9:AV9"/>
    <mergeCell ref="B7:F7"/>
    <mergeCell ref="G7:I7"/>
    <mergeCell ref="J7:L7"/>
    <mergeCell ref="M7:O7"/>
    <mergeCell ref="P7:R7"/>
    <mergeCell ref="S7:U7"/>
    <mergeCell ref="V7:X7"/>
    <mergeCell ref="Y7:AA7"/>
    <mergeCell ref="B20:F20"/>
    <mergeCell ref="G20:O20"/>
    <mergeCell ref="P20:X20"/>
    <mergeCell ref="Y20:AG20"/>
    <mergeCell ref="Y10:AA10"/>
    <mergeCell ref="AB10:AD10"/>
    <mergeCell ref="B10:F10"/>
    <mergeCell ref="B8:F8"/>
    <mergeCell ref="G8:I8"/>
    <mergeCell ref="J8:L8"/>
    <mergeCell ref="M8:O8"/>
    <mergeCell ref="P8:R8"/>
    <mergeCell ref="S8:U8"/>
    <mergeCell ref="V8:X8"/>
    <mergeCell ref="Y8:AA8"/>
    <mergeCell ref="AB8:AD8"/>
    <mergeCell ref="AE12:AG12"/>
    <mergeCell ref="AH12:AJ12"/>
    <mergeCell ref="AK12:AM12"/>
    <mergeCell ref="AN12:AP12"/>
    <mergeCell ref="AQ12:AS12"/>
    <mergeCell ref="AT12:AV12"/>
    <mergeCell ref="AQ10:AS10"/>
    <mergeCell ref="AO19:AP19"/>
    <mergeCell ref="AQ19:AT19"/>
    <mergeCell ref="AU19:AV19"/>
    <mergeCell ref="Y19:AE19"/>
    <mergeCell ref="AF19:AG19"/>
    <mergeCell ref="AH19:AN19"/>
    <mergeCell ref="AM18:AN18"/>
    <mergeCell ref="AO18:AP18"/>
    <mergeCell ref="AQ18:AV18"/>
    <mergeCell ref="AF17:AG17"/>
    <mergeCell ref="AH17:AJ17"/>
    <mergeCell ref="AM17:AN17"/>
    <mergeCell ref="AO17:AP17"/>
    <mergeCell ref="AQ17:AV17"/>
    <mergeCell ref="AF18:AG18"/>
    <mergeCell ref="AH18:AJ18"/>
    <mergeCell ref="AK18:AL18"/>
    <mergeCell ref="B22:F22"/>
    <mergeCell ref="G22:I22"/>
    <mergeCell ref="J22:K22"/>
    <mergeCell ref="L22:M22"/>
    <mergeCell ref="N22:O22"/>
    <mergeCell ref="P22:R22"/>
    <mergeCell ref="AT10:AV10"/>
    <mergeCell ref="AE10:AG10"/>
    <mergeCell ref="AH10:AJ10"/>
    <mergeCell ref="AK10:AM10"/>
    <mergeCell ref="AN10:AP10"/>
    <mergeCell ref="J10:L10"/>
    <mergeCell ref="M10:O10"/>
    <mergeCell ref="P10:R10"/>
    <mergeCell ref="S10:U10"/>
    <mergeCell ref="V10:X10"/>
    <mergeCell ref="AO21:AP21"/>
    <mergeCell ref="AM22:AN22"/>
    <mergeCell ref="AO22:AP22"/>
    <mergeCell ref="B19:F19"/>
    <mergeCell ref="G19:M19"/>
    <mergeCell ref="N19:O19"/>
    <mergeCell ref="P19:V19"/>
    <mergeCell ref="W19:X19"/>
    <mergeCell ref="AH22:AJ22"/>
    <mergeCell ref="AK22:AL22"/>
    <mergeCell ref="AQ22:AV22"/>
    <mergeCell ref="S22:T22"/>
    <mergeCell ref="U22:V22"/>
    <mergeCell ref="W22:X22"/>
    <mergeCell ref="Y22:AA22"/>
    <mergeCell ref="AB22:AC22"/>
    <mergeCell ref="AD22:AE22"/>
    <mergeCell ref="AF22:AG22"/>
    <mergeCell ref="AF23:AG23"/>
    <mergeCell ref="AH23:AN23"/>
    <mergeCell ref="AO23:AP23"/>
    <mergeCell ref="AQ23:AT23"/>
    <mergeCell ref="AU23:AV23"/>
    <mergeCell ref="B23:F23"/>
    <mergeCell ref="G23:M23"/>
    <mergeCell ref="N23:O23"/>
    <mergeCell ref="P23:V23"/>
    <mergeCell ref="W23:X23"/>
    <mergeCell ref="Y23:AE23"/>
    <mergeCell ref="Z24:AH24"/>
    <mergeCell ref="AL24:AT24"/>
    <mergeCell ref="B25:K25"/>
    <mergeCell ref="M25:AT25"/>
    <mergeCell ref="B26:N26"/>
    <mergeCell ref="P26:AT26"/>
    <mergeCell ref="C39:D39"/>
    <mergeCell ref="F39:P39"/>
    <mergeCell ref="T39:Z39"/>
    <mergeCell ref="AA39:AC39"/>
    <mergeCell ref="AD39:AH39"/>
    <mergeCell ref="K37:N37"/>
    <mergeCell ref="B27:AI27"/>
    <mergeCell ref="B28:AI28"/>
    <mergeCell ref="B31:E33"/>
    <mergeCell ref="Q31:R31"/>
    <mergeCell ref="Z31:AA31"/>
    <mergeCell ref="AG31:AH31"/>
    <mergeCell ref="Q32:R32"/>
    <mergeCell ref="Z32:AA32"/>
    <mergeCell ref="B24:L24"/>
    <mergeCell ref="N24:V24"/>
    <mergeCell ref="AR38:AT38"/>
    <mergeCell ref="B35:E37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&amp;L&amp;"ＭＳ Ｐ明朝,標準"&amp;8別記第5号様式（第9条関係）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AB51"/>
  <sheetViews>
    <sheetView view="pageBreakPreview" zoomScaleNormal="100" zoomScaleSheetLayoutView="100" workbookViewId="0">
      <selection activeCell="T25" sqref="T25:T26"/>
    </sheetView>
  </sheetViews>
  <sheetFormatPr defaultColWidth="9" defaultRowHeight="10.5" x14ac:dyDescent="0.25"/>
  <cols>
    <col min="1" max="1" width="5.1328125" style="23" customWidth="1"/>
    <col min="2" max="2" width="4.1328125" style="23" customWidth="1"/>
    <col min="3" max="3" width="5.73046875" style="23" customWidth="1"/>
    <col min="4" max="4" width="3.73046875" style="41" customWidth="1"/>
    <col min="5" max="6" width="5.73046875" style="23" customWidth="1"/>
    <col min="7" max="7" width="3.73046875" style="41" customWidth="1"/>
    <col min="8" max="8" width="5.73046875" style="42" customWidth="1"/>
    <col min="9" max="9" width="5.73046875" style="23" customWidth="1"/>
    <col min="10" max="10" width="3.73046875" style="41" customWidth="1"/>
    <col min="11" max="11" width="5.73046875" style="42" customWidth="1"/>
    <col min="12" max="12" width="5.73046875" style="23" customWidth="1"/>
    <col min="13" max="13" width="3.73046875" style="41" customWidth="1"/>
    <col min="14" max="14" width="5.73046875" style="42" customWidth="1"/>
    <col min="15" max="15" width="5.73046875" style="23" customWidth="1"/>
    <col min="16" max="16" width="3.73046875" style="41" customWidth="1"/>
    <col min="17" max="17" width="5.73046875" style="42" customWidth="1"/>
    <col min="18" max="18" width="5.73046875" style="23" customWidth="1"/>
    <col min="19" max="19" width="3.73046875" style="41" customWidth="1"/>
    <col min="20" max="20" width="5.73046875" style="42" customWidth="1"/>
    <col min="21" max="26" width="5.73046875" style="23" customWidth="1"/>
    <col min="27" max="27" width="5.73046875" style="49" customWidth="1"/>
    <col min="28" max="38" width="10.46484375" style="23" customWidth="1"/>
    <col min="39" max="42" width="4.59765625" style="23" customWidth="1"/>
    <col min="43" max="16384" width="9" style="23"/>
  </cols>
  <sheetData>
    <row r="1" spans="1:28" ht="26.25" customHeight="1" x14ac:dyDescent="0.25">
      <c r="A1" s="82"/>
      <c r="B1" s="82"/>
      <c r="C1" s="82"/>
      <c r="D1" s="82"/>
      <c r="E1" s="82"/>
      <c r="F1" s="82"/>
      <c r="G1" s="82"/>
      <c r="H1" s="82"/>
      <c r="I1" s="83"/>
      <c r="J1" s="390" t="s">
        <v>83</v>
      </c>
      <c r="K1" s="390"/>
      <c r="L1" s="84"/>
      <c r="M1" s="391" t="s">
        <v>94</v>
      </c>
      <c r="N1" s="391"/>
      <c r="O1" s="391"/>
      <c r="P1" s="391"/>
      <c r="Q1" s="391"/>
      <c r="R1" s="391"/>
      <c r="S1" s="391"/>
      <c r="T1" s="82"/>
      <c r="U1" s="82"/>
      <c r="V1" s="82"/>
      <c r="W1" s="82"/>
      <c r="X1" s="82"/>
      <c r="Y1" s="82"/>
      <c r="Z1" s="82"/>
      <c r="AA1" s="81"/>
    </row>
    <row r="2" spans="1:28" ht="21" customHeight="1" thickBot="1" x14ac:dyDescent="0.3">
      <c r="A2" s="407"/>
      <c r="B2" s="408"/>
      <c r="C2" s="405" t="s">
        <v>68</v>
      </c>
      <c r="D2" s="405"/>
      <c r="E2" s="405"/>
      <c r="F2" s="405" t="s">
        <v>15</v>
      </c>
      <c r="G2" s="405"/>
      <c r="H2" s="405"/>
      <c r="I2" s="405" t="s">
        <v>16</v>
      </c>
      <c r="J2" s="405"/>
      <c r="K2" s="405"/>
      <c r="L2" s="405" t="s">
        <v>17</v>
      </c>
      <c r="M2" s="405"/>
      <c r="N2" s="405"/>
      <c r="O2" s="405" t="s">
        <v>18</v>
      </c>
      <c r="P2" s="405"/>
      <c r="Q2" s="405"/>
      <c r="R2" s="405" t="s">
        <v>19</v>
      </c>
      <c r="S2" s="405"/>
      <c r="T2" s="405"/>
      <c r="U2" s="405" t="s">
        <v>134</v>
      </c>
      <c r="V2" s="405"/>
      <c r="W2" s="396" t="s">
        <v>79</v>
      </c>
      <c r="X2" s="397"/>
      <c r="Y2" s="398"/>
      <c r="Z2" s="405" t="s">
        <v>3</v>
      </c>
      <c r="AA2" s="406"/>
    </row>
    <row r="3" spans="1:28" ht="27" customHeight="1" x14ac:dyDescent="0.25">
      <c r="A3" s="409"/>
      <c r="B3" s="410"/>
      <c r="C3" s="36" t="s">
        <v>132</v>
      </c>
      <c r="D3" s="36" t="s">
        <v>20</v>
      </c>
      <c r="E3" s="36" t="s">
        <v>133</v>
      </c>
      <c r="F3" s="36" t="s">
        <v>132</v>
      </c>
      <c r="G3" s="36" t="s">
        <v>20</v>
      </c>
      <c r="H3" s="37" t="s">
        <v>133</v>
      </c>
      <c r="I3" s="36" t="s">
        <v>132</v>
      </c>
      <c r="J3" s="36" t="s">
        <v>20</v>
      </c>
      <c r="K3" s="37" t="s">
        <v>133</v>
      </c>
      <c r="L3" s="36" t="s">
        <v>132</v>
      </c>
      <c r="M3" s="36" t="s">
        <v>20</v>
      </c>
      <c r="N3" s="37" t="s">
        <v>133</v>
      </c>
      <c r="O3" s="36" t="s">
        <v>132</v>
      </c>
      <c r="P3" s="36" t="s">
        <v>20</v>
      </c>
      <c r="Q3" s="37" t="s">
        <v>133</v>
      </c>
      <c r="R3" s="36" t="s">
        <v>132</v>
      </c>
      <c r="S3" s="36" t="s">
        <v>20</v>
      </c>
      <c r="T3" s="37" t="s">
        <v>133</v>
      </c>
      <c r="U3" s="36" t="s">
        <v>132</v>
      </c>
      <c r="V3" s="36" t="s">
        <v>133</v>
      </c>
      <c r="W3" s="38" t="s">
        <v>135</v>
      </c>
      <c r="X3" s="38" t="s">
        <v>80</v>
      </c>
      <c r="Y3" s="38" t="s">
        <v>133</v>
      </c>
      <c r="Z3" s="38" t="s">
        <v>132</v>
      </c>
      <c r="AA3" s="39" t="s">
        <v>133</v>
      </c>
      <c r="AB3" s="40"/>
    </row>
    <row r="4" spans="1:28" ht="18.850000000000001" customHeight="1" x14ac:dyDescent="0.25">
      <c r="A4" s="403" t="s">
        <v>38</v>
      </c>
      <c r="B4" s="50" t="s">
        <v>69</v>
      </c>
      <c r="C4" s="85"/>
      <c r="D4" s="403">
        <v>1</v>
      </c>
      <c r="E4" s="53">
        <f>C4*D4</f>
        <v>0</v>
      </c>
      <c r="F4" s="85"/>
      <c r="G4" s="401">
        <v>0.83333333333333337</v>
      </c>
      <c r="H4" s="256">
        <f>ROUNDUP(F4*G4,0)</f>
        <v>0</v>
      </c>
      <c r="I4" s="85"/>
      <c r="J4" s="399">
        <v>0.66666666666666663</v>
      </c>
      <c r="K4" s="256">
        <f>ROUNDUP(I4*J4,0)</f>
        <v>0</v>
      </c>
      <c r="L4" s="85"/>
      <c r="M4" s="394">
        <v>0.5</v>
      </c>
      <c r="N4" s="257">
        <f>ROUNDUP(L4*M4,0)</f>
        <v>0</v>
      </c>
      <c r="O4" s="85"/>
      <c r="P4" s="394">
        <v>0.33333333333333331</v>
      </c>
      <c r="Q4" s="257">
        <f>ROUNDUP(O4*P4,0)</f>
        <v>0</v>
      </c>
      <c r="R4" s="85"/>
      <c r="S4" s="394">
        <v>0.16666666666666666</v>
      </c>
      <c r="T4" s="256">
        <f>ROUNDUP(R4*S4,0)</f>
        <v>0</v>
      </c>
      <c r="U4" s="87"/>
      <c r="V4" s="87"/>
      <c r="W4" s="88"/>
      <c r="X4" s="88"/>
      <c r="Y4" s="59" t="str">
        <f>IFERROR(ROUNDUP(W4/X4,0),"")</f>
        <v/>
      </c>
      <c r="Z4" s="57">
        <f t="shared" ref="Z4:Z27" si="0">SUM(C4,F4,I4,L4,O4,R4,U4)</f>
        <v>0</v>
      </c>
      <c r="AA4" s="225">
        <f t="shared" ref="AA4:AA27" si="1">SUM(E4,H4,K4,N4,Q4,T4,V4,Y4)</f>
        <v>0</v>
      </c>
    </row>
    <row r="5" spans="1:28" ht="18.850000000000001" customHeight="1" x14ac:dyDescent="0.25">
      <c r="A5" s="404"/>
      <c r="B5" s="51" t="s">
        <v>70</v>
      </c>
      <c r="C5" s="86"/>
      <c r="D5" s="404"/>
      <c r="E5" s="54">
        <f>C5*D4</f>
        <v>0</v>
      </c>
      <c r="F5" s="86"/>
      <c r="G5" s="402"/>
      <c r="H5" s="68">
        <f>ROUNDUP(F5*G4,0)</f>
        <v>0</v>
      </c>
      <c r="I5" s="86"/>
      <c r="J5" s="400"/>
      <c r="K5" s="68">
        <f>ROUNDUP(I5*J4,0)</f>
        <v>0</v>
      </c>
      <c r="L5" s="86"/>
      <c r="M5" s="395"/>
      <c r="N5" s="69">
        <f>ROUNDUP(L5*M4,0)</f>
        <v>0</v>
      </c>
      <c r="O5" s="86"/>
      <c r="P5" s="395"/>
      <c r="Q5" s="69">
        <f>ROUNDUP(O5*P4,0)</f>
        <v>0</v>
      </c>
      <c r="R5" s="86"/>
      <c r="S5" s="395"/>
      <c r="T5" s="68">
        <f>ROUNDUP(R5*S4,0)</f>
        <v>0</v>
      </c>
      <c r="U5" s="89"/>
      <c r="V5" s="89"/>
      <c r="W5" s="90"/>
      <c r="X5" s="90"/>
      <c r="Y5" s="54" t="str">
        <f>IFERROR(ROUNDUP(W5/X5,0),"")</f>
        <v/>
      </c>
      <c r="Z5" s="58">
        <f t="shared" si="0"/>
        <v>0</v>
      </c>
      <c r="AA5" s="227">
        <f>SUM(E5,H5,K5,N5,Q5,T5,V5,Y5)</f>
        <v>0</v>
      </c>
    </row>
    <row r="6" spans="1:28" ht="18.850000000000001" customHeight="1" x14ac:dyDescent="0.25">
      <c r="A6" s="403" t="s">
        <v>39</v>
      </c>
      <c r="B6" s="50" t="s">
        <v>69</v>
      </c>
      <c r="C6" s="85"/>
      <c r="D6" s="403">
        <v>1</v>
      </c>
      <c r="E6" s="53">
        <f t="shared" ref="E6:E26" si="2">C6*D6</f>
        <v>0</v>
      </c>
      <c r="F6" s="85"/>
      <c r="G6" s="401">
        <v>0.83333333333333337</v>
      </c>
      <c r="H6" s="53">
        <f>ROUNDUP(F6*G6,0)</f>
        <v>0</v>
      </c>
      <c r="I6" s="85"/>
      <c r="J6" s="399">
        <v>0.66666666666666663</v>
      </c>
      <c r="K6" s="53">
        <f>ROUNDUP(I6*J6,0)</f>
        <v>0</v>
      </c>
      <c r="L6" s="85"/>
      <c r="M6" s="394">
        <v>0.5</v>
      </c>
      <c r="N6" s="55">
        <f>ROUNDUP(L6*M6,0)</f>
        <v>0</v>
      </c>
      <c r="O6" s="85"/>
      <c r="P6" s="394">
        <v>0.33333333333333331</v>
      </c>
      <c r="Q6" s="55">
        <f>ROUNDUP(O6*P6,0)</f>
        <v>0</v>
      </c>
      <c r="R6" s="85"/>
      <c r="S6" s="394">
        <v>0.16666666666666666</v>
      </c>
      <c r="T6" s="53">
        <f>ROUNDUP(R6*S6,0)</f>
        <v>0</v>
      </c>
      <c r="U6" s="87"/>
      <c r="V6" s="87"/>
      <c r="W6" s="91"/>
      <c r="X6" s="91"/>
      <c r="Y6" s="53" t="str">
        <f t="shared" ref="Y6:Y27" si="3">IFERROR(ROUNDUP(W6/X6,0),"")</f>
        <v/>
      </c>
      <c r="Z6" s="57">
        <f t="shared" si="0"/>
        <v>0</v>
      </c>
      <c r="AA6" s="225">
        <f t="shared" si="1"/>
        <v>0</v>
      </c>
    </row>
    <row r="7" spans="1:28" ht="18.850000000000001" customHeight="1" x14ac:dyDescent="0.25">
      <c r="A7" s="404"/>
      <c r="B7" s="51" t="s">
        <v>70</v>
      </c>
      <c r="C7" s="86"/>
      <c r="D7" s="404"/>
      <c r="E7" s="54">
        <f>C7*D6</f>
        <v>0</v>
      </c>
      <c r="F7" s="86"/>
      <c r="G7" s="402"/>
      <c r="H7" s="249">
        <f>ROUNDUP(F7*G6,0)</f>
        <v>0</v>
      </c>
      <c r="I7" s="86"/>
      <c r="J7" s="400"/>
      <c r="K7" s="249">
        <f>ROUNDUP(I7*J6,0)</f>
        <v>0</v>
      </c>
      <c r="L7" s="86"/>
      <c r="M7" s="395"/>
      <c r="N7" s="250">
        <f>ROUNDUP(L7*M6,0)</f>
        <v>0</v>
      </c>
      <c r="O7" s="86"/>
      <c r="P7" s="395"/>
      <c r="Q7" s="250">
        <f>ROUNDUP(O7*P6,0)</f>
        <v>0</v>
      </c>
      <c r="R7" s="86"/>
      <c r="S7" s="395"/>
      <c r="T7" s="249">
        <f>ROUNDUP(R7*S6,0)</f>
        <v>0</v>
      </c>
      <c r="U7" s="89"/>
      <c r="V7" s="89"/>
      <c r="W7" s="92"/>
      <c r="X7" s="92"/>
      <c r="Y7" s="240" t="str">
        <f t="shared" si="3"/>
        <v/>
      </c>
      <c r="Z7" s="58">
        <f t="shared" si="0"/>
        <v>0</v>
      </c>
      <c r="AA7" s="227">
        <f t="shared" si="1"/>
        <v>0</v>
      </c>
    </row>
    <row r="8" spans="1:28" ht="18.850000000000001" customHeight="1" x14ac:dyDescent="0.25">
      <c r="A8" s="403" t="s">
        <v>40</v>
      </c>
      <c r="B8" s="50" t="s">
        <v>69</v>
      </c>
      <c r="C8" s="85"/>
      <c r="D8" s="403">
        <v>1</v>
      </c>
      <c r="E8" s="53">
        <f t="shared" si="2"/>
        <v>0</v>
      </c>
      <c r="F8" s="85"/>
      <c r="G8" s="401">
        <v>0.83333333333333337</v>
      </c>
      <c r="H8" s="256">
        <f>ROUNDUP(F8*G8,0)</f>
        <v>0</v>
      </c>
      <c r="I8" s="85"/>
      <c r="J8" s="399">
        <v>0.66666666666666663</v>
      </c>
      <c r="K8" s="256">
        <f>ROUNDUP(I8*J8,0)</f>
        <v>0</v>
      </c>
      <c r="L8" s="85"/>
      <c r="M8" s="394">
        <v>0.5</v>
      </c>
      <c r="N8" s="257">
        <f>ROUNDUP(L8*M8,0)</f>
        <v>0</v>
      </c>
      <c r="O8" s="85"/>
      <c r="P8" s="394">
        <v>0.33333333333333331</v>
      </c>
      <c r="Q8" s="257">
        <f>ROUNDUP(O8*P8,0)</f>
        <v>0</v>
      </c>
      <c r="R8" s="85"/>
      <c r="S8" s="394">
        <v>0.16666666666666666</v>
      </c>
      <c r="T8" s="256">
        <f>ROUNDUP(R8*S8,0)</f>
        <v>0</v>
      </c>
      <c r="U8" s="87"/>
      <c r="V8" s="87"/>
      <c r="W8" s="88"/>
      <c r="X8" s="88"/>
      <c r="Y8" s="59" t="str">
        <f t="shared" si="3"/>
        <v/>
      </c>
      <c r="Z8" s="57">
        <f t="shared" si="0"/>
        <v>0</v>
      </c>
      <c r="AA8" s="225">
        <f t="shared" si="1"/>
        <v>0</v>
      </c>
    </row>
    <row r="9" spans="1:28" ht="18.850000000000001" customHeight="1" x14ac:dyDescent="0.25">
      <c r="A9" s="404"/>
      <c r="B9" s="51" t="s">
        <v>70</v>
      </c>
      <c r="C9" s="86"/>
      <c r="D9" s="404"/>
      <c r="E9" s="54">
        <f>C9*D8</f>
        <v>0</v>
      </c>
      <c r="F9" s="86"/>
      <c r="G9" s="402"/>
      <c r="H9" s="68">
        <f>ROUNDUP(F9*G8,0)</f>
        <v>0</v>
      </c>
      <c r="I9" s="86"/>
      <c r="J9" s="400"/>
      <c r="K9" s="68">
        <f>ROUNDUP(I9*J8,0)</f>
        <v>0</v>
      </c>
      <c r="L9" s="86"/>
      <c r="M9" s="395"/>
      <c r="N9" s="69">
        <f>ROUNDUP(L9*M8,0)</f>
        <v>0</v>
      </c>
      <c r="O9" s="86"/>
      <c r="P9" s="395"/>
      <c r="Q9" s="69">
        <f>ROUNDUP(O9*P8,0)</f>
        <v>0</v>
      </c>
      <c r="R9" s="86"/>
      <c r="S9" s="395"/>
      <c r="T9" s="68">
        <f>ROUNDUP(R9*S8,0)</f>
        <v>0</v>
      </c>
      <c r="U9" s="89"/>
      <c r="V9" s="89"/>
      <c r="W9" s="90"/>
      <c r="X9" s="90"/>
      <c r="Y9" s="54" t="str">
        <f t="shared" si="3"/>
        <v/>
      </c>
      <c r="Z9" s="58">
        <f t="shared" si="0"/>
        <v>0</v>
      </c>
      <c r="AA9" s="227">
        <f t="shared" si="1"/>
        <v>0</v>
      </c>
    </row>
    <row r="10" spans="1:28" ht="18.850000000000001" customHeight="1" x14ac:dyDescent="0.25">
      <c r="A10" s="403" t="s">
        <v>41</v>
      </c>
      <c r="B10" s="50" t="s">
        <v>69</v>
      </c>
      <c r="C10" s="85"/>
      <c r="D10" s="403">
        <v>1</v>
      </c>
      <c r="E10" s="53">
        <f t="shared" si="2"/>
        <v>0</v>
      </c>
      <c r="F10" s="85"/>
      <c r="G10" s="401">
        <v>0.83333333333333337</v>
      </c>
      <c r="H10" s="53">
        <f>ROUNDUP(F10*G10,0)</f>
        <v>0</v>
      </c>
      <c r="I10" s="85"/>
      <c r="J10" s="399">
        <v>0.66666666666666663</v>
      </c>
      <c r="K10" s="53">
        <f>ROUNDUP(I10*J10,0)</f>
        <v>0</v>
      </c>
      <c r="L10" s="85"/>
      <c r="M10" s="394">
        <v>0.5</v>
      </c>
      <c r="N10" s="55">
        <f>ROUNDUP(L10*M10,0)</f>
        <v>0</v>
      </c>
      <c r="O10" s="85"/>
      <c r="P10" s="394">
        <v>0.33333333333333331</v>
      </c>
      <c r="Q10" s="55">
        <f>ROUNDUP(O10*P10,0)</f>
        <v>0</v>
      </c>
      <c r="R10" s="85"/>
      <c r="S10" s="394">
        <v>0.16666666666666666</v>
      </c>
      <c r="T10" s="53">
        <f>ROUNDUP(R10*S10,0)</f>
        <v>0</v>
      </c>
      <c r="U10" s="87"/>
      <c r="V10" s="87"/>
      <c r="W10" s="91"/>
      <c r="X10" s="91"/>
      <c r="Y10" s="53" t="str">
        <f t="shared" si="3"/>
        <v/>
      </c>
      <c r="Z10" s="57">
        <f t="shared" si="0"/>
        <v>0</v>
      </c>
      <c r="AA10" s="225">
        <f t="shared" si="1"/>
        <v>0</v>
      </c>
    </row>
    <row r="11" spans="1:28" ht="18.850000000000001" customHeight="1" x14ac:dyDescent="0.25">
      <c r="A11" s="404"/>
      <c r="B11" s="51" t="s">
        <v>70</v>
      </c>
      <c r="C11" s="86"/>
      <c r="D11" s="404"/>
      <c r="E11" s="54">
        <f>C11*D10</f>
        <v>0</v>
      </c>
      <c r="F11" s="86"/>
      <c r="G11" s="402"/>
      <c r="H11" s="249">
        <f>ROUNDUP(F11*G10,0)</f>
        <v>0</v>
      </c>
      <c r="I11" s="86"/>
      <c r="J11" s="400"/>
      <c r="K11" s="249">
        <f>ROUNDUP(I11*J10,0)</f>
        <v>0</v>
      </c>
      <c r="L11" s="86"/>
      <c r="M11" s="395"/>
      <c r="N11" s="250">
        <f>ROUNDUP(L11*M10,0)</f>
        <v>0</v>
      </c>
      <c r="O11" s="86"/>
      <c r="P11" s="395"/>
      <c r="Q11" s="250">
        <f>ROUNDUP(O11*P10,0)</f>
        <v>0</v>
      </c>
      <c r="R11" s="86"/>
      <c r="S11" s="395"/>
      <c r="T11" s="249">
        <f>ROUNDUP(R11*S10,0)</f>
        <v>0</v>
      </c>
      <c r="U11" s="89"/>
      <c r="V11" s="89"/>
      <c r="W11" s="92"/>
      <c r="X11" s="92"/>
      <c r="Y11" s="240" t="str">
        <f t="shared" si="3"/>
        <v/>
      </c>
      <c r="Z11" s="58">
        <f t="shared" si="0"/>
        <v>0</v>
      </c>
      <c r="AA11" s="227">
        <f t="shared" si="1"/>
        <v>0</v>
      </c>
    </row>
    <row r="12" spans="1:28" ht="18.850000000000001" customHeight="1" x14ac:dyDescent="0.25">
      <c r="A12" s="403" t="s">
        <v>42</v>
      </c>
      <c r="B12" s="50" t="s">
        <v>69</v>
      </c>
      <c r="C12" s="85"/>
      <c r="D12" s="403">
        <v>1</v>
      </c>
      <c r="E12" s="53">
        <f t="shared" si="2"/>
        <v>0</v>
      </c>
      <c r="F12" s="85"/>
      <c r="G12" s="401">
        <v>0.83333333333333337</v>
      </c>
      <c r="H12" s="256">
        <f>ROUNDUP(F12*G12,0)</f>
        <v>0</v>
      </c>
      <c r="I12" s="85"/>
      <c r="J12" s="399">
        <v>0.66666666666666663</v>
      </c>
      <c r="K12" s="256">
        <f>ROUNDUP(I12*J12,0)</f>
        <v>0</v>
      </c>
      <c r="L12" s="85"/>
      <c r="M12" s="394">
        <v>0.5</v>
      </c>
      <c r="N12" s="257">
        <f>ROUNDUP(L12*M12,0)</f>
        <v>0</v>
      </c>
      <c r="O12" s="85"/>
      <c r="P12" s="394">
        <v>0.33333333333333331</v>
      </c>
      <c r="Q12" s="257">
        <f>ROUNDUP(O12*P12,0)</f>
        <v>0</v>
      </c>
      <c r="R12" s="85"/>
      <c r="S12" s="394">
        <v>0.16666666666666666</v>
      </c>
      <c r="T12" s="256">
        <f>ROUNDUP(R12*S12,0)</f>
        <v>0</v>
      </c>
      <c r="U12" s="87"/>
      <c r="V12" s="87"/>
      <c r="W12" s="88"/>
      <c r="X12" s="88"/>
      <c r="Y12" s="59" t="str">
        <f t="shared" si="3"/>
        <v/>
      </c>
      <c r="Z12" s="57">
        <f t="shared" si="0"/>
        <v>0</v>
      </c>
      <c r="AA12" s="225">
        <f t="shared" si="1"/>
        <v>0</v>
      </c>
    </row>
    <row r="13" spans="1:28" ht="18.850000000000001" customHeight="1" x14ac:dyDescent="0.25">
      <c r="A13" s="404"/>
      <c r="B13" s="51" t="s">
        <v>70</v>
      </c>
      <c r="C13" s="86"/>
      <c r="D13" s="404"/>
      <c r="E13" s="54">
        <f>C13*D12</f>
        <v>0</v>
      </c>
      <c r="F13" s="86"/>
      <c r="G13" s="402"/>
      <c r="H13" s="68">
        <f>ROUNDUP(F13*G12,0)</f>
        <v>0</v>
      </c>
      <c r="I13" s="86"/>
      <c r="J13" s="400"/>
      <c r="K13" s="68">
        <f>ROUNDUP(I13*J12,0)</f>
        <v>0</v>
      </c>
      <c r="L13" s="86"/>
      <c r="M13" s="395"/>
      <c r="N13" s="69">
        <f>ROUNDUP(L13*M12,0)</f>
        <v>0</v>
      </c>
      <c r="O13" s="86"/>
      <c r="P13" s="395"/>
      <c r="Q13" s="69">
        <f>ROUNDUP(O13*P12,0)</f>
        <v>0</v>
      </c>
      <c r="R13" s="86"/>
      <c r="S13" s="395"/>
      <c r="T13" s="68">
        <f>ROUNDUP(R13*S12,0)</f>
        <v>0</v>
      </c>
      <c r="U13" s="89"/>
      <c r="V13" s="89"/>
      <c r="W13" s="90"/>
      <c r="X13" s="90"/>
      <c r="Y13" s="54" t="str">
        <f t="shared" si="3"/>
        <v/>
      </c>
      <c r="Z13" s="58">
        <f t="shared" si="0"/>
        <v>0</v>
      </c>
      <c r="AA13" s="227">
        <f t="shared" si="1"/>
        <v>0</v>
      </c>
    </row>
    <row r="14" spans="1:28" ht="18.850000000000001" customHeight="1" x14ac:dyDescent="0.25">
      <c r="A14" s="403" t="s">
        <v>43</v>
      </c>
      <c r="B14" s="50" t="s">
        <v>69</v>
      </c>
      <c r="C14" s="85"/>
      <c r="D14" s="403">
        <v>1</v>
      </c>
      <c r="E14" s="53">
        <f t="shared" si="2"/>
        <v>0</v>
      </c>
      <c r="F14" s="85"/>
      <c r="G14" s="401">
        <v>0.83333333333333337</v>
      </c>
      <c r="H14" s="53">
        <f>ROUNDUP(F14*G14,0)</f>
        <v>0</v>
      </c>
      <c r="I14" s="85"/>
      <c r="J14" s="399">
        <v>0.66666666666666663</v>
      </c>
      <c r="K14" s="53">
        <f>ROUNDUP(I14*J14,0)</f>
        <v>0</v>
      </c>
      <c r="L14" s="85"/>
      <c r="M14" s="394">
        <v>0.5</v>
      </c>
      <c r="N14" s="55">
        <f>ROUNDUP(L14*M14,0)</f>
        <v>0</v>
      </c>
      <c r="O14" s="85"/>
      <c r="P14" s="394">
        <v>0.33333333333333331</v>
      </c>
      <c r="Q14" s="55">
        <f>ROUNDUP(O14*P14,0)</f>
        <v>0</v>
      </c>
      <c r="R14" s="85"/>
      <c r="S14" s="394">
        <v>0.16666666666666666</v>
      </c>
      <c r="T14" s="53">
        <f>ROUNDUP(R14*S14,0)</f>
        <v>0</v>
      </c>
      <c r="U14" s="87"/>
      <c r="V14" s="87"/>
      <c r="W14" s="91"/>
      <c r="X14" s="91"/>
      <c r="Y14" s="53" t="str">
        <f t="shared" si="3"/>
        <v/>
      </c>
      <c r="Z14" s="57">
        <f t="shared" si="0"/>
        <v>0</v>
      </c>
      <c r="AA14" s="225">
        <f t="shared" si="1"/>
        <v>0</v>
      </c>
    </row>
    <row r="15" spans="1:28" ht="18.850000000000001" customHeight="1" x14ac:dyDescent="0.25">
      <c r="A15" s="404"/>
      <c r="B15" s="51" t="s">
        <v>70</v>
      </c>
      <c r="C15" s="86"/>
      <c r="D15" s="404"/>
      <c r="E15" s="54">
        <f>C15*D14</f>
        <v>0</v>
      </c>
      <c r="F15" s="86"/>
      <c r="G15" s="402"/>
      <c r="H15" s="249">
        <f>ROUNDUP(F15*G14,0)</f>
        <v>0</v>
      </c>
      <c r="I15" s="86"/>
      <c r="J15" s="400"/>
      <c r="K15" s="249">
        <f>ROUNDUP(I15*J14,0)</f>
        <v>0</v>
      </c>
      <c r="L15" s="86"/>
      <c r="M15" s="395"/>
      <c r="N15" s="250">
        <f>ROUNDUP(L15*M14,0)</f>
        <v>0</v>
      </c>
      <c r="O15" s="86"/>
      <c r="P15" s="395"/>
      <c r="Q15" s="250">
        <f>ROUNDUP(O15*P14,0)</f>
        <v>0</v>
      </c>
      <c r="R15" s="86"/>
      <c r="S15" s="395"/>
      <c r="T15" s="249">
        <f>ROUNDUP(R15*S14,0)</f>
        <v>0</v>
      </c>
      <c r="U15" s="89"/>
      <c r="V15" s="89"/>
      <c r="W15" s="92"/>
      <c r="X15" s="92"/>
      <c r="Y15" s="240" t="str">
        <f t="shared" si="3"/>
        <v/>
      </c>
      <c r="Z15" s="58">
        <f t="shared" si="0"/>
        <v>0</v>
      </c>
      <c r="AA15" s="227">
        <f t="shared" si="1"/>
        <v>0</v>
      </c>
    </row>
    <row r="16" spans="1:28" ht="18.850000000000001" customHeight="1" x14ac:dyDescent="0.25">
      <c r="A16" s="403" t="s">
        <v>71</v>
      </c>
      <c r="B16" s="50" t="s">
        <v>69</v>
      </c>
      <c r="C16" s="85"/>
      <c r="D16" s="403">
        <v>1</v>
      </c>
      <c r="E16" s="53">
        <f t="shared" si="2"/>
        <v>0</v>
      </c>
      <c r="F16" s="85"/>
      <c r="G16" s="401">
        <v>0.83333333333333337</v>
      </c>
      <c r="H16" s="256">
        <f>ROUNDUP(F16*G16,0)</f>
        <v>0</v>
      </c>
      <c r="I16" s="85"/>
      <c r="J16" s="399">
        <v>0.66666666666666663</v>
      </c>
      <c r="K16" s="256">
        <f>ROUNDUP(I16*J16,0)</f>
        <v>0</v>
      </c>
      <c r="L16" s="85"/>
      <c r="M16" s="394">
        <v>0.5</v>
      </c>
      <c r="N16" s="257">
        <f>ROUNDUP(L16*M16,0)</f>
        <v>0</v>
      </c>
      <c r="O16" s="85"/>
      <c r="P16" s="394">
        <v>0.33333333333333331</v>
      </c>
      <c r="Q16" s="257">
        <f>ROUNDUP(O16*P16,0)</f>
        <v>0</v>
      </c>
      <c r="R16" s="85"/>
      <c r="S16" s="394">
        <v>0.16666666666666666</v>
      </c>
      <c r="T16" s="256">
        <f>ROUNDUP(R16*S16,0)</f>
        <v>0</v>
      </c>
      <c r="U16" s="87"/>
      <c r="V16" s="87"/>
      <c r="W16" s="88"/>
      <c r="X16" s="88"/>
      <c r="Y16" s="59" t="str">
        <f t="shared" si="3"/>
        <v/>
      </c>
      <c r="Z16" s="57">
        <f t="shared" si="0"/>
        <v>0</v>
      </c>
      <c r="AA16" s="225">
        <f t="shared" si="1"/>
        <v>0</v>
      </c>
    </row>
    <row r="17" spans="1:27" ht="18.850000000000001" customHeight="1" x14ac:dyDescent="0.25">
      <c r="A17" s="404"/>
      <c r="B17" s="51" t="s">
        <v>70</v>
      </c>
      <c r="C17" s="86"/>
      <c r="D17" s="404"/>
      <c r="E17" s="54">
        <f>C17*D16</f>
        <v>0</v>
      </c>
      <c r="F17" s="86"/>
      <c r="G17" s="402"/>
      <c r="H17" s="68">
        <f>ROUNDUP(F17*G16,0)</f>
        <v>0</v>
      </c>
      <c r="I17" s="86"/>
      <c r="J17" s="400"/>
      <c r="K17" s="68">
        <f>ROUNDUP(I17*J16,0)</f>
        <v>0</v>
      </c>
      <c r="L17" s="86"/>
      <c r="M17" s="395"/>
      <c r="N17" s="69">
        <f>ROUNDUP(L17*M16,0)</f>
        <v>0</v>
      </c>
      <c r="O17" s="86"/>
      <c r="P17" s="395"/>
      <c r="Q17" s="69">
        <f>ROUNDUP(O17*P16,0)</f>
        <v>0</v>
      </c>
      <c r="R17" s="86"/>
      <c r="S17" s="395"/>
      <c r="T17" s="68">
        <f>ROUNDUP(R17*S16,0)</f>
        <v>0</v>
      </c>
      <c r="U17" s="89"/>
      <c r="V17" s="89"/>
      <c r="W17" s="90"/>
      <c r="X17" s="90"/>
      <c r="Y17" s="54" t="str">
        <f t="shared" si="3"/>
        <v/>
      </c>
      <c r="Z17" s="58">
        <f t="shared" si="0"/>
        <v>0</v>
      </c>
      <c r="AA17" s="227">
        <f t="shared" si="1"/>
        <v>0</v>
      </c>
    </row>
    <row r="18" spans="1:27" ht="18.850000000000001" customHeight="1" x14ac:dyDescent="0.25">
      <c r="A18" s="403" t="s">
        <v>72</v>
      </c>
      <c r="B18" s="50" t="s">
        <v>69</v>
      </c>
      <c r="C18" s="85"/>
      <c r="D18" s="403">
        <v>1</v>
      </c>
      <c r="E18" s="53">
        <f t="shared" si="2"/>
        <v>0</v>
      </c>
      <c r="F18" s="85"/>
      <c r="G18" s="401">
        <v>0.83333333333333337</v>
      </c>
      <c r="H18" s="53">
        <f>ROUNDUP(F18*G18,0)</f>
        <v>0</v>
      </c>
      <c r="I18" s="85"/>
      <c r="J18" s="399">
        <v>0.66666666666666663</v>
      </c>
      <c r="K18" s="53">
        <f>ROUNDUP(I18*J18,0)</f>
        <v>0</v>
      </c>
      <c r="L18" s="85"/>
      <c r="M18" s="394">
        <v>0.5</v>
      </c>
      <c r="N18" s="55">
        <f>ROUNDUP(L18*M18,0)</f>
        <v>0</v>
      </c>
      <c r="O18" s="85"/>
      <c r="P18" s="394">
        <v>0.33333333333333331</v>
      </c>
      <c r="Q18" s="55">
        <f>ROUNDUP(O18*P18,0)</f>
        <v>0</v>
      </c>
      <c r="R18" s="85"/>
      <c r="S18" s="394">
        <v>0.16666666666666666</v>
      </c>
      <c r="T18" s="53">
        <f>ROUNDUP(R18*S18,0)</f>
        <v>0</v>
      </c>
      <c r="U18" s="87"/>
      <c r="V18" s="87"/>
      <c r="W18" s="91"/>
      <c r="X18" s="91"/>
      <c r="Y18" s="53" t="str">
        <f t="shared" si="3"/>
        <v/>
      </c>
      <c r="Z18" s="57">
        <f t="shared" si="0"/>
        <v>0</v>
      </c>
      <c r="AA18" s="225">
        <f t="shared" si="1"/>
        <v>0</v>
      </c>
    </row>
    <row r="19" spans="1:27" ht="18.850000000000001" customHeight="1" x14ac:dyDescent="0.25">
      <c r="A19" s="404"/>
      <c r="B19" s="51" t="s">
        <v>70</v>
      </c>
      <c r="C19" s="86"/>
      <c r="D19" s="404"/>
      <c r="E19" s="54">
        <f>C19*D18</f>
        <v>0</v>
      </c>
      <c r="F19" s="86"/>
      <c r="G19" s="402"/>
      <c r="H19" s="249">
        <f>ROUNDUP(F19*G18,0)</f>
        <v>0</v>
      </c>
      <c r="I19" s="86"/>
      <c r="J19" s="400"/>
      <c r="K19" s="249">
        <f>ROUNDUP(I19*J18,0)</f>
        <v>0</v>
      </c>
      <c r="L19" s="86"/>
      <c r="M19" s="395"/>
      <c r="N19" s="250">
        <f>ROUNDUP(L19*M18,0)</f>
        <v>0</v>
      </c>
      <c r="O19" s="86"/>
      <c r="P19" s="395"/>
      <c r="Q19" s="250">
        <f>ROUNDUP(O19*P18,0)</f>
        <v>0</v>
      </c>
      <c r="R19" s="86"/>
      <c r="S19" s="395"/>
      <c r="T19" s="249">
        <f>ROUNDUP(R19*S18,0)</f>
        <v>0</v>
      </c>
      <c r="U19" s="89"/>
      <c r="V19" s="89"/>
      <c r="W19" s="92"/>
      <c r="X19" s="92"/>
      <c r="Y19" s="240" t="str">
        <f t="shared" si="3"/>
        <v/>
      </c>
      <c r="Z19" s="58">
        <f t="shared" si="0"/>
        <v>0</v>
      </c>
      <c r="AA19" s="227">
        <f t="shared" si="1"/>
        <v>0</v>
      </c>
    </row>
    <row r="20" spans="1:27" ht="18.850000000000001" customHeight="1" x14ac:dyDescent="0.25">
      <c r="A20" s="403" t="s">
        <v>73</v>
      </c>
      <c r="B20" s="50" t="s">
        <v>69</v>
      </c>
      <c r="C20" s="85"/>
      <c r="D20" s="403">
        <v>1</v>
      </c>
      <c r="E20" s="53">
        <f t="shared" si="2"/>
        <v>0</v>
      </c>
      <c r="F20" s="85"/>
      <c r="G20" s="401">
        <v>0.83333333333333337</v>
      </c>
      <c r="H20" s="256">
        <f>ROUNDUP(F20*G20,0)</f>
        <v>0</v>
      </c>
      <c r="I20" s="85"/>
      <c r="J20" s="399">
        <v>0.66666666666666663</v>
      </c>
      <c r="K20" s="256">
        <f>ROUNDUP(I20*J20,0)</f>
        <v>0</v>
      </c>
      <c r="L20" s="85"/>
      <c r="M20" s="394">
        <v>0.5</v>
      </c>
      <c r="N20" s="257">
        <f>ROUNDUP(L20*M20,0)</f>
        <v>0</v>
      </c>
      <c r="O20" s="85"/>
      <c r="P20" s="394">
        <v>0.33333333333333331</v>
      </c>
      <c r="Q20" s="257">
        <f>ROUNDUP(O20*P20,0)</f>
        <v>0</v>
      </c>
      <c r="R20" s="85"/>
      <c r="S20" s="394">
        <v>0.16666666666666666</v>
      </c>
      <c r="T20" s="256">
        <f>ROUNDUP(R20*S20,0)</f>
        <v>0</v>
      </c>
      <c r="U20" s="87"/>
      <c r="V20" s="87"/>
      <c r="W20" s="88"/>
      <c r="X20" s="88"/>
      <c r="Y20" s="59" t="str">
        <f t="shared" si="3"/>
        <v/>
      </c>
      <c r="Z20" s="57">
        <f t="shared" si="0"/>
        <v>0</v>
      </c>
      <c r="AA20" s="225">
        <f t="shared" si="1"/>
        <v>0</v>
      </c>
    </row>
    <row r="21" spans="1:27" ht="18.850000000000001" customHeight="1" x14ac:dyDescent="0.25">
      <c r="A21" s="404"/>
      <c r="B21" s="51" t="s">
        <v>70</v>
      </c>
      <c r="C21" s="86"/>
      <c r="D21" s="404"/>
      <c r="E21" s="54">
        <f>C21*D20</f>
        <v>0</v>
      </c>
      <c r="F21" s="86"/>
      <c r="G21" s="402"/>
      <c r="H21" s="68">
        <f>ROUNDUP(F21*G20,0)</f>
        <v>0</v>
      </c>
      <c r="I21" s="86"/>
      <c r="J21" s="400"/>
      <c r="K21" s="68">
        <f>ROUNDUP(I21*J20,0)</f>
        <v>0</v>
      </c>
      <c r="L21" s="86"/>
      <c r="M21" s="395"/>
      <c r="N21" s="69">
        <f>ROUNDUP(L21*M20,0)</f>
        <v>0</v>
      </c>
      <c r="O21" s="86"/>
      <c r="P21" s="395"/>
      <c r="Q21" s="69">
        <f>ROUNDUP(O21*P20,0)</f>
        <v>0</v>
      </c>
      <c r="R21" s="86"/>
      <c r="S21" s="395"/>
      <c r="T21" s="68">
        <f>ROUNDUP(R21*S20,0)</f>
        <v>0</v>
      </c>
      <c r="U21" s="89"/>
      <c r="V21" s="89"/>
      <c r="W21" s="90"/>
      <c r="X21" s="90"/>
      <c r="Y21" s="54" t="str">
        <f t="shared" si="3"/>
        <v/>
      </c>
      <c r="Z21" s="58">
        <f t="shared" si="0"/>
        <v>0</v>
      </c>
      <c r="AA21" s="227">
        <f t="shared" si="1"/>
        <v>0</v>
      </c>
    </row>
    <row r="22" spans="1:27" ht="18.850000000000001" customHeight="1" x14ac:dyDescent="0.25">
      <c r="A22" s="403" t="s">
        <v>47</v>
      </c>
      <c r="B22" s="50" t="s">
        <v>69</v>
      </c>
      <c r="C22" s="85"/>
      <c r="D22" s="403">
        <v>1</v>
      </c>
      <c r="E22" s="53">
        <f t="shared" si="2"/>
        <v>0</v>
      </c>
      <c r="F22" s="85"/>
      <c r="G22" s="401">
        <v>0.83333333333333337</v>
      </c>
      <c r="H22" s="53">
        <f>ROUNDUP(F22*G22,0)</f>
        <v>0</v>
      </c>
      <c r="I22" s="85"/>
      <c r="J22" s="399">
        <v>0.66666666666666663</v>
      </c>
      <c r="K22" s="53">
        <f>ROUNDUP(I22*J22,0)</f>
        <v>0</v>
      </c>
      <c r="L22" s="85"/>
      <c r="M22" s="394">
        <v>0.5</v>
      </c>
      <c r="N22" s="55">
        <f>ROUNDUP(L22*M22,0)</f>
        <v>0</v>
      </c>
      <c r="O22" s="85"/>
      <c r="P22" s="394">
        <v>0.33333333333333331</v>
      </c>
      <c r="Q22" s="55">
        <f>ROUNDUP(O22*P22,0)</f>
        <v>0</v>
      </c>
      <c r="R22" s="85"/>
      <c r="S22" s="394">
        <v>0.16666666666666666</v>
      </c>
      <c r="T22" s="53">
        <f>ROUNDUP(R22*S22,0)</f>
        <v>0</v>
      </c>
      <c r="U22" s="87"/>
      <c r="V22" s="87"/>
      <c r="W22" s="91"/>
      <c r="X22" s="91"/>
      <c r="Y22" s="53" t="str">
        <f t="shared" si="3"/>
        <v/>
      </c>
      <c r="Z22" s="57">
        <f t="shared" si="0"/>
        <v>0</v>
      </c>
      <c r="AA22" s="225">
        <f t="shared" si="1"/>
        <v>0</v>
      </c>
    </row>
    <row r="23" spans="1:27" ht="18.850000000000001" customHeight="1" x14ac:dyDescent="0.25">
      <c r="A23" s="404"/>
      <c r="B23" s="51" t="s">
        <v>70</v>
      </c>
      <c r="C23" s="86"/>
      <c r="D23" s="404"/>
      <c r="E23" s="54">
        <f>C23*D22</f>
        <v>0</v>
      </c>
      <c r="F23" s="86"/>
      <c r="G23" s="402"/>
      <c r="H23" s="249">
        <f>ROUNDUP(F23*G22,0)</f>
        <v>0</v>
      </c>
      <c r="I23" s="86"/>
      <c r="J23" s="400"/>
      <c r="K23" s="249">
        <f>ROUNDUP(I23*J22,0)</f>
        <v>0</v>
      </c>
      <c r="L23" s="86"/>
      <c r="M23" s="395"/>
      <c r="N23" s="250">
        <f>ROUNDUP(L23*M22,0)</f>
        <v>0</v>
      </c>
      <c r="O23" s="86"/>
      <c r="P23" s="395"/>
      <c r="Q23" s="250">
        <f>ROUNDUP(O23*P22,0)</f>
        <v>0</v>
      </c>
      <c r="R23" s="86"/>
      <c r="S23" s="395"/>
      <c r="T23" s="249">
        <f>ROUNDUP(R23*S22,0)</f>
        <v>0</v>
      </c>
      <c r="U23" s="89"/>
      <c r="V23" s="89"/>
      <c r="W23" s="92"/>
      <c r="X23" s="92"/>
      <c r="Y23" s="240" t="str">
        <f t="shared" si="3"/>
        <v/>
      </c>
      <c r="Z23" s="58">
        <f t="shared" si="0"/>
        <v>0</v>
      </c>
      <c r="AA23" s="227">
        <f t="shared" si="1"/>
        <v>0</v>
      </c>
    </row>
    <row r="24" spans="1:27" ht="18.850000000000001" customHeight="1" x14ac:dyDescent="0.25">
      <c r="A24" s="403" t="s">
        <v>48</v>
      </c>
      <c r="B24" s="50" t="s">
        <v>69</v>
      </c>
      <c r="C24" s="85"/>
      <c r="D24" s="403">
        <v>1</v>
      </c>
      <c r="E24" s="53">
        <f t="shared" si="2"/>
        <v>0</v>
      </c>
      <c r="F24" s="85"/>
      <c r="G24" s="401">
        <v>0.83333333333333337</v>
      </c>
      <c r="H24" s="256">
        <f>ROUNDUP(F24*G24,0)</f>
        <v>0</v>
      </c>
      <c r="I24" s="85"/>
      <c r="J24" s="399">
        <v>0.66666666666666663</v>
      </c>
      <c r="K24" s="256">
        <f>ROUNDUP(I24*J24,0)</f>
        <v>0</v>
      </c>
      <c r="L24" s="85"/>
      <c r="M24" s="394">
        <v>0.5</v>
      </c>
      <c r="N24" s="257">
        <f>ROUNDUP(L24*M24,0)</f>
        <v>0</v>
      </c>
      <c r="O24" s="85"/>
      <c r="P24" s="394">
        <v>0.33333333333333331</v>
      </c>
      <c r="Q24" s="257">
        <f>ROUNDUP(O24*P24,0)</f>
        <v>0</v>
      </c>
      <c r="R24" s="85"/>
      <c r="S24" s="394">
        <v>0.16666666666666666</v>
      </c>
      <c r="T24" s="256">
        <f>ROUNDUP(R24*S24,0)</f>
        <v>0</v>
      </c>
      <c r="U24" s="87"/>
      <c r="V24" s="87"/>
      <c r="W24" s="88"/>
      <c r="X24" s="88"/>
      <c r="Y24" s="59" t="str">
        <f t="shared" si="3"/>
        <v/>
      </c>
      <c r="Z24" s="57">
        <f t="shared" si="0"/>
        <v>0</v>
      </c>
      <c r="AA24" s="225">
        <f t="shared" si="1"/>
        <v>0</v>
      </c>
    </row>
    <row r="25" spans="1:27" ht="18.850000000000001" customHeight="1" x14ac:dyDescent="0.25">
      <c r="A25" s="404"/>
      <c r="B25" s="51" t="s">
        <v>70</v>
      </c>
      <c r="C25" s="86"/>
      <c r="D25" s="404"/>
      <c r="E25" s="54">
        <f>C25*D24</f>
        <v>0</v>
      </c>
      <c r="F25" s="86"/>
      <c r="G25" s="402"/>
      <c r="H25" s="68">
        <f>ROUNDUP(F25*G24,0)</f>
        <v>0</v>
      </c>
      <c r="I25" s="86"/>
      <c r="J25" s="400"/>
      <c r="K25" s="68">
        <f>ROUNDUP(I25*J24,0)</f>
        <v>0</v>
      </c>
      <c r="L25" s="86"/>
      <c r="M25" s="395"/>
      <c r="N25" s="69">
        <f>ROUNDUP(L25*M24,0)</f>
        <v>0</v>
      </c>
      <c r="O25" s="86"/>
      <c r="P25" s="395"/>
      <c r="Q25" s="69">
        <f>ROUNDUP(O25*P24,0)</f>
        <v>0</v>
      </c>
      <c r="R25" s="86"/>
      <c r="S25" s="395"/>
      <c r="T25" s="68">
        <f>ROUNDUP(R25*S24,0)</f>
        <v>0</v>
      </c>
      <c r="U25" s="89"/>
      <c r="V25" s="89"/>
      <c r="W25" s="90"/>
      <c r="X25" s="90"/>
      <c r="Y25" s="54" t="str">
        <f t="shared" si="3"/>
        <v/>
      </c>
      <c r="Z25" s="58">
        <f t="shared" si="0"/>
        <v>0</v>
      </c>
      <c r="AA25" s="227">
        <f t="shared" si="1"/>
        <v>0</v>
      </c>
    </row>
    <row r="26" spans="1:27" ht="18.850000000000001" customHeight="1" x14ac:dyDescent="0.25">
      <c r="A26" s="403" t="s">
        <v>49</v>
      </c>
      <c r="B26" s="50" t="s">
        <v>69</v>
      </c>
      <c r="C26" s="85"/>
      <c r="D26" s="403">
        <v>1</v>
      </c>
      <c r="E26" s="53">
        <f t="shared" si="2"/>
        <v>0</v>
      </c>
      <c r="F26" s="85"/>
      <c r="G26" s="401">
        <v>0.83333333333333337</v>
      </c>
      <c r="H26" s="53">
        <f>ROUNDUP(F26*G26,0)</f>
        <v>0</v>
      </c>
      <c r="I26" s="85"/>
      <c r="J26" s="399">
        <v>0.66666666666666663</v>
      </c>
      <c r="K26" s="53">
        <f>ROUNDUP(I26*J26,0)</f>
        <v>0</v>
      </c>
      <c r="L26" s="85"/>
      <c r="M26" s="394">
        <v>0.5</v>
      </c>
      <c r="N26" s="55">
        <f>ROUNDUP(L26*M26,0)</f>
        <v>0</v>
      </c>
      <c r="O26" s="85"/>
      <c r="P26" s="394">
        <v>0.33333333333333331</v>
      </c>
      <c r="Q26" s="55">
        <f>ROUNDUP(O26*P26,0)</f>
        <v>0</v>
      </c>
      <c r="R26" s="85"/>
      <c r="S26" s="394">
        <v>0.16666666666666666</v>
      </c>
      <c r="T26" s="53">
        <f>ROUNDUP(R26*S26,0)</f>
        <v>0</v>
      </c>
      <c r="U26" s="87"/>
      <c r="V26" s="87"/>
      <c r="W26" s="91"/>
      <c r="X26" s="91"/>
      <c r="Y26" s="53" t="str">
        <f t="shared" si="3"/>
        <v/>
      </c>
      <c r="Z26" s="57">
        <f t="shared" si="0"/>
        <v>0</v>
      </c>
      <c r="AA26" s="225">
        <f t="shared" si="1"/>
        <v>0</v>
      </c>
    </row>
    <row r="27" spans="1:27" ht="18.850000000000001" customHeight="1" x14ac:dyDescent="0.25">
      <c r="A27" s="404"/>
      <c r="B27" s="51" t="s">
        <v>70</v>
      </c>
      <c r="C27" s="86"/>
      <c r="D27" s="404"/>
      <c r="E27" s="54">
        <f>C27*D26</f>
        <v>0</v>
      </c>
      <c r="F27" s="86"/>
      <c r="G27" s="402"/>
      <c r="H27" s="249">
        <f>ROUNDUP(F27*G26,0)</f>
        <v>0</v>
      </c>
      <c r="I27" s="86"/>
      <c r="J27" s="400"/>
      <c r="K27" s="249">
        <f>ROUNDUP(I27*J26,0)</f>
        <v>0</v>
      </c>
      <c r="L27" s="86"/>
      <c r="M27" s="395"/>
      <c r="N27" s="250">
        <f>ROUNDUP(L27*M26,0)</f>
        <v>0</v>
      </c>
      <c r="O27" s="86"/>
      <c r="P27" s="395"/>
      <c r="Q27" s="250">
        <f>ROUNDUP(O27*P26,0)</f>
        <v>0</v>
      </c>
      <c r="R27" s="86"/>
      <c r="S27" s="395"/>
      <c r="T27" s="249">
        <f>ROUNDUP(R27*S26,0)</f>
        <v>0</v>
      </c>
      <c r="U27" s="89"/>
      <c r="V27" s="89"/>
      <c r="W27" s="92"/>
      <c r="X27" s="92"/>
      <c r="Y27" s="240" t="str">
        <f t="shared" si="3"/>
        <v/>
      </c>
      <c r="Z27" s="58">
        <f t="shared" si="0"/>
        <v>0</v>
      </c>
      <c r="AA27" s="227">
        <f t="shared" si="1"/>
        <v>0</v>
      </c>
    </row>
    <row r="28" spans="1:27" ht="15.85" customHeight="1" x14ac:dyDescent="0.25">
      <c r="A28" s="406" t="s">
        <v>3</v>
      </c>
      <c r="B28" s="50" t="s">
        <v>69</v>
      </c>
      <c r="C28" s="53">
        <f>SUM(C4,C6,C8,C10,C12,C14,C16,C18,C20,C22,C24,C26)</f>
        <v>0</v>
      </c>
      <c r="D28" s="392"/>
      <c r="E28" s="53">
        <f t="shared" ref="E28:F28" si="4">SUM(E4,E6,E8,E10,E12,E14,E16,E18,E20,E22,E24,E26)</f>
        <v>0</v>
      </c>
      <c r="F28" s="53">
        <f t="shared" si="4"/>
        <v>0</v>
      </c>
      <c r="G28" s="392"/>
      <c r="H28" s="53">
        <f t="shared" ref="H28:I28" si="5">SUM(H4,H6,H8,H10,H12,H14,H16,H18,H20,H22,H24,H26)</f>
        <v>0</v>
      </c>
      <c r="I28" s="53">
        <f t="shared" si="5"/>
        <v>0</v>
      </c>
      <c r="J28" s="392"/>
      <c r="K28" s="53">
        <f t="shared" ref="K28:L28" si="6">SUM(K4,K6,K8,K10,K12,K14,K16,K18,K20,K22,K24,K26)</f>
        <v>0</v>
      </c>
      <c r="L28" s="53">
        <f t="shared" si="6"/>
        <v>0</v>
      </c>
      <c r="M28" s="392"/>
      <c r="N28" s="55">
        <f t="shared" ref="N28:O28" si="7">SUM(N4,N6,N8,N10,N12,N14,N16,N18,N20,N22,N24,N26)</f>
        <v>0</v>
      </c>
      <c r="O28" s="55">
        <f t="shared" si="7"/>
        <v>0</v>
      </c>
      <c r="P28" s="392"/>
      <c r="Q28" s="55">
        <f t="shared" ref="Q28" si="8">SUM(Q4,Q6,Q8,Q10,Q12,Q14,Q16,Q18,Q20,Q22,Q24,Q26)</f>
        <v>0</v>
      </c>
      <c r="R28" s="55">
        <f>SUM(R4,R6,R8,R10,R12,R14,R16,R18,R20,R22,R24,R26)</f>
        <v>0</v>
      </c>
      <c r="S28" s="392"/>
      <c r="T28" s="53">
        <f t="shared" ref="T28:AA28" si="9">SUM(T4,T6,T8,T10,T12,T14,T16,T18,T20,T22,T24,T26)</f>
        <v>0</v>
      </c>
      <c r="U28" s="53">
        <f t="shared" si="9"/>
        <v>0</v>
      </c>
      <c r="V28" s="53">
        <f t="shared" si="9"/>
        <v>0</v>
      </c>
      <c r="W28" s="59">
        <f t="shared" si="9"/>
        <v>0</v>
      </c>
      <c r="X28" s="59">
        <f t="shared" si="9"/>
        <v>0</v>
      </c>
      <c r="Y28" s="59">
        <f>SUM(Y4,Y6,Y8,Y10,Y12,Y14,Y16,Y18,Y20,Y22,Y24,Y26)</f>
        <v>0</v>
      </c>
      <c r="Z28" s="57">
        <f t="shared" si="9"/>
        <v>0</v>
      </c>
      <c r="AA28" s="225">
        <f t="shared" si="9"/>
        <v>0</v>
      </c>
    </row>
    <row r="29" spans="1:27" ht="15.85" customHeight="1" thickBot="1" x14ac:dyDescent="0.3">
      <c r="A29" s="413"/>
      <c r="B29" s="51" t="s">
        <v>70</v>
      </c>
      <c r="C29" s="54">
        <f>SUM(C5,C7,C9,C11,C13,C15,C17,C19,C21,C23,C25,C27)</f>
        <v>0</v>
      </c>
      <c r="D29" s="393"/>
      <c r="E29" s="54">
        <f t="shared" ref="E29:F29" si="10">SUM(E5,E7,E9,E11,E13,E15,E17,E19,E21,E23,E25,E27)</f>
        <v>0</v>
      </c>
      <c r="F29" s="54">
        <f t="shared" si="10"/>
        <v>0</v>
      </c>
      <c r="G29" s="393"/>
      <c r="H29" s="54">
        <f t="shared" ref="H29:I29" si="11">SUM(H5,H7,H9,H11,H13,H15,H17,H19,H21,H23,H25,H27)</f>
        <v>0</v>
      </c>
      <c r="I29" s="54">
        <f t="shared" si="11"/>
        <v>0</v>
      </c>
      <c r="J29" s="393"/>
      <c r="K29" s="54">
        <f t="shared" ref="K29:L29" si="12">SUM(K5,K7,K9,K11,K13,K15,K17,K19,K21,K23,K25,K27)</f>
        <v>0</v>
      </c>
      <c r="L29" s="54">
        <f t="shared" si="12"/>
        <v>0</v>
      </c>
      <c r="M29" s="393"/>
      <c r="N29" s="54">
        <f t="shared" ref="N29:O29" si="13">SUM(N5,N7,N9,N11,N13,N15,N17,N19,N21,N23,N25,N27)</f>
        <v>0</v>
      </c>
      <c r="O29" s="54">
        <f t="shared" si="13"/>
        <v>0</v>
      </c>
      <c r="P29" s="393"/>
      <c r="Q29" s="54">
        <f t="shared" ref="Q29:R29" si="14">SUM(Q5,Q7,Q9,Q11,Q13,Q15,Q17,Q19,Q21,Q23,Q25,Q27)</f>
        <v>0</v>
      </c>
      <c r="R29" s="54">
        <f t="shared" si="14"/>
        <v>0</v>
      </c>
      <c r="S29" s="393"/>
      <c r="T29" s="54">
        <f t="shared" ref="T29:AA29" si="15">SUM(T5,T7,T9,T11,T13,T15,T17,T19,T21,T23,T25,T27)</f>
        <v>0</v>
      </c>
      <c r="U29" s="54">
        <f t="shared" si="15"/>
        <v>0</v>
      </c>
      <c r="V29" s="54">
        <f t="shared" si="15"/>
        <v>0</v>
      </c>
      <c r="W29" s="58">
        <f t="shared" si="15"/>
        <v>0</v>
      </c>
      <c r="X29" s="58">
        <f t="shared" si="15"/>
        <v>0</v>
      </c>
      <c r="Y29" s="54">
        <f>SUM(Y5,Y7,Y9,Y11,Y13,Y15,Y17,Y19,Y21,Y23,Y25,Y27)</f>
        <v>0</v>
      </c>
      <c r="Z29" s="58">
        <f t="shared" si="15"/>
        <v>0</v>
      </c>
      <c r="AA29" s="228">
        <f t="shared" si="15"/>
        <v>0</v>
      </c>
    </row>
    <row r="30" spans="1:27" ht="15" customHeight="1" x14ac:dyDescent="0.25">
      <c r="A30" s="209"/>
      <c r="B30" s="209"/>
      <c r="C30" s="210"/>
      <c r="D30" s="211"/>
      <c r="E30" s="210"/>
      <c r="F30" s="210"/>
      <c r="G30" s="211"/>
      <c r="H30" s="212"/>
      <c r="I30" s="210"/>
      <c r="J30" s="211"/>
      <c r="K30" s="212"/>
      <c r="L30" s="210"/>
      <c r="M30" s="211"/>
      <c r="N30" s="212"/>
      <c r="O30" s="210"/>
      <c r="P30" s="211"/>
      <c r="Q30" s="212"/>
      <c r="R30" s="210"/>
      <c r="S30" s="211"/>
      <c r="T30" s="212"/>
      <c r="U30" s="210"/>
      <c r="V30" s="210"/>
      <c r="W30" s="210"/>
      <c r="X30" s="210"/>
      <c r="Y30" s="210"/>
      <c r="Z30" s="210"/>
      <c r="AA30" s="213"/>
    </row>
    <row r="31" spans="1:27" ht="15" customHeight="1" x14ac:dyDescent="0.25">
      <c r="A31" s="214"/>
      <c r="B31" s="214"/>
      <c r="C31" s="214"/>
      <c r="D31" s="214"/>
      <c r="E31" s="215"/>
      <c r="F31" s="214"/>
      <c r="G31" s="216"/>
      <c r="H31" s="217"/>
      <c r="I31" s="218"/>
      <c r="J31" s="215"/>
      <c r="K31" s="215"/>
      <c r="L31" s="218"/>
      <c r="M31" s="216"/>
      <c r="N31" s="217"/>
      <c r="O31" s="210"/>
      <c r="P31" s="211"/>
      <c r="Q31" s="212"/>
      <c r="R31" s="210"/>
      <c r="S31" s="211"/>
      <c r="AA31" s="213"/>
    </row>
    <row r="32" spans="1:27" ht="15" customHeight="1" x14ac:dyDescent="0.25">
      <c r="A32" s="214"/>
      <c r="B32" s="218"/>
      <c r="C32" s="216"/>
      <c r="D32" s="215"/>
      <c r="E32" s="215"/>
      <c r="F32" s="216"/>
      <c r="G32" s="217"/>
      <c r="H32" s="218"/>
      <c r="I32" s="215"/>
      <c r="J32" s="215"/>
      <c r="K32" s="218"/>
      <c r="L32" s="216"/>
      <c r="M32" s="217"/>
      <c r="N32" s="210"/>
      <c r="O32" s="211"/>
      <c r="P32" s="212"/>
      <c r="Q32" s="210"/>
      <c r="R32" s="211"/>
      <c r="S32" s="212"/>
      <c r="T32" s="388" t="s">
        <v>88</v>
      </c>
      <c r="U32" s="388"/>
      <c r="V32" s="389"/>
      <c r="W32" s="389"/>
      <c r="X32" s="389"/>
      <c r="Y32" s="389"/>
      <c r="Z32" s="389"/>
      <c r="AA32" s="210"/>
    </row>
    <row r="33" spans="1:27" ht="15" customHeight="1" x14ac:dyDescent="0.25">
      <c r="A33" s="214"/>
      <c r="B33" s="218"/>
      <c r="C33" s="216"/>
      <c r="D33" s="215"/>
      <c r="E33" s="215"/>
      <c r="F33" s="216"/>
      <c r="G33" s="217"/>
      <c r="H33" s="218"/>
      <c r="I33" s="215"/>
      <c r="J33" s="215"/>
      <c r="K33" s="218"/>
      <c r="L33" s="216"/>
      <c r="M33" s="217"/>
      <c r="N33" s="210"/>
      <c r="O33" s="211"/>
      <c r="P33" s="212"/>
      <c r="Q33" s="210"/>
      <c r="R33" s="211"/>
      <c r="S33" s="212"/>
      <c r="T33" s="210"/>
      <c r="U33" s="210"/>
      <c r="V33" s="210"/>
      <c r="W33" s="210"/>
      <c r="X33" s="210"/>
      <c r="Y33" s="210"/>
      <c r="Z33" s="213"/>
      <c r="AA33" s="210"/>
    </row>
    <row r="34" spans="1:27" ht="16.5" customHeight="1" x14ac:dyDescent="0.25">
      <c r="A34" s="411" t="s">
        <v>126</v>
      </c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9"/>
      <c r="AA34" s="23"/>
    </row>
    <row r="35" spans="1:27" s="208" customFormat="1" ht="16.5" customHeight="1" x14ac:dyDescent="0.25">
      <c r="A35" s="411" t="s">
        <v>78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207"/>
    </row>
    <row r="36" spans="1:27" s="208" customFormat="1" ht="16.5" customHeight="1" x14ac:dyDescent="0.25">
      <c r="A36" s="412" t="s">
        <v>127</v>
      </c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207"/>
    </row>
    <row r="37" spans="1:27" s="208" customFormat="1" ht="16.5" customHeight="1" x14ac:dyDescent="0.25">
      <c r="A37" s="411" t="s">
        <v>128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207"/>
    </row>
    <row r="38" spans="1:27" s="208" customFormat="1" ht="16.5" customHeight="1" x14ac:dyDescent="0.25">
      <c r="A38" s="411" t="s">
        <v>129</v>
      </c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207"/>
    </row>
    <row r="39" spans="1:27" s="208" customFormat="1" ht="16.5" customHeight="1" x14ac:dyDescent="0.25">
      <c r="A39" s="411" t="s">
        <v>130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207"/>
    </row>
    <row r="40" spans="1:27" s="208" customFormat="1" ht="16.5" customHeight="1" x14ac:dyDescent="0.25">
      <c r="A40" s="411" t="s">
        <v>81</v>
      </c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207"/>
    </row>
    <row r="41" spans="1:27" s="208" customFormat="1" ht="16.5" customHeight="1" x14ac:dyDescent="0.25">
      <c r="A41" s="411" t="s">
        <v>131</v>
      </c>
      <c r="B41" s="411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207"/>
    </row>
    <row r="42" spans="1:27" ht="11.65" customHeight="1" x14ac:dyDescent="0.25">
      <c r="A42" s="47"/>
      <c r="B42" s="47"/>
      <c r="C42" s="47"/>
      <c r="D42" s="45"/>
      <c r="E42" s="44"/>
      <c r="F42" s="44"/>
      <c r="G42" s="45"/>
      <c r="H42" s="46"/>
      <c r="I42" s="47"/>
      <c r="J42" s="44"/>
      <c r="K42" s="44"/>
      <c r="L42" s="47"/>
      <c r="M42" s="45"/>
      <c r="N42" s="46"/>
    </row>
    <row r="43" spans="1:27" ht="16.5" customHeight="1" x14ac:dyDescent="0.25">
      <c r="A43" s="47"/>
      <c r="B43" s="47"/>
      <c r="C43" s="47"/>
      <c r="D43" s="45"/>
      <c r="E43" s="44"/>
      <c r="F43" s="44"/>
      <c r="G43" s="45"/>
      <c r="H43" s="46"/>
      <c r="I43" s="47"/>
      <c r="J43" s="44"/>
      <c r="K43" s="44"/>
      <c r="L43" s="47"/>
      <c r="M43" s="45"/>
      <c r="N43" s="46"/>
    </row>
    <row r="44" spans="1:27" ht="16.5" customHeight="1" x14ac:dyDescent="0.25">
      <c r="A44" s="47"/>
      <c r="B44" s="47"/>
      <c r="C44" s="47"/>
      <c r="D44" s="45"/>
      <c r="E44" s="44"/>
      <c r="F44" s="44"/>
      <c r="G44" s="45"/>
      <c r="H44" s="46"/>
      <c r="I44" s="47"/>
      <c r="J44" s="48"/>
      <c r="K44" s="44"/>
      <c r="L44" s="47"/>
      <c r="M44" s="45"/>
      <c r="N44" s="46"/>
    </row>
    <row r="45" spans="1:27" ht="18" customHeight="1" x14ac:dyDescent="0.25">
      <c r="A45" s="47"/>
      <c r="B45" s="47"/>
      <c r="C45" s="47"/>
      <c r="D45" s="45"/>
      <c r="E45" s="44"/>
      <c r="F45" s="44"/>
      <c r="G45" s="45"/>
      <c r="H45" s="46"/>
      <c r="I45" s="47"/>
      <c r="J45" s="45"/>
      <c r="K45" s="46"/>
      <c r="L45" s="47"/>
      <c r="M45" s="45"/>
      <c r="N45" s="46"/>
    </row>
    <row r="46" spans="1:27" ht="18" customHeight="1" x14ac:dyDescent="0.25">
      <c r="A46" s="47"/>
      <c r="B46" s="47"/>
      <c r="C46" s="44"/>
      <c r="D46" s="45"/>
      <c r="E46" s="44"/>
      <c r="F46" s="44"/>
    </row>
    <row r="47" spans="1:27" x14ac:dyDescent="0.25">
      <c r="A47" s="44"/>
      <c r="B47" s="44"/>
      <c r="C47" s="47"/>
      <c r="D47" s="45"/>
      <c r="E47" s="44"/>
      <c r="F47" s="44"/>
    </row>
    <row r="48" spans="1:27" x14ac:dyDescent="0.25">
      <c r="A48" s="47"/>
      <c r="B48" s="47"/>
      <c r="C48" s="47"/>
      <c r="D48" s="45"/>
      <c r="E48" s="44"/>
      <c r="F48" s="44"/>
    </row>
    <row r="49" spans="1:6" x14ac:dyDescent="0.25">
      <c r="A49" s="47"/>
      <c r="B49" s="47"/>
      <c r="C49" s="47"/>
      <c r="D49" s="45"/>
      <c r="E49" s="44"/>
      <c r="F49" s="44"/>
    </row>
    <row r="50" spans="1:6" x14ac:dyDescent="0.25">
      <c r="A50" s="47"/>
      <c r="B50" s="47"/>
      <c r="C50" s="47"/>
      <c r="D50" s="45"/>
      <c r="E50" s="47"/>
      <c r="F50" s="47"/>
    </row>
    <row r="51" spans="1:6" x14ac:dyDescent="0.25">
      <c r="A51" s="47"/>
      <c r="B51" s="47"/>
      <c r="C51" s="47"/>
      <c r="D51" s="45"/>
      <c r="E51" s="47"/>
      <c r="F51" s="47"/>
    </row>
  </sheetData>
  <sheetProtection algorithmName="SHA-512" hashValue="uozWmzwt/a2qxQBhFpKJMEty6d/vyjVbbRJp/P1JpqY3+Bzcd4+RBdlLnh+XJpeh2xIwBHaYym5+3ye+VLG4nA==" saltValue="UHHgzldpg6aZdhvYXEn0yw==" spinCount="100000" sheet="1" objects="1" scenarios="1" formatCells="0"/>
  <mergeCells count="113">
    <mergeCell ref="A34:Y34"/>
    <mergeCell ref="A35:Y35"/>
    <mergeCell ref="A36:Y36"/>
    <mergeCell ref="A37:Y37"/>
    <mergeCell ref="A38:Y38"/>
    <mergeCell ref="A39:Y39"/>
    <mergeCell ref="A40:Y40"/>
    <mergeCell ref="A41:Y41"/>
    <mergeCell ref="L2:N2"/>
    <mergeCell ref="O2:Q2"/>
    <mergeCell ref="R2:T2"/>
    <mergeCell ref="U2:V2"/>
    <mergeCell ref="A12:A13"/>
    <mergeCell ref="D18:D19"/>
    <mergeCell ref="D20:D21"/>
    <mergeCell ref="D22:D23"/>
    <mergeCell ref="D24:D25"/>
    <mergeCell ref="D26:D27"/>
    <mergeCell ref="D28:D29"/>
    <mergeCell ref="A26:A27"/>
    <mergeCell ref="A28:A29"/>
    <mergeCell ref="A18:A19"/>
    <mergeCell ref="A20:A21"/>
    <mergeCell ref="A22:A23"/>
    <mergeCell ref="Z2:AA2"/>
    <mergeCell ref="M4:M5"/>
    <mergeCell ref="M6:M7"/>
    <mergeCell ref="M8:M9"/>
    <mergeCell ref="M10:M11"/>
    <mergeCell ref="S4:S5"/>
    <mergeCell ref="S6:S7"/>
    <mergeCell ref="S8:S9"/>
    <mergeCell ref="A2:B3"/>
    <mergeCell ref="A4:A5"/>
    <mergeCell ref="A6:A7"/>
    <mergeCell ref="A8:A9"/>
    <mergeCell ref="A10:A11"/>
    <mergeCell ref="C2:E2"/>
    <mergeCell ref="F2:H2"/>
    <mergeCell ref="I2:K2"/>
    <mergeCell ref="G4:G5"/>
    <mergeCell ref="G6:G7"/>
    <mergeCell ref="G8:G9"/>
    <mergeCell ref="G10:G11"/>
    <mergeCell ref="A24:A25"/>
    <mergeCell ref="D4:D5"/>
    <mergeCell ref="D6:D7"/>
    <mergeCell ref="D8:D9"/>
    <mergeCell ref="D10:D11"/>
    <mergeCell ref="D12:D13"/>
    <mergeCell ref="D14:D15"/>
    <mergeCell ref="D16:D17"/>
    <mergeCell ref="A14:A15"/>
    <mergeCell ref="A16:A17"/>
    <mergeCell ref="G12:G13"/>
    <mergeCell ref="G14:G15"/>
    <mergeCell ref="M14:M15"/>
    <mergeCell ref="J16:J17"/>
    <mergeCell ref="J18:J19"/>
    <mergeCell ref="J4:J5"/>
    <mergeCell ref="J6:J7"/>
    <mergeCell ref="J8:J9"/>
    <mergeCell ref="J10:J11"/>
    <mergeCell ref="J12:J13"/>
    <mergeCell ref="J14:J15"/>
    <mergeCell ref="G18:G19"/>
    <mergeCell ref="M12:M13"/>
    <mergeCell ref="G28:G29"/>
    <mergeCell ref="J28:J29"/>
    <mergeCell ref="M28:M29"/>
    <mergeCell ref="P28:P29"/>
    <mergeCell ref="M16:M17"/>
    <mergeCell ref="M18:M19"/>
    <mergeCell ref="M20:M21"/>
    <mergeCell ref="M22:M23"/>
    <mergeCell ref="M24:M25"/>
    <mergeCell ref="M26:M27"/>
    <mergeCell ref="J22:J23"/>
    <mergeCell ref="J24:J25"/>
    <mergeCell ref="J26:J27"/>
    <mergeCell ref="G16:G17"/>
    <mergeCell ref="G20:G21"/>
    <mergeCell ref="G22:G23"/>
    <mergeCell ref="G24:G25"/>
    <mergeCell ref="G26:G27"/>
    <mergeCell ref="J20:J21"/>
    <mergeCell ref="P16:P17"/>
    <mergeCell ref="P18:P19"/>
    <mergeCell ref="P20:P21"/>
    <mergeCell ref="T32:U32"/>
    <mergeCell ref="V32:Z32"/>
    <mergeCell ref="J1:K1"/>
    <mergeCell ref="M1:S1"/>
    <mergeCell ref="S28:S29"/>
    <mergeCell ref="S16:S17"/>
    <mergeCell ref="S18:S19"/>
    <mergeCell ref="S20:S21"/>
    <mergeCell ref="S22:S23"/>
    <mergeCell ref="S24:S25"/>
    <mergeCell ref="S26:S27"/>
    <mergeCell ref="P22:P23"/>
    <mergeCell ref="P24:P25"/>
    <mergeCell ref="P26:P27"/>
    <mergeCell ref="P4:P5"/>
    <mergeCell ref="P6:P7"/>
    <mergeCell ref="P8:P9"/>
    <mergeCell ref="P10:P11"/>
    <mergeCell ref="P12:P13"/>
    <mergeCell ref="P14:P15"/>
    <mergeCell ref="S10:S11"/>
    <mergeCell ref="S12:S13"/>
    <mergeCell ref="S14:S15"/>
    <mergeCell ref="W2:Y2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AV61"/>
  <sheetViews>
    <sheetView showZeros="0" view="pageBreakPreview" topLeftCell="A19" zoomScaleNormal="100" zoomScaleSheetLayoutView="100" workbookViewId="0">
      <selection activeCell="AZ40" sqref="AZ40"/>
    </sheetView>
  </sheetViews>
  <sheetFormatPr defaultColWidth="3.1328125" defaultRowHeight="18" customHeight="1" x14ac:dyDescent="0.25"/>
  <cols>
    <col min="1" max="1" width="0.1328125" style="2" customWidth="1"/>
    <col min="2" max="45" width="2" style="2" customWidth="1"/>
    <col min="46" max="46" width="2.1328125" style="2" customWidth="1"/>
    <col min="47" max="47" width="2.265625" style="2" customWidth="1"/>
    <col min="48" max="48" width="1.73046875" style="2" customWidth="1"/>
    <col min="49" max="16384" width="3.1328125" style="2"/>
  </cols>
  <sheetData>
    <row r="1" spans="1:48" ht="24" customHeight="1" x14ac:dyDescent="0.25">
      <c r="B1" s="3"/>
      <c r="C1" s="3"/>
      <c r="D1" s="3"/>
      <c r="E1" s="3"/>
      <c r="F1" s="3"/>
      <c r="G1" s="3"/>
      <c r="H1" s="3"/>
      <c r="I1" s="13"/>
      <c r="J1" s="13"/>
      <c r="K1" s="15"/>
      <c r="L1" s="15"/>
      <c r="N1" s="18"/>
      <c r="O1" s="19"/>
      <c r="P1" s="32"/>
      <c r="Q1" s="18"/>
      <c r="R1" s="387" t="s">
        <v>83</v>
      </c>
      <c r="S1" s="387"/>
      <c r="T1" s="387"/>
      <c r="U1" s="383" t="s">
        <v>26</v>
      </c>
      <c r="V1" s="383"/>
      <c r="W1" s="20" t="s">
        <v>27</v>
      </c>
      <c r="X1" s="3"/>
      <c r="Y1" s="33"/>
    </row>
    <row r="2" spans="1:48" ht="14.25" customHeight="1" x14ac:dyDescent="0.25">
      <c r="B2" s="3"/>
      <c r="C2" s="3"/>
      <c r="D2" s="3"/>
      <c r="E2" s="3"/>
      <c r="F2" s="3"/>
      <c r="G2" s="3"/>
      <c r="H2" s="3"/>
      <c r="I2" s="13"/>
      <c r="J2" s="13"/>
      <c r="K2" s="15"/>
      <c r="L2" s="15"/>
      <c r="N2" s="18"/>
      <c r="O2" s="19"/>
      <c r="P2" s="61"/>
      <c r="Q2" s="62"/>
      <c r="R2" s="20"/>
      <c r="S2" s="17"/>
      <c r="T2" s="15"/>
      <c r="U2" s="1"/>
      <c r="V2" s="3"/>
      <c r="W2" s="3"/>
      <c r="X2" s="3"/>
    </row>
    <row r="3" spans="1:48" ht="24" customHeight="1" x14ac:dyDescent="0.25">
      <c r="A3" s="302" t="s">
        <v>37</v>
      </c>
      <c r="B3" s="286"/>
      <c r="C3" s="286"/>
      <c r="D3" s="286"/>
      <c r="E3" s="286"/>
      <c r="F3" s="286"/>
      <c r="G3" s="305"/>
      <c r="H3" s="384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6"/>
    </row>
    <row r="4" spans="1:48" ht="18" customHeight="1" x14ac:dyDescent="0.25">
      <c r="A4" s="63"/>
      <c r="B4" s="63"/>
      <c r="C4" s="63"/>
      <c r="D4" s="63"/>
      <c r="E4" s="63"/>
      <c r="F4" s="63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48" ht="18" customHeight="1" x14ac:dyDescent="0.25">
      <c r="A5" s="24" t="s">
        <v>76</v>
      </c>
    </row>
    <row r="6" spans="1:48" ht="22.5" customHeight="1" x14ac:dyDescent="0.25">
      <c r="B6" s="302"/>
      <c r="C6" s="286"/>
      <c r="D6" s="286"/>
      <c r="E6" s="286"/>
      <c r="F6" s="305"/>
      <c r="G6" s="302" t="s">
        <v>38</v>
      </c>
      <c r="H6" s="286"/>
      <c r="I6" s="286"/>
      <c r="J6" s="302" t="s">
        <v>39</v>
      </c>
      <c r="K6" s="286"/>
      <c r="L6" s="286"/>
      <c r="M6" s="302" t="s">
        <v>40</v>
      </c>
      <c r="N6" s="286"/>
      <c r="O6" s="286"/>
      <c r="P6" s="302" t="s">
        <v>41</v>
      </c>
      <c r="Q6" s="286"/>
      <c r="R6" s="286"/>
      <c r="S6" s="302" t="s">
        <v>42</v>
      </c>
      <c r="T6" s="286"/>
      <c r="U6" s="286"/>
      <c r="V6" s="302" t="s">
        <v>43</v>
      </c>
      <c r="W6" s="286"/>
      <c r="X6" s="286"/>
      <c r="Y6" s="302" t="s">
        <v>44</v>
      </c>
      <c r="Z6" s="286"/>
      <c r="AA6" s="286"/>
      <c r="AB6" s="302" t="s">
        <v>45</v>
      </c>
      <c r="AC6" s="286"/>
      <c r="AD6" s="286"/>
      <c r="AE6" s="302" t="s">
        <v>46</v>
      </c>
      <c r="AF6" s="286"/>
      <c r="AG6" s="286"/>
      <c r="AH6" s="302" t="s">
        <v>47</v>
      </c>
      <c r="AI6" s="286"/>
      <c r="AJ6" s="286"/>
      <c r="AK6" s="302" t="s">
        <v>48</v>
      </c>
      <c r="AL6" s="286"/>
      <c r="AM6" s="286"/>
      <c r="AN6" s="302" t="s">
        <v>49</v>
      </c>
      <c r="AO6" s="286"/>
      <c r="AP6" s="305"/>
      <c r="AQ6" s="302" t="s">
        <v>3</v>
      </c>
      <c r="AR6" s="286"/>
      <c r="AS6" s="305"/>
      <c r="AT6" s="373" t="s">
        <v>50</v>
      </c>
      <c r="AU6" s="374"/>
      <c r="AV6" s="375"/>
    </row>
    <row r="7" spans="1:48" ht="22.5" customHeight="1" x14ac:dyDescent="0.25">
      <c r="B7" s="322" t="s">
        <v>24</v>
      </c>
      <c r="C7" s="323"/>
      <c r="D7" s="323"/>
      <c r="E7" s="323"/>
      <c r="F7" s="324"/>
      <c r="G7" s="325">
        <f>'利用児童数実績表 (3クラス用)'!AA4</f>
        <v>0</v>
      </c>
      <c r="H7" s="299"/>
      <c r="I7" s="326"/>
      <c r="J7" s="325">
        <f>'利用児童数実績表 (3クラス用)'!AA7</f>
        <v>0</v>
      </c>
      <c r="K7" s="299"/>
      <c r="L7" s="326"/>
      <c r="M7" s="325">
        <f>'利用児童数実績表 (3クラス用)'!AA10</f>
        <v>0</v>
      </c>
      <c r="N7" s="299"/>
      <c r="O7" s="326"/>
      <c r="P7" s="325">
        <f>'利用児童数実績表 (3クラス用)'!AA13</f>
        <v>0</v>
      </c>
      <c r="Q7" s="299"/>
      <c r="R7" s="326"/>
      <c r="S7" s="325">
        <f>'利用児童数実績表 (3クラス用)'!AA16</f>
        <v>0</v>
      </c>
      <c r="T7" s="299"/>
      <c r="U7" s="326"/>
      <c r="V7" s="325">
        <f>'利用児童数実績表 (3クラス用)'!AA19</f>
        <v>0</v>
      </c>
      <c r="W7" s="299"/>
      <c r="X7" s="326"/>
      <c r="Y7" s="325">
        <f>'利用児童数実績表 (3クラス用)'!AA22</f>
        <v>0</v>
      </c>
      <c r="Z7" s="299"/>
      <c r="AA7" s="326"/>
      <c r="AB7" s="325">
        <f>'利用児童数実績表 (3クラス用)'!AA25</f>
        <v>0</v>
      </c>
      <c r="AC7" s="299"/>
      <c r="AD7" s="326"/>
      <c r="AE7" s="325">
        <f>'利用児童数実績表 (3クラス用)'!AA28</f>
        <v>0</v>
      </c>
      <c r="AF7" s="299"/>
      <c r="AG7" s="326"/>
      <c r="AH7" s="325">
        <f>'利用児童数実績表 (3クラス用)'!AA31</f>
        <v>0</v>
      </c>
      <c r="AI7" s="299"/>
      <c r="AJ7" s="326"/>
      <c r="AK7" s="325">
        <f>'利用児童数実績表 (3クラス用)'!AA34</f>
        <v>0</v>
      </c>
      <c r="AL7" s="299"/>
      <c r="AM7" s="326"/>
      <c r="AN7" s="325">
        <f>'利用児童数実績表 (3クラス用)'!AA37</f>
        <v>0</v>
      </c>
      <c r="AO7" s="299"/>
      <c r="AP7" s="326"/>
      <c r="AQ7" s="325">
        <f>SUM(G7:AP7)</f>
        <v>0</v>
      </c>
      <c r="AR7" s="299"/>
      <c r="AS7" s="326"/>
      <c r="AT7" s="325">
        <f>ROUNDUP(AQ7/12,0)</f>
        <v>0</v>
      </c>
      <c r="AU7" s="299"/>
      <c r="AV7" s="326"/>
    </row>
    <row r="8" spans="1:48" ht="22.5" customHeight="1" x14ac:dyDescent="0.25">
      <c r="B8" s="333" t="s">
        <v>10</v>
      </c>
      <c r="C8" s="334"/>
      <c r="D8" s="334"/>
      <c r="E8" s="334"/>
      <c r="F8" s="335"/>
      <c r="G8" s="336"/>
      <c r="H8" s="337"/>
      <c r="I8" s="338"/>
      <c r="J8" s="336"/>
      <c r="K8" s="337"/>
      <c r="L8" s="338"/>
      <c r="M8" s="336"/>
      <c r="N8" s="337"/>
      <c r="O8" s="338"/>
      <c r="P8" s="336"/>
      <c r="Q8" s="337"/>
      <c r="R8" s="338"/>
      <c r="S8" s="336"/>
      <c r="T8" s="337"/>
      <c r="U8" s="338"/>
      <c r="V8" s="336"/>
      <c r="W8" s="337"/>
      <c r="X8" s="338"/>
      <c r="Y8" s="336"/>
      <c r="Z8" s="337"/>
      <c r="AA8" s="338"/>
      <c r="AB8" s="336"/>
      <c r="AC8" s="337"/>
      <c r="AD8" s="338"/>
      <c r="AE8" s="336"/>
      <c r="AF8" s="337"/>
      <c r="AG8" s="338"/>
      <c r="AH8" s="336"/>
      <c r="AI8" s="337"/>
      <c r="AJ8" s="338"/>
      <c r="AK8" s="336"/>
      <c r="AL8" s="337"/>
      <c r="AM8" s="338"/>
      <c r="AN8" s="336"/>
      <c r="AO8" s="337"/>
      <c r="AP8" s="338"/>
      <c r="AQ8" s="342">
        <f t="shared" ref="AQ8:AQ12" si="0">SUM(G8:AP8)</f>
        <v>0</v>
      </c>
      <c r="AR8" s="343"/>
      <c r="AS8" s="344"/>
      <c r="AT8" s="342">
        <f t="shared" ref="AT8:AT12" si="1">ROUNDUP(AQ8/12,0)</f>
        <v>0</v>
      </c>
      <c r="AU8" s="343"/>
      <c r="AV8" s="344"/>
    </row>
    <row r="9" spans="1:48" ht="22.5" customHeight="1" x14ac:dyDescent="0.25">
      <c r="B9" s="350" t="s">
        <v>25</v>
      </c>
      <c r="C9" s="351"/>
      <c r="D9" s="351"/>
      <c r="E9" s="351"/>
      <c r="F9" s="352"/>
      <c r="G9" s="339">
        <f>'利用児童数実績表 (3クラス用)'!AA5</f>
        <v>0</v>
      </c>
      <c r="H9" s="340"/>
      <c r="I9" s="341"/>
      <c r="J9" s="339">
        <f>'利用児童数実績表 (3クラス用)'!AA8</f>
        <v>0</v>
      </c>
      <c r="K9" s="340"/>
      <c r="L9" s="341"/>
      <c r="M9" s="339">
        <f>'利用児童数実績表 (3クラス用)'!AA11</f>
        <v>0</v>
      </c>
      <c r="N9" s="340"/>
      <c r="O9" s="341"/>
      <c r="P9" s="339">
        <f>'利用児童数実績表 (3クラス用)'!AA14</f>
        <v>0</v>
      </c>
      <c r="Q9" s="340"/>
      <c r="R9" s="341"/>
      <c r="S9" s="339">
        <f>'利用児童数実績表 (3クラス用)'!AA17</f>
        <v>0</v>
      </c>
      <c r="T9" s="340"/>
      <c r="U9" s="341"/>
      <c r="V9" s="339">
        <f>'利用児童数実績表 (3クラス用)'!AA20</f>
        <v>0</v>
      </c>
      <c r="W9" s="340"/>
      <c r="X9" s="341"/>
      <c r="Y9" s="339">
        <f>'利用児童数実績表 (3クラス用)'!AA23</f>
        <v>0</v>
      </c>
      <c r="Z9" s="340"/>
      <c r="AA9" s="341"/>
      <c r="AB9" s="339">
        <f>'利用児童数実績表 (3クラス用)'!AA26</f>
        <v>0</v>
      </c>
      <c r="AC9" s="340"/>
      <c r="AD9" s="341"/>
      <c r="AE9" s="339">
        <f>'利用児童数実績表 (3クラス用)'!AA29</f>
        <v>0</v>
      </c>
      <c r="AF9" s="340"/>
      <c r="AG9" s="341"/>
      <c r="AH9" s="339">
        <f>'利用児童数実績表 (3クラス用)'!AA32</f>
        <v>0</v>
      </c>
      <c r="AI9" s="340"/>
      <c r="AJ9" s="341"/>
      <c r="AK9" s="339">
        <f>'利用児童数実績表 (3クラス用)'!AA35</f>
        <v>0</v>
      </c>
      <c r="AL9" s="340"/>
      <c r="AM9" s="341"/>
      <c r="AN9" s="339">
        <f>'利用児童数実績表 (3クラス用)'!AA38</f>
        <v>0</v>
      </c>
      <c r="AO9" s="340"/>
      <c r="AP9" s="341"/>
      <c r="AQ9" s="339">
        <f t="shared" si="0"/>
        <v>0</v>
      </c>
      <c r="AR9" s="340"/>
      <c r="AS9" s="341"/>
      <c r="AT9" s="339">
        <f t="shared" si="1"/>
        <v>0</v>
      </c>
      <c r="AU9" s="340"/>
      <c r="AV9" s="341"/>
    </row>
    <row r="10" spans="1:48" ht="22.5" customHeight="1" x14ac:dyDescent="0.25">
      <c r="B10" s="330" t="s">
        <v>10</v>
      </c>
      <c r="C10" s="331"/>
      <c r="D10" s="331"/>
      <c r="E10" s="331"/>
      <c r="F10" s="332"/>
      <c r="G10" s="312"/>
      <c r="H10" s="313"/>
      <c r="I10" s="314"/>
      <c r="J10" s="312"/>
      <c r="K10" s="313"/>
      <c r="L10" s="314"/>
      <c r="M10" s="312"/>
      <c r="N10" s="313"/>
      <c r="O10" s="314"/>
      <c r="P10" s="312"/>
      <c r="Q10" s="313"/>
      <c r="R10" s="314"/>
      <c r="S10" s="312"/>
      <c r="T10" s="313"/>
      <c r="U10" s="314"/>
      <c r="V10" s="312"/>
      <c r="W10" s="313"/>
      <c r="X10" s="314"/>
      <c r="Y10" s="312"/>
      <c r="Z10" s="313"/>
      <c r="AA10" s="314"/>
      <c r="AB10" s="312"/>
      <c r="AC10" s="313"/>
      <c r="AD10" s="314"/>
      <c r="AE10" s="312"/>
      <c r="AF10" s="313"/>
      <c r="AG10" s="314"/>
      <c r="AH10" s="312"/>
      <c r="AI10" s="313"/>
      <c r="AJ10" s="314"/>
      <c r="AK10" s="312"/>
      <c r="AL10" s="313"/>
      <c r="AM10" s="314"/>
      <c r="AN10" s="312"/>
      <c r="AO10" s="313"/>
      <c r="AP10" s="314"/>
      <c r="AQ10" s="312">
        <f t="shared" si="0"/>
        <v>0</v>
      </c>
      <c r="AR10" s="313"/>
      <c r="AS10" s="314"/>
      <c r="AT10" s="312">
        <f t="shared" si="1"/>
        <v>0</v>
      </c>
      <c r="AU10" s="313"/>
      <c r="AV10" s="314"/>
    </row>
    <row r="11" spans="1:48" ht="22.5" customHeight="1" x14ac:dyDescent="0.25">
      <c r="B11" s="350" t="s">
        <v>84</v>
      </c>
      <c r="C11" s="351"/>
      <c r="D11" s="351"/>
      <c r="E11" s="351"/>
      <c r="F11" s="352"/>
      <c r="G11" s="339">
        <f>'利用児童数実績表 (3クラス用)'!AA6</f>
        <v>0</v>
      </c>
      <c r="H11" s="340"/>
      <c r="I11" s="341"/>
      <c r="J11" s="339">
        <f>'利用児童数実績表 (3クラス用)'!AA9</f>
        <v>0</v>
      </c>
      <c r="K11" s="340"/>
      <c r="L11" s="341"/>
      <c r="M11" s="339">
        <f>'利用児童数実績表 (3クラス用)'!AA12</f>
        <v>0</v>
      </c>
      <c r="N11" s="340"/>
      <c r="O11" s="341"/>
      <c r="P11" s="339">
        <f>'利用児童数実績表 (3クラス用)'!AA15</f>
        <v>0</v>
      </c>
      <c r="Q11" s="340"/>
      <c r="R11" s="341"/>
      <c r="S11" s="339">
        <f>'利用児童数実績表 (3クラス用)'!AA18</f>
        <v>0</v>
      </c>
      <c r="T11" s="340"/>
      <c r="U11" s="341"/>
      <c r="V11" s="339">
        <f>'利用児童数実績表 (3クラス用)'!AA21</f>
        <v>0</v>
      </c>
      <c r="W11" s="340"/>
      <c r="X11" s="341"/>
      <c r="Y11" s="339">
        <f>'利用児童数実績表 (3クラス用)'!AA24</f>
        <v>0</v>
      </c>
      <c r="Z11" s="340"/>
      <c r="AA11" s="341"/>
      <c r="AB11" s="339">
        <f>'利用児童数実績表 (3クラス用)'!AA27</f>
        <v>0</v>
      </c>
      <c r="AC11" s="340"/>
      <c r="AD11" s="341"/>
      <c r="AE11" s="339">
        <f>'利用児童数実績表 (3クラス用)'!AA30</f>
        <v>0</v>
      </c>
      <c r="AF11" s="340"/>
      <c r="AG11" s="341"/>
      <c r="AH11" s="339">
        <f>'利用児童数実績表 (3クラス用)'!AA33</f>
        <v>0</v>
      </c>
      <c r="AI11" s="340"/>
      <c r="AJ11" s="341"/>
      <c r="AK11" s="339">
        <f>'利用児童数実績表 (3クラス用)'!AA36</f>
        <v>0</v>
      </c>
      <c r="AL11" s="340"/>
      <c r="AM11" s="341"/>
      <c r="AN11" s="339">
        <f>'利用児童数実績表 (3クラス用)'!AA39</f>
        <v>0</v>
      </c>
      <c r="AO11" s="340"/>
      <c r="AP11" s="341"/>
      <c r="AQ11" s="339">
        <f t="shared" si="0"/>
        <v>0</v>
      </c>
      <c r="AR11" s="340"/>
      <c r="AS11" s="341"/>
      <c r="AT11" s="339">
        <f t="shared" si="1"/>
        <v>0</v>
      </c>
      <c r="AU11" s="340"/>
      <c r="AV11" s="341"/>
    </row>
    <row r="12" spans="1:48" ht="22.5" customHeight="1" thickBot="1" x14ac:dyDescent="0.3">
      <c r="B12" s="330" t="s">
        <v>10</v>
      </c>
      <c r="C12" s="331"/>
      <c r="D12" s="331"/>
      <c r="E12" s="331"/>
      <c r="F12" s="332"/>
      <c r="G12" s="312"/>
      <c r="H12" s="313"/>
      <c r="I12" s="314"/>
      <c r="J12" s="312"/>
      <c r="K12" s="313"/>
      <c r="L12" s="314"/>
      <c r="M12" s="312"/>
      <c r="N12" s="313"/>
      <c r="O12" s="314"/>
      <c r="P12" s="312"/>
      <c r="Q12" s="313"/>
      <c r="R12" s="314"/>
      <c r="S12" s="312"/>
      <c r="T12" s="313"/>
      <c r="U12" s="314"/>
      <c r="V12" s="312"/>
      <c r="W12" s="313"/>
      <c r="X12" s="314"/>
      <c r="Y12" s="312"/>
      <c r="Z12" s="313"/>
      <c r="AA12" s="314"/>
      <c r="AB12" s="312"/>
      <c r="AC12" s="313"/>
      <c r="AD12" s="314"/>
      <c r="AE12" s="312"/>
      <c r="AF12" s="313"/>
      <c r="AG12" s="314"/>
      <c r="AH12" s="312"/>
      <c r="AI12" s="313"/>
      <c r="AJ12" s="314"/>
      <c r="AK12" s="312"/>
      <c r="AL12" s="313"/>
      <c r="AM12" s="314"/>
      <c r="AN12" s="312"/>
      <c r="AO12" s="313"/>
      <c r="AP12" s="314"/>
      <c r="AQ12" s="312">
        <f t="shared" si="0"/>
        <v>0</v>
      </c>
      <c r="AR12" s="313"/>
      <c r="AS12" s="314"/>
      <c r="AT12" s="312">
        <f t="shared" si="1"/>
        <v>0</v>
      </c>
      <c r="AU12" s="313"/>
      <c r="AV12" s="314"/>
    </row>
    <row r="13" spans="1:48" ht="22.5" customHeight="1" x14ac:dyDescent="0.25">
      <c r="B13" s="376" t="s">
        <v>89</v>
      </c>
      <c r="C13" s="377"/>
      <c r="D13" s="377"/>
      <c r="E13" s="377"/>
      <c r="F13" s="378"/>
      <c r="G13" s="379">
        <f>G7+G9+G11</f>
        <v>0</v>
      </c>
      <c r="H13" s="380"/>
      <c r="I13" s="381"/>
      <c r="J13" s="379">
        <f t="shared" ref="J13" si="2">J7+J9+J11</f>
        <v>0</v>
      </c>
      <c r="K13" s="380"/>
      <c r="L13" s="381"/>
      <c r="M13" s="379">
        <f t="shared" ref="M13" si="3">M7+M9+M11</f>
        <v>0</v>
      </c>
      <c r="N13" s="380"/>
      <c r="O13" s="381"/>
      <c r="P13" s="379">
        <f t="shared" ref="P13" si="4">P7+P9+P11</f>
        <v>0</v>
      </c>
      <c r="Q13" s="380"/>
      <c r="R13" s="381"/>
      <c r="S13" s="379">
        <f t="shared" ref="S13" si="5">S7+S9+S11</f>
        <v>0</v>
      </c>
      <c r="T13" s="380"/>
      <c r="U13" s="381"/>
      <c r="V13" s="379">
        <f t="shared" ref="V13" si="6">V7+V9+V11</f>
        <v>0</v>
      </c>
      <c r="W13" s="380"/>
      <c r="X13" s="381"/>
      <c r="Y13" s="379">
        <f t="shared" ref="Y13" si="7">Y7+Y9+Y11</f>
        <v>0</v>
      </c>
      <c r="Z13" s="380"/>
      <c r="AA13" s="381"/>
      <c r="AB13" s="379">
        <f t="shared" ref="AB13" si="8">AB7+AB9+AB11</f>
        <v>0</v>
      </c>
      <c r="AC13" s="380"/>
      <c r="AD13" s="381"/>
      <c r="AE13" s="379">
        <f t="shared" ref="AE13" si="9">AE7+AE9+AE11</f>
        <v>0</v>
      </c>
      <c r="AF13" s="380"/>
      <c r="AG13" s="381"/>
      <c r="AH13" s="379">
        <f t="shared" ref="AH13" si="10">AH7+AH9+AH11</f>
        <v>0</v>
      </c>
      <c r="AI13" s="380"/>
      <c r="AJ13" s="381"/>
      <c r="AK13" s="379">
        <f t="shared" ref="AK13" si="11">AK7+AK9+AK11</f>
        <v>0</v>
      </c>
      <c r="AL13" s="380"/>
      <c r="AM13" s="381"/>
      <c r="AN13" s="379">
        <f t="shared" ref="AN13" si="12">AN7+AN9+AN11</f>
        <v>0</v>
      </c>
      <c r="AO13" s="380"/>
      <c r="AP13" s="381"/>
      <c r="AQ13" s="379">
        <f t="shared" ref="AQ13" si="13">AQ7+AQ9+AQ11</f>
        <v>0</v>
      </c>
      <c r="AR13" s="380"/>
      <c r="AS13" s="381"/>
      <c r="AT13" s="379">
        <f t="shared" ref="AT13" si="14">AT7+AT9+AT11</f>
        <v>0</v>
      </c>
      <c r="AU13" s="380"/>
      <c r="AV13" s="382"/>
    </row>
    <row r="14" spans="1:48" ht="22.5" customHeight="1" thickBot="1" x14ac:dyDescent="0.3">
      <c r="B14" s="370" t="s">
        <v>10</v>
      </c>
      <c r="C14" s="371"/>
      <c r="D14" s="371"/>
      <c r="E14" s="371"/>
      <c r="F14" s="372"/>
      <c r="G14" s="318">
        <f>G8+G10+G12</f>
        <v>0</v>
      </c>
      <c r="H14" s="319"/>
      <c r="I14" s="320"/>
      <c r="J14" s="318">
        <f t="shared" ref="J14" si="15">J8+J10+J12</f>
        <v>0</v>
      </c>
      <c r="K14" s="319"/>
      <c r="L14" s="320"/>
      <c r="M14" s="318">
        <f t="shared" ref="M14" si="16">M8+M10+M12</f>
        <v>0</v>
      </c>
      <c r="N14" s="319"/>
      <c r="O14" s="320"/>
      <c r="P14" s="318">
        <f t="shared" ref="P14" si="17">P8+P10+P12</f>
        <v>0</v>
      </c>
      <c r="Q14" s="319"/>
      <c r="R14" s="320"/>
      <c r="S14" s="318">
        <f t="shared" ref="S14" si="18">S8+S10+S12</f>
        <v>0</v>
      </c>
      <c r="T14" s="319"/>
      <c r="U14" s="320"/>
      <c r="V14" s="318">
        <f t="shared" ref="V14" si="19">V8+V10+V12</f>
        <v>0</v>
      </c>
      <c r="W14" s="319"/>
      <c r="X14" s="320"/>
      <c r="Y14" s="318">
        <f t="shared" ref="Y14" si="20">Y8+Y10+Y12</f>
        <v>0</v>
      </c>
      <c r="Z14" s="319"/>
      <c r="AA14" s="320"/>
      <c r="AB14" s="318">
        <f t="shared" ref="AB14" si="21">AB8+AB10+AB12</f>
        <v>0</v>
      </c>
      <c r="AC14" s="319"/>
      <c r="AD14" s="320"/>
      <c r="AE14" s="318">
        <f t="shared" ref="AE14" si="22">AE8+AE10+AE12</f>
        <v>0</v>
      </c>
      <c r="AF14" s="319"/>
      <c r="AG14" s="320"/>
      <c r="AH14" s="318">
        <f t="shared" ref="AH14" si="23">AH8+AH10+AH12</f>
        <v>0</v>
      </c>
      <c r="AI14" s="319"/>
      <c r="AJ14" s="320"/>
      <c r="AK14" s="318">
        <f t="shared" ref="AK14" si="24">AK8+AK10+AK12</f>
        <v>0</v>
      </c>
      <c r="AL14" s="319"/>
      <c r="AM14" s="320"/>
      <c r="AN14" s="318">
        <f t="shared" ref="AN14" si="25">AN8+AN10+AN12</f>
        <v>0</v>
      </c>
      <c r="AO14" s="319"/>
      <c r="AP14" s="320"/>
      <c r="AQ14" s="318">
        <f t="shared" ref="AQ14" si="26">AQ8+AQ10+AQ12</f>
        <v>0</v>
      </c>
      <c r="AR14" s="319"/>
      <c r="AS14" s="320"/>
      <c r="AT14" s="318">
        <f t="shared" ref="AT14" si="27">AT8+AT10+AT12</f>
        <v>0</v>
      </c>
      <c r="AU14" s="319"/>
      <c r="AV14" s="321"/>
    </row>
    <row r="15" spans="1:48" ht="24" customHeight="1" x14ac:dyDescent="0.25">
      <c r="B15" s="361" t="s">
        <v>0</v>
      </c>
      <c r="C15" s="362"/>
      <c r="D15" s="362"/>
      <c r="E15" s="362"/>
      <c r="F15" s="363"/>
      <c r="G15" s="364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366"/>
    </row>
    <row r="16" spans="1:48" ht="9" customHeight="1" x14ac:dyDescent="0.25">
      <c r="A16" s="63"/>
      <c r="B16" s="63"/>
      <c r="C16" s="63"/>
      <c r="D16" s="63"/>
      <c r="E16" s="63"/>
      <c r="F16" s="6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16"/>
      <c r="AK16" s="16"/>
      <c r="AL16" s="16"/>
      <c r="AM16" s="13"/>
    </row>
    <row r="17" spans="1:48" ht="18" customHeight="1" x14ac:dyDescent="0.25">
      <c r="A17" s="21" t="s">
        <v>28</v>
      </c>
      <c r="H17" s="22"/>
    </row>
    <row r="18" spans="1:48" ht="23.25" customHeight="1" x14ac:dyDescent="0.25">
      <c r="A18" s="14"/>
      <c r="B18" s="367" t="s">
        <v>24</v>
      </c>
      <c r="C18" s="368"/>
      <c r="D18" s="368"/>
      <c r="E18" s="368"/>
      <c r="F18" s="369"/>
      <c r="G18" s="302" t="s">
        <v>51</v>
      </c>
      <c r="H18" s="286"/>
      <c r="I18" s="286"/>
      <c r="J18" s="286"/>
      <c r="K18" s="286"/>
      <c r="L18" s="286"/>
      <c r="M18" s="286"/>
      <c r="N18" s="286"/>
      <c r="O18" s="286"/>
      <c r="P18" s="302" t="s">
        <v>52</v>
      </c>
      <c r="Q18" s="286"/>
      <c r="R18" s="286"/>
      <c r="S18" s="286"/>
      <c r="T18" s="286"/>
      <c r="U18" s="286"/>
      <c r="V18" s="286"/>
      <c r="W18" s="286"/>
      <c r="X18" s="286"/>
      <c r="Y18" s="302" t="s">
        <v>22</v>
      </c>
      <c r="Z18" s="286"/>
      <c r="AA18" s="286"/>
      <c r="AB18" s="286"/>
      <c r="AC18" s="286"/>
      <c r="AD18" s="286"/>
      <c r="AE18" s="286"/>
      <c r="AF18" s="286"/>
      <c r="AG18" s="286"/>
      <c r="AH18" s="302" t="s">
        <v>23</v>
      </c>
      <c r="AI18" s="286"/>
      <c r="AJ18" s="286"/>
      <c r="AK18" s="286"/>
      <c r="AL18" s="286"/>
      <c r="AM18" s="286"/>
      <c r="AN18" s="286"/>
      <c r="AO18" s="286"/>
      <c r="AP18" s="305"/>
      <c r="AQ18" s="302" t="s">
        <v>3</v>
      </c>
      <c r="AR18" s="286"/>
      <c r="AS18" s="286"/>
      <c r="AT18" s="286"/>
      <c r="AU18" s="286"/>
      <c r="AV18" s="305"/>
    </row>
    <row r="19" spans="1:48" ht="23.25" customHeight="1" x14ac:dyDescent="0.25">
      <c r="A19" s="14"/>
      <c r="B19" s="315" t="s">
        <v>53</v>
      </c>
      <c r="C19" s="316"/>
      <c r="D19" s="316"/>
      <c r="E19" s="316"/>
      <c r="F19" s="317"/>
      <c r="G19" s="302"/>
      <c r="H19" s="286"/>
      <c r="I19" s="286"/>
      <c r="J19" s="306" t="s">
        <v>54</v>
      </c>
      <c r="K19" s="306"/>
      <c r="L19" s="310"/>
      <c r="M19" s="310"/>
      <c r="N19" s="306" t="s">
        <v>55</v>
      </c>
      <c r="O19" s="311"/>
      <c r="P19" s="302"/>
      <c r="Q19" s="286"/>
      <c r="R19" s="286"/>
      <c r="S19" s="306" t="s">
        <v>54</v>
      </c>
      <c r="T19" s="306"/>
      <c r="U19" s="310"/>
      <c r="V19" s="310"/>
      <c r="W19" s="306" t="s">
        <v>55</v>
      </c>
      <c r="X19" s="311"/>
      <c r="Y19" s="302"/>
      <c r="Z19" s="286"/>
      <c r="AA19" s="286"/>
      <c r="AB19" s="306" t="s">
        <v>54</v>
      </c>
      <c r="AC19" s="306"/>
      <c r="AD19" s="310"/>
      <c r="AE19" s="310"/>
      <c r="AF19" s="306" t="s">
        <v>55</v>
      </c>
      <c r="AG19" s="311"/>
      <c r="AH19" s="302"/>
      <c r="AI19" s="286"/>
      <c r="AJ19" s="286"/>
      <c r="AK19" s="306" t="s">
        <v>54</v>
      </c>
      <c r="AL19" s="306"/>
      <c r="AM19" s="310"/>
      <c r="AN19" s="310"/>
      <c r="AO19" s="306" t="s">
        <v>55</v>
      </c>
      <c r="AP19" s="311"/>
      <c r="AQ19" s="307"/>
      <c r="AR19" s="308"/>
      <c r="AS19" s="308"/>
      <c r="AT19" s="308"/>
      <c r="AU19" s="308"/>
      <c r="AV19" s="309"/>
    </row>
    <row r="20" spans="1:48" ht="23.25" customHeight="1" x14ac:dyDescent="0.25">
      <c r="A20" s="14"/>
      <c r="B20" s="315" t="s">
        <v>56</v>
      </c>
      <c r="C20" s="316"/>
      <c r="D20" s="316"/>
      <c r="E20" s="316"/>
      <c r="F20" s="317"/>
      <c r="G20" s="302"/>
      <c r="H20" s="286"/>
      <c r="I20" s="286"/>
      <c r="J20" s="306" t="s">
        <v>54</v>
      </c>
      <c r="K20" s="306"/>
      <c r="L20" s="310"/>
      <c r="M20" s="310"/>
      <c r="N20" s="306" t="s">
        <v>55</v>
      </c>
      <c r="O20" s="311"/>
      <c r="P20" s="302"/>
      <c r="Q20" s="286"/>
      <c r="R20" s="286"/>
      <c r="S20" s="306" t="s">
        <v>54</v>
      </c>
      <c r="T20" s="306"/>
      <c r="U20" s="310"/>
      <c r="V20" s="310"/>
      <c r="W20" s="306" t="s">
        <v>55</v>
      </c>
      <c r="X20" s="311"/>
      <c r="Y20" s="302"/>
      <c r="Z20" s="286"/>
      <c r="AA20" s="286"/>
      <c r="AB20" s="306" t="s">
        <v>54</v>
      </c>
      <c r="AC20" s="306"/>
      <c r="AD20" s="310"/>
      <c r="AE20" s="310"/>
      <c r="AF20" s="306" t="s">
        <v>55</v>
      </c>
      <c r="AG20" s="311"/>
      <c r="AH20" s="302"/>
      <c r="AI20" s="286"/>
      <c r="AJ20" s="286"/>
      <c r="AK20" s="306" t="s">
        <v>54</v>
      </c>
      <c r="AL20" s="306"/>
      <c r="AM20" s="310"/>
      <c r="AN20" s="310"/>
      <c r="AO20" s="306" t="s">
        <v>55</v>
      </c>
      <c r="AP20" s="311"/>
      <c r="AQ20" s="307"/>
      <c r="AR20" s="308"/>
      <c r="AS20" s="308"/>
      <c r="AT20" s="308"/>
      <c r="AU20" s="308"/>
      <c r="AV20" s="309"/>
    </row>
    <row r="21" spans="1:48" ht="23.25" customHeight="1" thickBot="1" x14ac:dyDescent="0.3">
      <c r="A21" s="14"/>
      <c r="B21" s="288" t="s">
        <v>29</v>
      </c>
      <c r="C21" s="289"/>
      <c r="D21" s="289"/>
      <c r="E21" s="289"/>
      <c r="F21" s="290"/>
      <c r="G21" s="325"/>
      <c r="H21" s="299"/>
      <c r="I21" s="299"/>
      <c r="J21" s="299"/>
      <c r="K21" s="299"/>
      <c r="L21" s="299"/>
      <c r="M21" s="299"/>
      <c r="N21" s="414" t="s">
        <v>2</v>
      </c>
      <c r="O21" s="415"/>
      <c r="P21" s="325"/>
      <c r="Q21" s="299"/>
      <c r="R21" s="299"/>
      <c r="S21" s="299"/>
      <c r="T21" s="299"/>
      <c r="U21" s="299"/>
      <c r="V21" s="299"/>
      <c r="W21" s="414" t="s">
        <v>2</v>
      </c>
      <c r="X21" s="415"/>
      <c r="Y21" s="325"/>
      <c r="Z21" s="299"/>
      <c r="AA21" s="299"/>
      <c r="AB21" s="299"/>
      <c r="AC21" s="299"/>
      <c r="AD21" s="299"/>
      <c r="AE21" s="299"/>
      <c r="AF21" s="414" t="s">
        <v>2</v>
      </c>
      <c r="AG21" s="415"/>
      <c r="AH21" s="325"/>
      <c r="AI21" s="299"/>
      <c r="AJ21" s="299"/>
      <c r="AK21" s="299"/>
      <c r="AL21" s="299"/>
      <c r="AM21" s="299"/>
      <c r="AN21" s="299"/>
      <c r="AO21" s="414" t="s">
        <v>2</v>
      </c>
      <c r="AP21" s="415"/>
      <c r="AQ21" s="416">
        <f>SUM(G21,P21,Y21,AH21)</f>
        <v>0</v>
      </c>
      <c r="AR21" s="417"/>
      <c r="AS21" s="417"/>
      <c r="AT21" s="417"/>
      <c r="AU21" s="414" t="s">
        <v>2</v>
      </c>
      <c r="AV21" s="415"/>
    </row>
    <row r="22" spans="1:48" ht="23.25" customHeight="1" thickTop="1" x14ac:dyDescent="0.25">
      <c r="A22" s="14"/>
      <c r="B22" s="418" t="s">
        <v>74</v>
      </c>
      <c r="C22" s="419"/>
      <c r="D22" s="419"/>
      <c r="E22" s="419"/>
      <c r="F22" s="420"/>
      <c r="G22" s="421" t="s">
        <v>51</v>
      </c>
      <c r="H22" s="422"/>
      <c r="I22" s="422"/>
      <c r="J22" s="422"/>
      <c r="K22" s="422"/>
      <c r="L22" s="422"/>
      <c r="M22" s="422"/>
      <c r="N22" s="422"/>
      <c r="O22" s="422"/>
      <c r="P22" s="421" t="s">
        <v>52</v>
      </c>
      <c r="Q22" s="422"/>
      <c r="R22" s="422"/>
      <c r="S22" s="422"/>
      <c r="T22" s="422"/>
      <c r="U22" s="422"/>
      <c r="V22" s="422"/>
      <c r="W22" s="422"/>
      <c r="X22" s="422"/>
      <c r="Y22" s="421" t="s">
        <v>22</v>
      </c>
      <c r="Z22" s="422"/>
      <c r="AA22" s="422"/>
      <c r="AB22" s="422"/>
      <c r="AC22" s="422"/>
      <c r="AD22" s="422"/>
      <c r="AE22" s="422"/>
      <c r="AF22" s="422"/>
      <c r="AG22" s="422"/>
      <c r="AH22" s="421" t="s">
        <v>23</v>
      </c>
      <c r="AI22" s="422"/>
      <c r="AJ22" s="422"/>
      <c r="AK22" s="422"/>
      <c r="AL22" s="422"/>
      <c r="AM22" s="422"/>
      <c r="AN22" s="422"/>
      <c r="AO22" s="422"/>
      <c r="AP22" s="423"/>
      <c r="AQ22" s="421" t="s">
        <v>3</v>
      </c>
      <c r="AR22" s="422"/>
      <c r="AS22" s="422"/>
      <c r="AT22" s="422"/>
      <c r="AU22" s="422"/>
      <c r="AV22" s="423"/>
    </row>
    <row r="23" spans="1:48" ht="23.25" customHeight="1" x14ac:dyDescent="0.25">
      <c r="A23" s="14"/>
      <c r="B23" s="302" t="s">
        <v>53</v>
      </c>
      <c r="C23" s="286"/>
      <c r="D23" s="286"/>
      <c r="E23" s="286"/>
      <c r="F23" s="305"/>
      <c r="G23" s="302"/>
      <c r="H23" s="286"/>
      <c r="I23" s="286"/>
      <c r="J23" s="306" t="s">
        <v>54</v>
      </c>
      <c r="K23" s="306"/>
      <c r="L23" s="310"/>
      <c r="M23" s="310"/>
      <c r="N23" s="306" t="s">
        <v>55</v>
      </c>
      <c r="O23" s="311"/>
      <c r="P23" s="302"/>
      <c r="Q23" s="286"/>
      <c r="R23" s="286"/>
      <c r="S23" s="306" t="s">
        <v>54</v>
      </c>
      <c r="T23" s="306"/>
      <c r="U23" s="310"/>
      <c r="V23" s="310"/>
      <c r="W23" s="306" t="s">
        <v>55</v>
      </c>
      <c r="X23" s="311"/>
      <c r="Y23" s="302"/>
      <c r="Z23" s="286"/>
      <c r="AA23" s="286"/>
      <c r="AB23" s="306" t="s">
        <v>54</v>
      </c>
      <c r="AC23" s="306"/>
      <c r="AD23" s="310"/>
      <c r="AE23" s="310"/>
      <c r="AF23" s="306" t="s">
        <v>55</v>
      </c>
      <c r="AG23" s="311"/>
      <c r="AH23" s="302"/>
      <c r="AI23" s="286"/>
      <c r="AJ23" s="286"/>
      <c r="AK23" s="306" t="s">
        <v>54</v>
      </c>
      <c r="AL23" s="306"/>
      <c r="AM23" s="310"/>
      <c r="AN23" s="310"/>
      <c r="AO23" s="306" t="s">
        <v>55</v>
      </c>
      <c r="AP23" s="311"/>
      <c r="AQ23" s="307"/>
      <c r="AR23" s="308"/>
      <c r="AS23" s="308"/>
      <c r="AT23" s="308"/>
      <c r="AU23" s="308"/>
      <c r="AV23" s="309"/>
    </row>
    <row r="24" spans="1:48" ht="23.25" customHeight="1" x14ac:dyDescent="0.25">
      <c r="A24" s="14"/>
      <c r="B24" s="302" t="s">
        <v>56</v>
      </c>
      <c r="C24" s="286"/>
      <c r="D24" s="286"/>
      <c r="E24" s="286"/>
      <c r="F24" s="305"/>
      <c r="G24" s="302"/>
      <c r="H24" s="286"/>
      <c r="I24" s="286"/>
      <c r="J24" s="306" t="s">
        <v>54</v>
      </c>
      <c r="K24" s="306"/>
      <c r="L24" s="310"/>
      <c r="M24" s="310"/>
      <c r="N24" s="306" t="s">
        <v>55</v>
      </c>
      <c r="O24" s="311"/>
      <c r="P24" s="302"/>
      <c r="Q24" s="286"/>
      <c r="R24" s="286"/>
      <c r="S24" s="306" t="s">
        <v>54</v>
      </c>
      <c r="T24" s="306"/>
      <c r="U24" s="310"/>
      <c r="V24" s="310"/>
      <c r="W24" s="306" t="s">
        <v>55</v>
      </c>
      <c r="X24" s="311"/>
      <c r="Y24" s="302"/>
      <c r="Z24" s="286"/>
      <c r="AA24" s="286"/>
      <c r="AB24" s="306" t="s">
        <v>54</v>
      </c>
      <c r="AC24" s="306"/>
      <c r="AD24" s="310"/>
      <c r="AE24" s="310"/>
      <c r="AF24" s="306" t="s">
        <v>55</v>
      </c>
      <c r="AG24" s="311"/>
      <c r="AH24" s="302"/>
      <c r="AI24" s="286"/>
      <c r="AJ24" s="286"/>
      <c r="AK24" s="306" t="s">
        <v>54</v>
      </c>
      <c r="AL24" s="306"/>
      <c r="AM24" s="310"/>
      <c r="AN24" s="310"/>
      <c r="AO24" s="306" t="s">
        <v>55</v>
      </c>
      <c r="AP24" s="311"/>
      <c r="AQ24" s="307"/>
      <c r="AR24" s="308"/>
      <c r="AS24" s="308"/>
      <c r="AT24" s="308"/>
      <c r="AU24" s="308"/>
      <c r="AV24" s="309"/>
    </row>
    <row r="25" spans="1:48" ht="23.25" customHeight="1" thickBot="1" x14ac:dyDescent="0.3">
      <c r="A25" s="14"/>
      <c r="B25" s="426" t="s">
        <v>29</v>
      </c>
      <c r="C25" s="427"/>
      <c r="D25" s="427"/>
      <c r="E25" s="427"/>
      <c r="F25" s="434"/>
      <c r="G25" s="426"/>
      <c r="H25" s="427"/>
      <c r="I25" s="427"/>
      <c r="J25" s="427"/>
      <c r="K25" s="427"/>
      <c r="L25" s="427"/>
      <c r="M25" s="427"/>
      <c r="N25" s="424" t="s">
        <v>2</v>
      </c>
      <c r="O25" s="425"/>
      <c r="P25" s="426"/>
      <c r="Q25" s="427"/>
      <c r="R25" s="427"/>
      <c r="S25" s="427"/>
      <c r="T25" s="427"/>
      <c r="U25" s="427"/>
      <c r="V25" s="427"/>
      <c r="W25" s="424" t="s">
        <v>2</v>
      </c>
      <c r="X25" s="425"/>
      <c r="Y25" s="426"/>
      <c r="Z25" s="427"/>
      <c r="AA25" s="427"/>
      <c r="AB25" s="427"/>
      <c r="AC25" s="427"/>
      <c r="AD25" s="427"/>
      <c r="AE25" s="427"/>
      <c r="AF25" s="424" t="s">
        <v>2</v>
      </c>
      <c r="AG25" s="425"/>
      <c r="AH25" s="426"/>
      <c r="AI25" s="427"/>
      <c r="AJ25" s="427"/>
      <c r="AK25" s="427"/>
      <c r="AL25" s="427"/>
      <c r="AM25" s="427"/>
      <c r="AN25" s="427"/>
      <c r="AO25" s="424" t="s">
        <v>2</v>
      </c>
      <c r="AP25" s="425"/>
      <c r="AQ25" s="432">
        <f>SUM(G25,P25,Y25,AH25)</f>
        <v>0</v>
      </c>
      <c r="AR25" s="433"/>
      <c r="AS25" s="433"/>
      <c r="AT25" s="433"/>
      <c r="AU25" s="424" t="s">
        <v>2</v>
      </c>
      <c r="AV25" s="425"/>
    </row>
    <row r="26" spans="1:48" ht="23.25" customHeight="1" thickTop="1" x14ac:dyDescent="0.25">
      <c r="A26" s="12"/>
      <c r="B26" s="428" t="s">
        <v>85</v>
      </c>
      <c r="C26" s="429"/>
      <c r="D26" s="429"/>
      <c r="E26" s="429"/>
      <c r="F26" s="430"/>
      <c r="G26" s="431" t="s">
        <v>51</v>
      </c>
      <c r="H26" s="284"/>
      <c r="I26" s="284"/>
      <c r="J26" s="284"/>
      <c r="K26" s="284"/>
      <c r="L26" s="284"/>
      <c r="M26" s="284"/>
      <c r="N26" s="284"/>
      <c r="O26" s="284"/>
      <c r="P26" s="431" t="s">
        <v>52</v>
      </c>
      <c r="Q26" s="284"/>
      <c r="R26" s="284"/>
      <c r="S26" s="284"/>
      <c r="T26" s="284"/>
      <c r="U26" s="284"/>
      <c r="V26" s="284"/>
      <c r="W26" s="284"/>
      <c r="X26" s="284"/>
      <c r="Y26" s="431" t="s">
        <v>22</v>
      </c>
      <c r="Z26" s="284"/>
      <c r="AA26" s="284"/>
      <c r="AB26" s="284"/>
      <c r="AC26" s="284"/>
      <c r="AD26" s="284"/>
      <c r="AE26" s="284"/>
      <c r="AF26" s="284"/>
      <c r="AG26" s="284"/>
      <c r="AH26" s="431" t="s">
        <v>23</v>
      </c>
      <c r="AI26" s="284"/>
      <c r="AJ26" s="284"/>
      <c r="AK26" s="284"/>
      <c r="AL26" s="284"/>
      <c r="AM26" s="284"/>
      <c r="AN26" s="284"/>
      <c r="AO26" s="284"/>
      <c r="AP26" s="285"/>
      <c r="AQ26" s="431" t="s">
        <v>3</v>
      </c>
      <c r="AR26" s="284"/>
      <c r="AS26" s="284"/>
      <c r="AT26" s="284"/>
      <c r="AU26" s="284"/>
      <c r="AV26" s="285"/>
    </row>
    <row r="27" spans="1:48" ht="23.25" customHeight="1" x14ac:dyDescent="0.25">
      <c r="A27" s="12"/>
      <c r="B27" s="302" t="s">
        <v>53</v>
      </c>
      <c r="C27" s="286"/>
      <c r="D27" s="286"/>
      <c r="E27" s="286"/>
      <c r="F27" s="305"/>
      <c r="G27" s="302"/>
      <c r="H27" s="286"/>
      <c r="I27" s="286"/>
      <c r="J27" s="306" t="s">
        <v>54</v>
      </c>
      <c r="K27" s="306"/>
      <c r="L27" s="310"/>
      <c r="M27" s="310"/>
      <c r="N27" s="306" t="s">
        <v>55</v>
      </c>
      <c r="O27" s="311"/>
      <c r="P27" s="302"/>
      <c r="Q27" s="286"/>
      <c r="R27" s="286"/>
      <c r="S27" s="306" t="s">
        <v>54</v>
      </c>
      <c r="T27" s="306"/>
      <c r="U27" s="310"/>
      <c r="V27" s="310"/>
      <c r="W27" s="306" t="s">
        <v>55</v>
      </c>
      <c r="X27" s="311"/>
      <c r="Y27" s="302"/>
      <c r="Z27" s="286"/>
      <c r="AA27" s="286"/>
      <c r="AB27" s="306" t="s">
        <v>54</v>
      </c>
      <c r="AC27" s="306"/>
      <c r="AD27" s="310"/>
      <c r="AE27" s="310"/>
      <c r="AF27" s="306" t="s">
        <v>55</v>
      </c>
      <c r="AG27" s="311"/>
      <c r="AH27" s="302"/>
      <c r="AI27" s="286"/>
      <c r="AJ27" s="286"/>
      <c r="AK27" s="306" t="s">
        <v>54</v>
      </c>
      <c r="AL27" s="306"/>
      <c r="AM27" s="310"/>
      <c r="AN27" s="310"/>
      <c r="AO27" s="306" t="s">
        <v>55</v>
      </c>
      <c r="AP27" s="311"/>
      <c r="AQ27" s="307"/>
      <c r="AR27" s="308"/>
      <c r="AS27" s="308"/>
      <c r="AT27" s="308"/>
      <c r="AU27" s="308"/>
      <c r="AV27" s="309"/>
    </row>
    <row r="28" spans="1:48" ht="23.25" customHeight="1" x14ac:dyDescent="0.25">
      <c r="A28" s="12"/>
      <c r="B28" s="302" t="s">
        <v>56</v>
      </c>
      <c r="C28" s="286"/>
      <c r="D28" s="286"/>
      <c r="E28" s="286"/>
      <c r="F28" s="305"/>
      <c r="G28" s="302"/>
      <c r="H28" s="286"/>
      <c r="I28" s="286"/>
      <c r="J28" s="306" t="s">
        <v>54</v>
      </c>
      <c r="K28" s="306"/>
      <c r="L28" s="310"/>
      <c r="M28" s="310"/>
      <c r="N28" s="306" t="s">
        <v>55</v>
      </c>
      <c r="O28" s="311"/>
      <c r="P28" s="302"/>
      <c r="Q28" s="286"/>
      <c r="R28" s="286"/>
      <c r="S28" s="306" t="s">
        <v>54</v>
      </c>
      <c r="T28" s="306"/>
      <c r="U28" s="310"/>
      <c r="V28" s="310"/>
      <c r="W28" s="306" t="s">
        <v>55</v>
      </c>
      <c r="X28" s="311"/>
      <c r="Y28" s="302"/>
      <c r="Z28" s="286"/>
      <c r="AA28" s="286"/>
      <c r="AB28" s="306" t="s">
        <v>54</v>
      </c>
      <c r="AC28" s="306"/>
      <c r="AD28" s="310"/>
      <c r="AE28" s="310"/>
      <c r="AF28" s="306" t="s">
        <v>55</v>
      </c>
      <c r="AG28" s="311"/>
      <c r="AH28" s="302"/>
      <c r="AI28" s="286"/>
      <c r="AJ28" s="286"/>
      <c r="AK28" s="306" t="s">
        <v>54</v>
      </c>
      <c r="AL28" s="306"/>
      <c r="AM28" s="310"/>
      <c r="AN28" s="310"/>
      <c r="AO28" s="306" t="s">
        <v>55</v>
      </c>
      <c r="AP28" s="311"/>
      <c r="AQ28" s="307"/>
      <c r="AR28" s="308"/>
      <c r="AS28" s="308"/>
      <c r="AT28" s="308"/>
      <c r="AU28" s="308"/>
      <c r="AV28" s="309"/>
    </row>
    <row r="29" spans="1:48" ht="23.25" customHeight="1" x14ac:dyDescent="0.25">
      <c r="A29" s="12"/>
      <c r="B29" s="302" t="s">
        <v>29</v>
      </c>
      <c r="C29" s="286"/>
      <c r="D29" s="286"/>
      <c r="E29" s="286"/>
      <c r="F29" s="305"/>
      <c r="G29" s="302"/>
      <c r="H29" s="286"/>
      <c r="I29" s="286"/>
      <c r="J29" s="286"/>
      <c r="K29" s="286"/>
      <c r="L29" s="286"/>
      <c r="M29" s="286"/>
      <c r="N29" s="300" t="s">
        <v>2</v>
      </c>
      <c r="O29" s="301"/>
      <c r="P29" s="302"/>
      <c r="Q29" s="286"/>
      <c r="R29" s="286"/>
      <c r="S29" s="286"/>
      <c r="T29" s="286"/>
      <c r="U29" s="286"/>
      <c r="V29" s="286"/>
      <c r="W29" s="300" t="s">
        <v>2</v>
      </c>
      <c r="X29" s="301"/>
      <c r="Y29" s="302"/>
      <c r="Z29" s="286"/>
      <c r="AA29" s="286"/>
      <c r="AB29" s="286"/>
      <c r="AC29" s="286"/>
      <c r="AD29" s="286"/>
      <c r="AE29" s="286"/>
      <c r="AF29" s="300" t="s">
        <v>2</v>
      </c>
      <c r="AG29" s="301"/>
      <c r="AH29" s="302"/>
      <c r="AI29" s="286"/>
      <c r="AJ29" s="286"/>
      <c r="AK29" s="286"/>
      <c r="AL29" s="286"/>
      <c r="AM29" s="286"/>
      <c r="AN29" s="286"/>
      <c r="AO29" s="300" t="s">
        <v>2</v>
      </c>
      <c r="AP29" s="301"/>
      <c r="AQ29" s="303">
        <f>SUM(G29,P29,Y29,AH29)</f>
        <v>0</v>
      </c>
      <c r="AR29" s="304"/>
      <c r="AS29" s="304"/>
      <c r="AT29" s="304"/>
      <c r="AU29" s="300" t="s">
        <v>2</v>
      </c>
      <c r="AV29" s="301"/>
    </row>
    <row r="30" spans="1:48" ht="17.25" customHeight="1" x14ac:dyDescent="0.25">
      <c r="B30" s="297" t="s">
        <v>90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74" t="s">
        <v>57</v>
      </c>
      <c r="N30" s="277"/>
      <c r="O30" s="277"/>
      <c r="P30" s="277"/>
      <c r="Q30" s="277"/>
      <c r="R30" s="277"/>
      <c r="S30" s="277"/>
      <c r="T30" s="277"/>
      <c r="U30" s="277"/>
      <c r="V30" s="277"/>
      <c r="W30" s="74" t="s">
        <v>58</v>
      </c>
      <c r="X30" s="2" t="s">
        <v>91</v>
      </c>
      <c r="Y30" s="74" t="s">
        <v>57</v>
      </c>
      <c r="Z30" s="277"/>
      <c r="AA30" s="277"/>
      <c r="AB30" s="277"/>
      <c r="AC30" s="277"/>
      <c r="AD30" s="277"/>
      <c r="AE30" s="277"/>
      <c r="AF30" s="277"/>
      <c r="AG30" s="277"/>
      <c r="AH30" s="277"/>
      <c r="AI30" s="74" t="s">
        <v>58</v>
      </c>
      <c r="AJ30" s="74" t="s">
        <v>91</v>
      </c>
      <c r="AK30" s="74" t="s">
        <v>57</v>
      </c>
      <c r="AL30" s="277"/>
      <c r="AM30" s="277"/>
      <c r="AN30" s="277"/>
      <c r="AO30" s="277"/>
      <c r="AP30" s="277"/>
      <c r="AQ30" s="277"/>
      <c r="AR30" s="277"/>
      <c r="AS30" s="277"/>
      <c r="AT30" s="277"/>
      <c r="AU30" s="74" t="s">
        <v>58</v>
      </c>
      <c r="AV30" s="75"/>
    </row>
    <row r="31" spans="1:48" ht="17.25" customHeight="1" x14ac:dyDescent="0.25">
      <c r="B31" s="278" t="s">
        <v>92</v>
      </c>
      <c r="C31" s="279"/>
      <c r="D31" s="279"/>
      <c r="E31" s="279"/>
      <c r="F31" s="279"/>
      <c r="G31" s="279"/>
      <c r="H31" s="279"/>
      <c r="I31" s="279"/>
      <c r="J31" s="279"/>
      <c r="K31" s="279"/>
      <c r="L31" s="76" t="s">
        <v>57</v>
      </c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76" t="s">
        <v>58</v>
      </c>
      <c r="AV31" s="77"/>
    </row>
    <row r="32" spans="1:48" ht="17.25" customHeight="1" x14ac:dyDescent="0.25">
      <c r="B32" s="281" t="s">
        <v>93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78" t="s">
        <v>57</v>
      </c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78" t="s">
        <v>58</v>
      </c>
      <c r="AV32" s="79"/>
    </row>
    <row r="33" spans="1:48" ht="15.75" customHeight="1" x14ac:dyDescent="0.25">
      <c r="B33" s="287" t="s">
        <v>82</v>
      </c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</row>
    <row r="34" spans="1:48" ht="15.75" customHeight="1" x14ac:dyDescent="0.25">
      <c r="B34" s="287" t="s">
        <v>30</v>
      </c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</row>
    <row r="35" spans="1:48" ht="6.75" customHeight="1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48" ht="23.25" customHeight="1" x14ac:dyDescent="0.25">
      <c r="A36" s="21" t="s">
        <v>4</v>
      </c>
      <c r="V36" s="25"/>
    </row>
    <row r="37" spans="1:48" ht="23.25" customHeight="1" x14ac:dyDescent="0.25">
      <c r="B37" s="288" t="s">
        <v>75</v>
      </c>
      <c r="C37" s="289"/>
      <c r="D37" s="289"/>
      <c r="E37" s="290"/>
      <c r="F37" s="9" t="s">
        <v>5</v>
      </c>
      <c r="G37" s="10"/>
      <c r="H37" s="7"/>
      <c r="I37" s="7"/>
      <c r="J37" s="7"/>
      <c r="K37" s="7"/>
      <c r="L37" s="7"/>
      <c r="M37" s="7"/>
      <c r="N37" s="7"/>
      <c r="O37" s="7"/>
      <c r="P37" s="60"/>
      <c r="Q37" s="286"/>
      <c r="R37" s="286"/>
      <c r="S37" s="7" t="s">
        <v>1</v>
      </c>
      <c r="T37" s="7" t="s">
        <v>7</v>
      </c>
      <c r="U37" s="7"/>
      <c r="V37" s="7"/>
      <c r="W37" s="7"/>
      <c r="X37" s="7"/>
      <c r="Y37" s="60"/>
      <c r="Z37" s="286"/>
      <c r="AA37" s="286"/>
      <c r="AB37" s="7" t="s">
        <v>1</v>
      </c>
      <c r="AC37" s="7" t="s">
        <v>8</v>
      </c>
      <c r="AD37" s="7"/>
      <c r="AE37" s="7"/>
      <c r="AF37" s="60"/>
      <c r="AG37" s="286"/>
      <c r="AH37" s="286"/>
      <c r="AI37" s="7" t="s">
        <v>9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8"/>
    </row>
    <row r="38" spans="1:48" ht="23.25" customHeight="1" x14ac:dyDescent="0.25">
      <c r="B38" s="291"/>
      <c r="C38" s="292"/>
      <c r="D38" s="292"/>
      <c r="E38" s="293"/>
      <c r="F38" s="9" t="s">
        <v>6</v>
      </c>
      <c r="G38" s="10"/>
      <c r="H38" s="7"/>
      <c r="I38" s="7"/>
      <c r="J38" s="7"/>
      <c r="K38" s="7"/>
      <c r="L38" s="7"/>
      <c r="M38" s="7"/>
      <c r="N38" s="7"/>
      <c r="O38" s="7"/>
      <c r="P38" s="60"/>
      <c r="Q38" s="286"/>
      <c r="R38" s="286"/>
      <c r="S38" s="7" t="s">
        <v>1</v>
      </c>
      <c r="T38" s="7" t="s">
        <v>7</v>
      </c>
      <c r="U38" s="7"/>
      <c r="V38" s="7"/>
      <c r="W38" s="7"/>
      <c r="X38" s="7"/>
      <c r="Y38" s="60"/>
      <c r="Z38" s="286"/>
      <c r="AA38" s="286"/>
      <c r="AB38" s="7" t="s">
        <v>1</v>
      </c>
      <c r="AC38" s="7" t="s">
        <v>8</v>
      </c>
      <c r="AD38" s="7"/>
      <c r="AE38" s="7"/>
      <c r="AF38" s="60"/>
      <c r="AG38" s="286"/>
      <c r="AH38" s="286"/>
      <c r="AI38" s="7" t="s">
        <v>9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8"/>
    </row>
    <row r="39" spans="1:48" ht="24" customHeight="1" x14ac:dyDescent="0.25">
      <c r="B39" s="294"/>
      <c r="C39" s="295"/>
      <c r="D39" s="295"/>
      <c r="E39" s="296"/>
      <c r="F39" s="9" t="s">
        <v>13</v>
      </c>
      <c r="G39" s="10"/>
      <c r="H39" s="7"/>
      <c r="I39" s="7"/>
      <c r="J39" s="7" t="s">
        <v>57</v>
      </c>
      <c r="K39" s="286"/>
      <c r="L39" s="286"/>
      <c r="M39" s="286"/>
      <c r="N39" s="286"/>
      <c r="O39" s="7" t="s">
        <v>58</v>
      </c>
      <c r="P39" s="60"/>
      <c r="Q39" s="286"/>
      <c r="R39" s="286"/>
      <c r="S39" s="7" t="s">
        <v>1</v>
      </c>
      <c r="T39" s="7" t="s">
        <v>7</v>
      </c>
      <c r="U39" s="7"/>
      <c r="V39" s="7"/>
      <c r="W39" s="7"/>
      <c r="X39" s="7"/>
      <c r="Y39" s="60"/>
      <c r="Z39" s="286"/>
      <c r="AA39" s="286"/>
      <c r="AB39" s="7" t="s">
        <v>1</v>
      </c>
      <c r="AC39" s="7" t="s">
        <v>8</v>
      </c>
      <c r="AD39" s="7"/>
      <c r="AE39" s="7"/>
      <c r="AF39" s="60"/>
      <c r="AG39" s="286"/>
      <c r="AH39" s="286"/>
      <c r="AI39" s="7" t="s">
        <v>9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8"/>
    </row>
    <row r="40" spans="1:48" s="12" customFormat="1" ht="6.75" customHeight="1" x14ac:dyDescent="0.25">
      <c r="B40" s="64"/>
      <c r="C40" s="64"/>
      <c r="D40" s="64"/>
      <c r="E40" s="64"/>
      <c r="F40" s="7"/>
      <c r="G40" s="10"/>
      <c r="H40" s="7"/>
      <c r="I40" s="7"/>
      <c r="J40" s="7"/>
      <c r="K40" s="60"/>
      <c r="L40" s="60"/>
      <c r="M40" s="60"/>
      <c r="N40" s="60"/>
      <c r="O40" s="7"/>
      <c r="P40" s="60"/>
      <c r="Q40" s="60"/>
      <c r="R40" s="60"/>
      <c r="S40" s="7"/>
      <c r="T40" s="7"/>
      <c r="U40" s="7"/>
      <c r="V40" s="7"/>
      <c r="W40" s="7"/>
      <c r="X40" s="7"/>
      <c r="Y40" s="60"/>
      <c r="Z40" s="60"/>
      <c r="AA40" s="60"/>
      <c r="AB40" s="7"/>
      <c r="AC40" s="7"/>
      <c r="AD40" s="7"/>
      <c r="AE40" s="7"/>
      <c r="AF40" s="60"/>
      <c r="AG40" s="60"/>
      <c r="AH40" s="60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ht="23.25" customHeight="1" x14ac:dyDescent="0.25">
      <c r="B41" s="288" t="s">
        <v>74</v>
      </c>
      <c r="C41" s="289"/>
      <c r="D41" s="289"/>
      <c r="E41" s="290"/>
      <c r="F41" s="9" t="s">
        <v>5</v>
      </c>
      <c r="G41" s="10"/>
      <c r="H41" s="7"/>
      <c r="I41" s="7"/>
      <c r="J41" s="7"/>
      <c r="K41" s="7"/>
      <c r="L41" s="7"/>
      <c r="M41" s="7"/>
      <c r="N41" s="7"/>
      <c r="O41" s="7"/>
      <c r="P41" s="60"/>
      <c r="Q41" s="286"/>
      <c r="R41" s="286"/>
      <c r="S41" s="7" t="s">
        <v>1</v>
      </c>
      <c r="T41" s="7" t="s">
        <v>7</v>
      </c>
      <c r="U41" s="7"/>
      <c r="V41" s="7"/>
      <c r="W41" s="7"/>
      <c r="X41" s="7"/>
      <c r="Y41" s="60"/>
      <c r="Z41" s="286"/>
      <c r="AA41" s="286"/>
      <c r="AB41" s="7" t="s">
        <v>1</v>
      </c>
      <c r="AC41" s="7" t="s">
        <v>8</v>
      </c>
      <c r="AD41" s="7"/>
      <c r="AE41" s="7"/>
      <c r="AF41" s="60"/>
      <c r="AG41" s="286"/>
      <c r="AH41" s="286"/>
      <c r="AI41" s="7" t="s">
        <v>9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8"/>
    </row>
    <row r="42" spans="1:48" ht="23.25" customHeight="1" x14ac:dyDescent="0.25">
      <c r="B42" s="291"/>
      <c r="C42" s="292"/>
      <c r="D42" s="292"/>
      <c r="E42" s="293"/>
      <c r="F42" s="9" t="s">
        <v>6</v>
      </c>
      <c r="G42" s="10"/>
      <c r="H42" s="7"/>
      <c r="I42" s="7"/>
      <c r="J42" s="7"/>
      <c r="K42" s="7"/>
      <c r="L42" s="7"/>
      <c r="M42" s="7"/>
      <c r="N42" s="7"/>
      <c r="O42" s="7"/>
      <c r="P42" s="60"/>
      <c r="Q42" s="286"/>
      <c r="R42" s="286"/>
      <c r="S42" s="7" t="s">
        <v>1</v>
      </c>
      <c r="T42" s="7" t="s">
        <v>7</v>
      </c>
      <c r="U42" s="7"/>
      <c r="V42" s="7"/>
      <c r="W42" s="7"/>
      <c r="X42" s="7"/>
      <c r="Y42" s="60"/>
      <c r="Z42" s="286"/>
      <c r="AA42" s="286"/>
      <c r="AB42" s="7" t="s">
        <v>1</v>
      </c>
      <c r="AC42" s="7" t="s">
        <v>8</v>
      </c>
      <c r="AD42" s="7"/>
      <c r="AE42" s="7"/>
      <c r="AF42" s="60"/>
      <c r="AG42" s="286"/>
      <c r="AH42" s="286"/>
      <c r="AI42" s="7" t="s">
        <v>9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8"/>
    </row>
    <row r="43" spans="1:48" ht="24" customHeight="1" x14ac:dyDescent="0.25">
      <c r="B43" s="294"/>
      <c r="C43" s="295"/>
      <c r="D43" s="295"/>
      <c r="E43" s="296"/>
      <c r="F43" s="9" t="s">
        <v>13</v>
      </c>
      <c r="G43" s="10"/>
      <c r="H43" s="7"/>
      <c r="I43" s="7"/>
      <c r="J43" s="7" t="s">
        <v>57</v>
      </c>
      <c r="K43" s="286"/>
      <c r="L43" s="286"/>
      <c r="M43" s="286"/>
      <c r="N43" s="286"/>
      <c r="O43" s="7" t="s">
        <v>58</v>
      </c>
      <c r="P43" s="60"/>
      <c r="Q43" s="286"/>
      <c r="R43" s="286"/>
      <c r="S43" s="7" t="s">
        <v>1</v>
      </c>
      <c r="T43" s="7" t="s">
        <v>7</v>
      </c>
      <c r="U43" s="7"/>
      <c r="V43" s="7"/>
      <c r="W43" s="7"/>
      <c r="X43" s="7"/>
      <c r="Y43" s="60"/>
      <c r="Z43" s="286"/>
      <c r="AA43" s="286"/>
      <c r="AB43" s="7" t="s">
        <v>1</v>
      </c>
      <c r="AC43" s="7" t="s">
        <v>8</v>
      </c>
      <c r="AD43" s="7"/>
      <c r="AE43" s="7"/>
      <c r="AF43" s="60"/>
      <c r="AG43" s="286"/>
      <c r="AH43" s="286"/>
      <c r="AI43" s="7" t="s">
        <v>9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8"/>
    </row>
    <row r="44" spans="1:48" ht="6.75" customHeight="1" x14ac:dyDescent="0.25">
      <c r="B44" s="64"/>
      <c r="C44" s="64"/>
      <c r="D44" s="64"/>
      <c r="E44" s="64"/>
      <c r="F44" s="7"/>
      <c r="G44" s="10"/>
      <c r="H44" s="7"/>
      <c r="I44" s="7"/>
      <c r="J44" s="7"/>
      <c r="K44" s="60"/>
      <c r="L44" s="60"/>
      <c r="M44" s="60"/>
      <c r="N44" s="60"/>
      <c r="O44" s="7"/>
      <c r="P44" s="60"/>
      <c r="Q44" s="60"/>
      <c r="R44" s="60"/>
      <c r="S44" s="7"/>
      <c r="T44" s="7"/>
      <c r="U44" s="7"/>
      <c r="V44" s="7"/>
      <c r="W44" s="7"/>
      <c r="X44" s="7"/>
      <c r="Y44" s="60"/>
      <c r="Z44" s="60"/>
      <c r="AA44" s="60"/>
      <c r="AB44" s="7"/>
      <c r="AC44" s="7"/>
      <c r="AD44" s="7"/>
      <c r="AE44" s="7"/>
      <c r="AF44" s="60"/>
      <c r="AG44" s="60"/>
      <c r="AH44" s="60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ht="24" customHeight="1" x14ac:dyDescent="0.25">
      <c r="B45" s="288" t="s">
        <v>85</v>
      </c>
      <c r="C45" s="289"/>
      <c r="D45" s="289"/>
      <c r="E45" s="290"/>
      <c r="F45" s="9" t="s">
        <v>5</v>
      </c>
      <c r="G45" s="10"/>
      <c r="H45" s="7"/>
      <c r="I45" s="7"/>
      <c r="J45" s="7"/>
      <c r="K45" s="7"/>
      <c r="L45" s="7"/>
      <c r="M45" s="7"/>
      <c r="N45" s="7"/>
      <c r="O45" s="7"/>
      <c r="P45" s="60"/>
      <c r="Q45" s="286"/>
      <c r="R45" s="286"/>
      <c r="S45" s="7" t="s">
        <v>1</v>
      </c>
      <c r="T45" s="7" t="s">
        <v>7</v>
      </c>
      <c r="U45" s="7"/>
      <c r="V45" s="7"/>
      <c r="W45" s="7"/>
      <c r="X45" s="7"/>
      <c r="Y45" s="60"/>
      <c r="Z45" s="286"/>
      <c r="AA45" s="286"/>
      <c r="AB45" s="7" t="s">
        <v>1</v>
      </c>
      <c r="AC45" s="7" t="s">
        <v>8</v>
      </c>
      <c r="AD45" s="7"/>
      <c r="AE45" s="7"/>
      <c r="AF45" s="60"/>
      <c r="AG45" s="286"/>
      <c r="AH45" s="286"/>
      <c r="AI45" s="7" t="s">
        <v>9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8"/>
    </row>
    <row r="46" spans="1:48" ht="24" customHeight="1" x14ac:dyDescent="0.25">
      <c r="B46" s="291"/>
      <c r="C46" s="292"/>
      <c r="D46" s="292"/>
      <c r="E46" s="293"/>
      <c r="F46" s="9" t="s">
        <v>6</v>
      </c>
      <c r="G46" s="10"/>
      <c r="H46" s="7"/>
      <c r="I46" s="7"/>
      <c r="J46" s="7"/>
      <c r="K46" s="7"/>
      <c r="L46" s="7"/>
      <c r="M46" s="7"/>
      <c r="N46" s="7"/>
      <c r="O46" s="7"/>
      <c r="P46" s="60"/>
      <c r="Q46" s="286"/>
      <c r="R46" s="286"/>
      <c r="S46" s="7" t="s">
        <v>1</v>
      </c>
      <c r="T46" s="7" t="s">
        <v>7</v>
      </c>
      <c r="U46" s="7"/>
      <c r="V46" s="7"/>
      <c r="W46" s="7"/>
      <c r="X46" s="7"/>
      <c r="Y46" s="60"/>
      <c r="Z46" s="286"/>
      <c r="AA46" s="286"/>
      <c r="AB46" s="7" t="s">
        <v>1</v>
      </c>
      <c r="AC46" s="7" t="s">
        <v>8</v>
      </c>
      <c r="AD46" s="7"/>
      <c r="AE46" s="7"/>
      <c r="AF46" s="60"/>
      <c r="AG46" s="286"/>
      <c r="AH46" s="286"/>
      <c r="AI46" s="7" t="s">
        <v>9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8"/>
    </row>
    <row r="47" spans="1:48" ht="24" customHeight="1" x14ac:dyDescent="0.25">
      <c r="B47" s="294"/>
      <c r="C47" s="295"/>
      <c r="D47" s="295"/>
      <c r="E47" s="296"/>
      <c r="F47" s="9" t="s">
        <v>13</v>
      </c>
      <c r="G47" s="10"/>
      <c r="H47" s="7"/>
      <c r="I47" s="7"/>
      <c r="J47" s="7" t="s">
        <v>57</v>
      </c>
      <c r="K47" s="286"/>
      <c r="L47" s="286"/>
      <c r="M47" s="286"/>
      <c r="N47" s="286"/>
      <c r="O47" s="7" t="s">
        <v>58</v>
      </c>
      <c r="P47" s="60"/>
      <c r="Q47" s="286"/>
      <c r="R47" s="286"/>
      <c r="S47" s="7" t="s">
        <v>1</v>
      </c>
      <c r="T47" s="7" t="s">
        <v>7</v>
      </c>
      <c r="U47" s="7"/>
      <c r="V47" s="7"/>
      <c r="W47" s="7"/>
      <c r="X47" s="7"/>
      <c r="Y47" s="60"/>
      <c r="Z47" s="286"/>
      <c r="AA47" s="286"/>
      <c r="AB47" s="7" t="s">
        <v>1</v>
      </c>
      <c r="AC47" s="7" t="s">
        <v>8</v>
      </c>
      <c r="AD47" s="7"/>
      <c r="AE47" s="7"/>
      <c r="AF47" s="60"/>
      <c r="AG47" s="286"/>
      <c r="AH47" s="286"/>
      <c r="AI47" s="7" t="s">
        <v>9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8"/>
    </row>
    <row r="48" spans="1:48" ht="24" customHeight="1" x14ac:dyDescent="0.25">
      <c r="B48" s="11" t="s">
        <v>11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5"/>
      <c r="AI48" s="355" t="s">
        <v>59</v>
      </c>
      <c r="AJ48" s="356"/>
      <c r="AK48" s="356"/>
      <c r="AL48" s="356"/>
      <c r="AM48" s="356"/>
      <c r="AN48" s="356"/>
      <c r="AO48" s="356"/>
      <c r="AP48" s="357"/>
      <c r="AQ48" s="4"/>
      <c r="AR48" s="299"/>
      <c r="AS48" s="299"/>
      <c r="AT48" s="299"/>
      <c r="AU48" s="299" t="s">
        <v>1</v>
      </c>
      <c r="AV48" s="326"/>
    </row>
    <row r="49" spans="1:48" ht="24" customHeight="1" x14ac:dyDescent="0.25">
      <c r="B49" s="80"/>
      <c r="C49" s="284"/>
      <c r="D49" s="284"/>
      <c r="E49" s="6" t="s">
        <v>1</v>
      </c>
      <c r="F49" s="284" t="s">
        <v>14</v>
      </c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 t="s">
        <v>60</v>
      </c>
      <c r="U49" s="284"/>
      <c r="V49" s="284"/>
      <c r="W49" s="284"/>
      <c r="X49" s="284"/>
      <c r="Y49" s="284"/>
      <c r="Z49" s="284"/>
      <c r="AA49" s="284"/>
      <c r="AB49" s="284"/>
      <c r="AC49" s="284"/>
      <c r="AD49" s="284" t="s">
        <v>61</v>
      </c>
      <c r="AE49" s="284"/>
      <c r="AF49" s="284"/>
      <c r="AG49" s="284"/>
      <c r="AH49" s="285"/>
      <c r="AI49" s="355" t="s">
        <v>62</v>
      </c>
      <c r="AJ49" s="356"/>
      <c r="AK49" s="356"/>
      <c r="AL49" s="356"/>
      <c r="AM49" s="356"/>
      <c r="AN49" s="356"/>
      <c r="AO49" s="356"/>
      <c r="AP49" s="357"/>
      <c r="AQ49" s="9"/>
      <c r="AR49" s="286"/>
      <c r="AS49" s="286"/>
      <c r="AT49" s="286"/>
      <c r="AU49" s="286" t="s">
        <v>1</v>
      </c>
      <c r="AV49" s="305"/>
    </row>
    <row r="50" spans="1:48" ht="6.75" customHeight="1" x14ac:dyDescent="0.25"/>
    <row r="51" spans="1:48" ht="21" customHeight="1" x14ac:dyDescent="0.25">
      <c r="A51" s="21" t="s">
        <v>63</v>
      </c>
    </row>
    <row r="52" spans="1:48" ht="24" customHeight="1" x14ac:dyDescent="0.25">
      <c r="B52" s="359" t="s">
        <v>31</v>
      </c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 t="s">
        <v>32</v>
      </c>
      <c r="P52" s="359"/>
      <c r="Q52" s="359"/>
      <c r="R52" s="359"/>
      <c r="S52" s="359"/>
      <c r="T52" s="359"/>
      <c r="U52" s="359"/>
      <c r="V52" s="359"/>
      <c r="W52" s="359" t="s">
        <v>33</v>
      </c>
      <c r="X52" s="359"/>
      <c r="Y52" s="359"/>
      <c r="Z52" s="359"/>
      <c r="AA52" s="359"/>
      <c r="AB52" s="359"/>
      <c r="AC52" s="359" t="s">
        <v>12</v>
      </c>
      <c r="AD52" s="359"/>
      <c r="AE52" s="359"/>
      <c r="AF52" s="359"/>
      <c r="AG52" s="359"/>
      <c r="AH52" s="359"/>
      <c r="AI52" s="359"/>
      <c r="AJ52" s="359"/>
      <c r="AK52" s="359"/>
      <c r="AL52" s="359"/>
      <c r="AM52" s="359"/>
      <c r="AN52" s="359"/>
      <c r="AO52" s="359"/>
      <c r="AP52" s="359"/>
      <c r="AQ52" s="359"/>
      <c r="AR52" s="359"/>
      <c r="AS52" s="359"/>
      <c r="AT52" s="359"/>
      <c r="AU52" s="359"/>
      <c r="AV52" s="359"/>
    </row>
    <row r="53" spans="1:48" ht="24" customHeight="1" x14ac:dyDescent="0.25"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</row>
    <row r="54" spans="1:48" ht="24" customHeight="1" x14ac:dyDescent="0.25"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</row>
    <row r="55" spans="1:48" ht="24" customHeight="1" x14ac:dyDescent="0.25"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</row>
    <row r="56" spans="1:48" ht="15" customHeight="1" x14ac:dyDescent="0.25">
      <c r="B56" s="26" t="s">
        <v>64</v>
      </c>
    </row>
    <row r="57" spans="1:48" ht="9" customHeight="1" x14ac:dyDescent="0.25">
      <c r="B57" s="26"/>
    </row>
    <row r="58" spans="1:48" ht="21.75" customHeight="1" x14ac:dyDescent="0.25">
      <c r="A58" s="21" t="s">
        <v>65</v>
      </c>
    </row>
    <row r="59" spans="1:48" ht="24" customHeight="1" x14ac:dyDescent="0.25">
      <c r="B59" s="348" t="s">
        <v>34</v>
      </c>
      <c r="C59" s="348"/>
      <c r="D59" s="348"/>
      <c r="E59" s="348"/>
      <c r="F59" s="348"/>
      <c r="G59" s="348" t="s">
        <v>66</v>
      </c>
      <c r="H59" s="348"/>
      <c r="I59" s="348"/>
      <c r="J59" s="348"/>
      <c r="K59" s="348"/>
      <c r="L59" s="348"/>
      <c r="M59" s="355"/>
      <c r="N59" s="35" t="s">
        <v>67</v>
      </c>
      <c r="O59" s="355" t="s">
        <v>35</v>
      </c>
      <c r="P59" s="356"/>
      <c r="Q59" s="357"/>
      <c r="R59" s="358"/>
      <c r="S59" s="358"/>
      <c r="T59" s="358"/>
      <c r="U59" s="358"/>
      <c r="V59" s="358"/>
      <c r="W59" s="355" t="s">
        <v>12</v>
      </c>
      <c r="X59" s="356"/>
      <c r="Y59" s="357"/>
      <c r="Z59" s="345"/>
      <c r="AA59" s="346"/>
      <c r="AB59" s="346"/>
      <c r="AC59" s="346"/>
      <c r="AD59" s="346"/>
      <c r="AE59" s="346"/>
      <c r="AF59" s="346"/>
      <c r="AG59" s="346"/>
      <c r="AH59" s="346"/>
      <c r="AI59" s="346"/>
      <c r="AJ59" s="346"/>
      <c r="AK59" s="346"/>
      <c r="AL59" s="346"/>
      <c r="AM59" s="346"/>
      <c r="AN59" s="346"/>
      <c r="AO59" s="346"/>
      <c r="AP59" s="346"/>
      <c r="AQ59" s="346"/>
      <c r="AR59" s="346"/>
      <c r="AS59" s="346"/>
      <c r="AT59" s="346"/>
      <c r="AU59" s="346"/>
      <c r="AV59" s="347"/>
    </row>
    <row r="60" spans="1:48" ht="24" customHeight="1" x14ac:dyDescent="0.25">
      <c r="B60" s="348" t="s">
        <v>36</v>
      </c>
      <c r="C60" s="348"/>
      <c r="D60" s="348"/>
      <c r="E60" s="348"/>
      <c r="F60" s="348"/>
      <c r="G60" s="348" t="s">
        <v>12</v>
      </c>
      <c r="H60" s="348"/>
      <c r="I60" s="348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9"/>
      <c r="AS60" s="349"/>
      <c r="AT60" s="349"/>
      <c r="AU60" s="349"/>
      <c r="AV60" s="349"/>
    </row>
    <row r="61" spans="1:48" ht="18" customHeight="1" x14ac:dyDescent="0.25">
      <c r="A61" s="26" t="s">
        <v>21</v>
      </c>
    </row>
  </sheetData>
  <mergeCells count="381">
    <mergeCell ref="AU29:AV29"/>
    <mergeCell ref="B45:E47"/>
    <mergeCell ref="Q45:R45"/>
    <mergeCell ref="Z45:AA45"/>
    <mergeCell ref="AG45:AH45"/>
    <mergeCell ref="AO29:AP29"/>
    <mergeCell ref="B33:AI33"/>
    <mergeCell ref="B34:AI34"/>
    <mergeCell ref="B37:E39"/>
    <mergeCell ref="Q37:R37"/>
    <mergeCell ref="Z37:AA37"/>
    <mergeCell ref="AG37:AH37"/>
    <mergeCell ref="Q38:R38"/>
    <mergeCell ref="AQ29:AT29"/>
    <mergeCell ref="AL30:AT30"/>
    <mergeCell ref="B31:K31"/>
    <mergeCell ref="M31:AT31"/>
    <mergeCell ref="Z46:AA46"/>
    <mergeCell ref="AG46:AH46"/>
    <mergeCell ref="K47:N47"/>
    <mergeCell ref="Q47:R47"/>
    <mergeCell ref="Z47:AA47"/>
    <mergeCell ref="AG47:AH47"/>
    <mergeCell ref="B29:F29"/>
    <mergeCell ref="G29:M29"/>
    <mergeCell ref="N29:O29"/>
    <mergeCell ref="P29:V29"/>
    <mergeCell ref="W29:X29"/>
    <mergeCell ref="Y29:AE29"/>
    <mergeCell ref="AG42:AH42"/>
    <mergeCell ref="K43:N43"/>
    <mergeCell ref="Q43:R43"/>
    <mergeCell ref="Z43:AA43"/>
    <mergeCell ref="Z38:AA38"/>
    <mergeCell ref="AG38:AH38"/>
    <mergeCell ref="K39:N39"/>
    <mergeCell ref="Q39:R39"/>
    <mergeCell ref="Z39:AA39"/>
    <mergeCell ref="AG39:AH39"/>
    <mergeCell ref="B30:L30"/>
    <mergeCell ref="N30:V30"/>
    <mergeCell ref="Z30:AH30"/>
    <mergeCell ref="AF29:AG29"/>
    <mergeCell ref="AH29:AN29"/>
    <mergeCell ref="B32:N32"/>
    <mergeCell ref="P32:AT32"/>
    <mergeCell ref="AM28:AN28"/>
    <mergeCell ref="AO28:AP28"/>
    <mergeCell ref="AQ28:AV28"/>
    <mergeCell ref="S28:T28"/>
    <mergeCell ref="U28:V28"/>
    <mergeCell ref="W28:X28"/>
    <mergeCell ref="Y28:AA28"/>
    <mergeCell ref="AB28:AC28"/>
    <mergeCell ref="AD28:AE28"/>
    <mergeCell ref="B28:F28"/>
    <mergeCell ref="G28:I28"/>
    <mergeCell ref="J28:K28"/>
    <mergeCell ref="L28:M28"/>
    <mergeCell ref="N28:O28"/>
    <mergeCell ref="P28:R28"/>
    <mergeCell ref="AF27:AG27"/>
    <mergeCell ref="AH27:AJ27"/>
    <mergeCell ref="AK27:AL27"/>
    <mergeCell ref="B27:F27"/>
    <mergeCell ref="G27:I27"/>
    <mergeCell ref="J27:K27"/>
    <mergeCell ref="L27:M27"/>
    <mergeCell ref="N27:O27"/>
    <mergeCell ref="P27:R27"/>
    <mergeCell ref="AF28:AG28"/>
    <mergeCell ref="AH28:AJ28"/>
    <mergeCell ref="AK28:AL28"/>
    <mergeCell ref="AM27:AN27"/>
    <mergeCell ref="AO27:AP27"/>
    <mergeCell ref="AQ27:AV27"/>
    <mergeCell ref="S27:T27"/>
    <mergeCell ref="U27:V27"/>
    <mergeCell ref="W27:X27"/>
    <mergeCell ref="Y27:AA27"/>
    <mergeCell ref="AB27:AC27"/>
    <mergeCell ref="AD27:AE27"/>
    <mergeCell ref="B26:F26"/>
    <mergeCell ref="G26:O26"/>
    <mergeCell ref="P26:X26"/>
    <mergeCell ref="Y26:AG26"/>
    <mergeCell ref="AH26:AP26"/>
    <mergeCell ref="AQ26:AV26"/>
    <mergeCell ref="Y12:AA12"/>
    <mergeCell ref="AB12:AD12"/>
    <mergeCell ref="AE12:AG12"/>
    <mergeCell ref="AH12:AJ12"/>
    <mergeCell ref="AK12:AM12"/>
    <mergeCell ref="AN12:AP12"/>
    <mergeCell ref="Y25:AE25"/>
    <mergeCell ref="AF25:AG25"/>
    <mergeCell ref="AH25:AN25"/>
    <mergeCell ref="AO25:AP25"/>
    <mergeCell ref="AQ25:AT25"/>
    <mergeCell ref="AU25:AV25"/>
    <mergeCell ref="AH24:AJ24"/>
    <mergeCell ref="AK24:AL24"/>
    <mergeCell ref="AM24:AN24"/>
    <mergeCell ref="AO24:AP24"/>
    <mergeCell ref="B25:F25"/>
    <mergeCell ref="G25:M25"/>
    <mergeCell ref="AT11:AV11"/>
    <mergeCell ref="B12:F12"/>
    <mergeCell ref="G12:I12"/>
    <mergeCell ref="J12:L12"/>
    <mergeCell ref="M12:O12"/>
    <mergeCell ref="P12:R12"/>
    <mergeCell ref="S12:U12"/>
    <mergeCell ref="V12:X12"/>
    <mergeCell ref="V11:X11"/>
    <mergeCell ref="Y11:AA11"/>
    <mergeCell ref="AB11:AD11"/>
    <mergeCell ref="AE11:AG11"/>
    <mergeCell ref="AH11:AJ11"/>
    <mergeCell ref="AK11:AM11"/>
    <mergeCell ref="AQ12:AS12"/>
    <mergeCell ref="AT12:AV12"/>
    <mergeCell ref="Z59:AV59"/>
    <mergeCell ref="B60:F60"/>
    <mergeCell ref="G60:I60"/>
    <mergeCell ref="J60:AV60"/>
    <mergeCell ref="B11:F11"/>
    <mergeCell ref="G11:I11"/>
    <mergeCell ref="J11:L11"/>
    <mergeCell ref="M11:O11"/>
    <mergeCell ref="P11:R11"/>
    <mergeCell ref="S11:U11"/>
    <mergeCell ref="B59:F59"/>
    <mergeCell ref="G59:I59"/>
    <mergeCell ref="J59:M59"/>
    <mergeCell ref="O59:Q59"/>
    <mergeCell ref="R59:V59"/>
    <mergeCell ref="W59:Y59"/>
    <mergeCell ref="B54:N54"/>
    <mergeCell ref="O54:V54"/>
    <mergeCell ref="W54:AB54"/>
    <mergeCell ref="AC54:AV54"/>
    <mergeCell ref="B55:N55"/>
    <mergeCell ref="O55:V55"/>
    <mergeCell ref="W55:AB55"/>
    <mergeCell ref="AC55:AV55"/>
    <mergeCell ref="B52:N52"/>
    <mergeCell ref="O52:V52"/>
    <mergeCell ref="W52:AB52"/>
    <mergeCell ref="AC52:AV52"/>
    <mergeCell ref="B53:N53"/>
    <mergeCell ref="O53:V53"/>
    <mergeCell ref="W53:AB53"/>
    <mergeCell ref="AC53:AV53"/>
    <mergeCell ref="AG43:AH43"/>
    <mergeCell ref="AI48:AP48"/>
    <mergeCell ref="AR48:AT48"/>
    <mergeCell ref="AU48:AV48"/>
    <mergeCell ref="Q49:S49"/>
    <mergeCell ref="AI49:AP49"/>
    <mergeCell ref="AR49:AT49"/>
    <mergeCell ref="AU49:AV49"/>
    <mergeCell ref="B41:E43"/>
    <mergeCell ref="Q41:R41"/>
    <mergeCell ref="Z41:AA41"/>
    <mergeCell ref="AG41:AH41"/>
    <mergeCell ref="Q42:R42"/>
    <mergeCell ref="Z42:AA42"/>
    <mergeCell ref="Q46:R46"/>
    <mergeCell ref="C49:D49"/>
    <mergeCell ref="N25:O25"/>
    <mergeCell ref="P25:V25"/>
    <mergeCell ref="W25:X25"/>
    <mergeCell ref="U24:V24"/>
    <mergeCell ref="W24:X24"/>
    <mergeCell ref="Y24:AA24"/>
    <mergeCell ref="AB24:AC24"/>
    <mergeCell ref="AM23:AN23"/>
    <mergeCell ref="AO23:AP23"/>
    <mergeCell ref="U23:V23"/>
    <mergeCell ref="W23:X23"/>
    <mergeCell ref="AQ23:AV23"/>
    <mergeCell ref="B24:F24"/>
    <mergeCell ref="G24:I24"/>
    <mergeCell ref="J24:K24"/>
    <mergeCell ref="L24:M24"/>
    <mergeCell ref="N24:O24"/>
    <mergeCell ref="P24:R24"/>
    <mergeCell ref="S24:T24"/>
    <mergeCell ref="Y23:AA23"/>
    <mergeCell ref="AB23:AC23"/>
    <mergeCell ref="AD23:AE23"/>
    <mergeCell ref="AF23:AG23"/>
    <mergeCell ref="AH23:AJ23"/>
    <mergeCell ref="AK23:AL23"/>
    <mergeCell ref="AQ24:AV24"/>
    <mergeCell ref="AD24:AE24"/>
    <mergeCell ref="AF24:AG24"/>
    <mergeCell ref="B23:F23"/>
    <mergeCell ref="G23:I23"/>
    <mergeCell ref="J23:K23"/>
    <mergeCell ref="L23:M23"/>
    <mergeCell ref="N23:O23"/>
    <mergeCell ref="P23:R23"/>
    <mergeCell ref="S23:T23"/>
    <mergeCell ref="AF21:AG21"/>
    <mergeCell ref="AH21:AN21"/>
    <mergeCell ref="AO21:AP21"/>
    <mergeCell ref="AQ21:AT21"/>
    <mergeCell ref="AU21:AV21"/>
    <mergeCell ref="B22:F22"/>
    <mergeCell ref="G22:O22"/>
    <mergeCell ref="P22:X22"/>
    <mergeCell ref="Y22:AG22"/>
    <mergeCell ref="AH22:AP22"/>
    <mergeCell ref="B21:F21"/>
    <mergeCell ref="G21:M21"/>
    <mergeCell ref="N21:O21"/>
    <mergeCell ref="P21:V21"/>
    <mergeCell ref="W21:X21"/>
    <mergeCell ref="Y21:AE21"/>
    <mergeCell ref="AQ22:AV22"/>
    <mergeCell ref="AM20:AN20"/>
    <mergeCell ref="AO20:AP20"/>
    <mergeCell ref="AQ20:AV20"/>
    <mergeCell ref="S20:T20"/>
    <mergeCell ref="U20:V20"/>
    <mergeCell ref="W20:X20"/>
    <mergeCell ref="Y20:AA20"/>
    <mergeCell ref="AB20:AC20"/>
    <mergeCell ref="AD20:AE20"/>
    <mergeCell ref="B20:F20"/>
    <mergeCell ref="G20:I20"/>
    <mergeCell ref="J20:K20"/>
    <mergeCell ref="L20:M20"/>
    <mergeCell ref="N20:O20"/>
    <mergeCell ref="P20:R20"/>
    <mergeCell ref="AF19:AG19"/>
    <mergeCell ref="AH19:AJ19"/>
    <mergeCell ref="AK19:AL19"/>
    <mergeCell ref="B19:F19"/>
    <mergeCell ref="G19:I19"/>
    <mergeCell ref="J19:K19"/>
    <mergeCell ref="L19:M19"/>
    <mergeCell ref="N19:O19"/>
    <mergeCell ref="P19:R19"/>
    <mergeCell ref="AF20:AG20"/>
    <mergeCell ref="AH20:AJ20"/>
    <mergeCell ref="AK20:AL20"/>
    <mergeCell ref="AM19:AN19"/>
    <mergeCell ref="AO19:AP19"/>
    <mergeCell ref="AQ19:AV19"/>
    <mergeCell ref="S19:T19"/>
    <mergeCell ref="U19:V19"/>
    <mergeCell ref="W19:X19"/>
    <mergeCell ref="Y19:AA19"/>
    <mergeCell ref="AB19:AC19"/>
    <mergeCell ref="AD19:AE19"/>
    <mergeCell ref="AT14:AV14"/>
    <mergeCell ref="B15:F15"/>
    <mergeCell ref="G15:AV15"/>
    <mergeCell ref="B18:F18"/>
    <mergeCell ref="G18:O18"/>
    <mergeCell ref="P18:X18"/>
    <mergeCell ref="Y18:AG18"/>
    <mergeCell ref="AH18:AP18"/>
    <mergeCell ref="AQ18:AV18"/>
    <mergeCell ref="AB14:AD14"/>
    <mergeCell ref="AE14:AG14"/>
    <mergeCell ref="AH14:AJ14"/>
    <mergeCell ref="AK14:AM14"/>
    <mergeCell ref="AN14:AP14"/>
    <mergeCell ref="AQ14:AS14"/>
    <mergeCell ref="B14:F14"/>
    <mergeCell ref="G14:I14"/>
    <mergeCell ref="J14:L14"/>
    <mergeCell ref="M14:O14"/>
    <mergeCell ref="P13:R13"/>
    <mergeCell ref="S13:U13"/>
    <mergeCell ref="V13:X13"/>
    <mergeCell ref="V10:X10"/>
    <mergeCell ref="Y10:AA10"/>
    <mergeCell ref="B10:F10"/>
    <mergeCell ref="G10:I10"/>
    <mergeCell ref="J10:L10"/>
    <mergeCell ref="AQ13:AS13"/>
    <mergeCell ref="AN13:AP13"/>
    <mergeCell ref="B13:F13"/>
    <mergeCell ref="G13:I13"/>
    <mergeCell ref="J13:L13"/>
    <mergeCell ref="M13:O13"/>
    <mergeCell ref="AN11:AP11"/>
    <mergeCell ref="AQ11:AS11"/>
    <mergeCell ref="AT13:AV13"/>
    <mergeCell ref="AE9:AG9"/>
    <mergeCell ref="AH9:AJ9"/>
    <mergeCell ref="AK9:AM9"/>
    <mergeCell ref="AN9:AP9"/>
    <mergeCell ref="AQ9:AS9"/>
    <mergeCell ref="AT9:AV9"/>
    <mergeCell ref="P14:R14"/>
    <mergeCell ref="S14:U14"/>
    <mergeCell ref="V14:X14"/>
    <mergeCell ref="Y14:AA14"/>
    <mergeCell ref="Y13:AA13"/>
    <mergeCell ref="AN10:AP10"/>
    <mergeCell ref="AQ10:AS10"/>
    <mergeCell ref="AT10:AV10"/>
    <mergeCell ref="AB10:AD10"/>
    <mergeCell ref="AE10:AG10"/>
    <mergeCell ref="AH10:AJ10"/>
    <mergeCell ref="AK10:AM10"/>
    <mergeCell ref="AB13:AD13"/>
    <mergeCell ref="AE13:AG13"/>
    <mergeCell ref="AH13:AJ13"/>
    <mergeCell ref="AK13:AM13"/>
    <mergeCell ref="AB9:AD9"/>
    <mergeCell ref="B8:F8"/>
    <mergeCell ref="G8:I8"/>
    <mergeCell ref="J8:L8"/>
    <mergeCell ref="M8:O8"/>
    <mergeCell ref="P8:R8"/>
    <mergeCell ref="S8:U8"/>
    <mergeCell ref="V8:X8"/>
    <mergeCell ref="Y8:AA8"/>
    <mergeCell ref="M10:O10"/>
    <mergeCell ref="P10:R10"/>
    <mergeCell ref="S10:U10"/>
    <mergeCell ref="B9:F9"/>
    <mergeCell ref="G9:I9"/>
    <mergeCell ref="J9:L9"/>
    <mergeCell ref="M9:O9"/>
    <mergeCell ref="P9:R9"/>
    <mergeCell ref="S9:U9"/>
    <mergeCell ref="V9:X9"/>
    <mergeCell ref="Y9:AA9"/>
    <mergeCell ref="AT8:AV8"/>
    <mergeCell ref="AB8:AD8"/>
    <mergeCell ref="AE8:AG8"/>
    <mergeCell ref="AH8:AJ8"/>
    <mergeCell ref="AK8:AM8"/>
    <mergeCell ref="AN8:AP8"/>
    <mergeCell ref="AQ8:AS8"/>
    <mergeCell ref="AN6:AP6"/>
    <mergeCell ref="AQ6:AS6"/>
    <mergeCell ref="AT6:AV6"/>
    <mergeCell ref="AB6:AD6"/>
    <mergeCell ref="AE6:AG6"/>
    <mergeCell ref="AH6:AJ6"/>
    <mergeCell ref="AK6:AM6"/>
    <mergeCell ref="AQ7:AS7"/>
    <mergeCell ref="AT7:AV7"/>
    <mergeCell ref="AB7:AD7"/>
    <mergeCell ref="AE7:AG7"/>
    <mergeCell ref="AH7:AJ7"/>
    <mergeCell ref="AK7:AM7"/>
    <mergeCell ref="AN7:AP7"/>
    <mergeCell ref="F49:P49"/>
    <mergeCell ref="T49:Z49"/>
    <mergeCell ref="AA49:AC49"/>
    <mergeCell ref="AD49:AH49"/>
    <mergeCell ref="R1:T1"/>
    <mergeCell ref="U1:V1"/>
    <mergeCell ref="A3:G3"/>
    <mergeCell ref="H3:X3"/>
    <mergeCell ref="B6:F6"/>
    <mergeCell ref="G6:I6"/>
    <mergeCell ref="J6:L6"/>
    <mergeCell ref="M6:O6"/>
    <mergeCell ref="P6:R6"/>
    <mergeCell ref="S6:U6"/>
    <mergeCell ref="Y7:AA7"/>
    <mergeCell ref="B7:F7"/>
    <mergeCell ref="G7:I7"/>
    <mergeCell ref="J7:L7"/>
    <mergeCell ref="M7:O7"/>
    <mergeCell ref="P7:R7"/>
    <mergeCell ref="S7:U7"/>
    <mergeCell ref="V7:X7"/>
    <mergeCell ref="V6:X6"/>
    <mergeCell ref="Y6:AA6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&amp;L&amp;"ＭＳ Ｐ明朝,標準"&amp;8別記第5号様式（第9条関係）</oddHeader>
  </headerFooter>
  <rowBreaks count="1" manualBreakCount="1">
    <brk id="3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AB65"/>
  <sheetViews>
    <sheetView view="pageBreakPreview" zoomScaleNormal="100" zoomScaleSheetLayoutView="100" workbookViewId="0">
      <selection activeCell="C37" sqref="C37"/>
    </sheetView>
  </sheetViews>
  <sheetFormatPr defaultColWidth="9" defaultRowHeight="10.5" x14ac:dyDescent="0.25"/>
  <cols>
    <col min="1" max="1" width="6.59765625" style="23" customWidth="1"/>
    <col min="2" max="2" width="4.1328125" style="23" customWidth="1"/>
    <col min="3" max="3" width="7.3984375" style="23" customWidth="1"/>
    <col min="4" max="4" width="4" style="41" customWidth="1"/>
    <col min="5" max="5" width="6.6640625" style="23" customWidth="1"/>
    <col min="6" max="6" width="7.3984375" style="23" customWidth="1"/>
    <col min="7" max="7" width="4" style="41" customWidth="1"/>
    <col min="8" max="8" width="6.6640625" style="42" customWidth="1"/>
    <col min="9" max="9" width="7.3984375" style="23" customWidth="1"/>
    <col min="10" max="10" width="4" style="41" customWidth="1"/>
    <col min="11" max="11" width="6.6640625" style="42" customWidth="1"/>
    <col min="12" max="12" width="7.3984375" style="23" customWidth="1"/>
    <col min="13" max="13" width="4.06640625" style="41" customWidth="1"/>
    <col min="14" max="14" width="6.6640625" style="42" customWidth="1"/>
    <col min="15" max="15" width="7.33203125" style="23" customWidth="1"/>
    <col min="16" max="16" width="4.06640625" style="41" customWidth="1"/>
    <col min="17" max="17" width="6.6640625" style="42" customWidth="1"/>
    <col min="18" max="18" width="7.33203125" style="23" customWidth="1"/>
    <col min="19" max="19" width="4.06640625" style="41" customWidth="1"/>
    <col min="20" max="20" width="6.6640625" style="42" customWidth="1"/>
    <col min="21" max="24" width="7.3984375" style="23" customWidth="1"/>
    <col min="25" max="26" width="6.6640625" style="23" customWidth="1"/>
    <col min="27" max="27" width="6.6640625" style="49" customWidth="1"/>
    <col min="28" max="38" width="10.46484375" style="23" customWidth="1"/>
    <col min="39" max="42" width="4.59765625" style="23" customWidth="1"/>
    <col min="43" max="16384" width="9" style="23"/>
  </cols>
  <sheetData>
    <row r="1" spans="1:28" ht="28.5" customHeight="1" x14ac:dyDescent="0.25">
      <c r="A1" s="82"/>
      <c r="B1" s="82"/>
      <c r="C1" s="82"/>
      <c r="D1" s="82"/>
      <c r="E1" s="82"/>
      <c r="F1" s="82"/>
      <c r="G1" s="82"/>
      <c r="H1" s="82"/>
      <c r="I1" s="83"/>
      <c r="J1" s="390" t="s">
        <v>83</v>
      </c>
      <c r="K1" s="390"/>
      <c r="L1" s="84"/>
      <c r="M1" s="391" t="s">
        <v>94</v>
      </c>
      <c r="N1" s="391"/>
      <c r="O1" s="391"/>
      <c r="P1" s="391"/>
      <c r="Q1" s="391"/>
      <c r="R1" s="391"/>
      <c r="S1" s="391"/>
      <c r="T1" s="82"/>
      <c r="U1" s="82"/>
      <c r="V1" s="82"/>
      <c r="W1" s="82"/>
      <c r="X1" s="82"/>
      <c r="Y1" s="82"/>
      <c r="Z1" s="82"/>
      <c r="AA1" s="93"/>
    </row>
    <row r="2" spans="1:28" ht="21" customHeight="1" thickBot="1" x14ac:dyDescent="0.3">
      <c r="A2" s="407"/>
      <c r="B2" s="408"/>
      <c r="C2" s="405" t="s">
        <v>68</v>
      </c>
      <c r="D2" s="405"/>
      <c r="E2" s="405"/>
      <c r="F2" s="405" t="s">
        <v>15</v>
      </c>
      <c r="G2" s="405"/>
      <c r="H2" s="405"/>
      <c r="I2" s="405" t="s">
        <v>16</v>
      </c>
      <c r="J2" s="405"/>
      <c r="K2" s="405"/>
      <c r="L2" s="405" t="s">
        <v>17</v>
      </c>
      <c r="M2" s="405"/>
      <c r="N2" s="405"/>
      <c r="O2" s="405" t="s">
        <v>18</v>
      </c>
      <c r="P2" s="405"/>
      <c r="Q2" s="405"/>
      <c r="R2" s="405" t="s">
        <v>19</v>
      </c>
      <c r="S2" s="405"/>
      <c r="T2" s="405"/>
      <c r="U2" s="405" t="s">
        <v>134</v>
      </c>
      <c r="V2" s="405"/>
      <c r="W2" s="396" t="s">
        <v>79</v>
      </c>
      <c r="X2" s="397"/>
      <c r="Y2" s="398"/>
      <c r="Z2" s="405" t="s">
        <v>3</v>
      </c>
      <c r="AA2" s="406"/>
    </row>
    <row r="3" spans="1:28" ht="27" customHeight="1" x14ac:dyDescent="0.25">
      <c r="A3" s="409"/>
      <c r="B3" s="410"/>
      <c r="C3" s="36" t="s">
        <v>132</v>
      </c>
      <c r="D3" s="36" t="s">
        <v>20</v>
      </c>
      <c r="E3" s="36" t="s">
        <v>133</v>
      </c>
      <c r="F3" s="36" t="s">
        <v>132</v>
      </c>
      <c r="G3" s="36" t="s">
        <v>20</v>
      </c>
      <c r="H3" s="37" t="s">
        <v>133</v>
      </c>
      <c r="I3" s="36" t="s">
        <v>132</v>
      </c>
      <c r="J3" s="36" t="s">
        <v>20</v>
      </c>
      <c r="K3" s="37" t="s">
        <v>133</v>
      </c>
      <c r="L3" s="36" t="s">
        <v>132</v>
      </c>
      <c r="M3" s="36" t="s">
        <v>20</v>
      </c>
      <c r="N3" s="37" t="s">
        <v>133</v>
      </c>
      <c r="O3" s="36" t="s">
        <v>132</v>
      </c>
      <c r="P3" s="36" t="s">
        <v>20</v>
      </c>
      <c r="Q3" s="37" t="s">
        <v>133</v>
      </c>
      <c r="R3" s="36" t="s">
        <v>132</v>
      </c>
      <c r="S3" s="36" t="s">
        <v>20</v>
      </c>
      <c r="T3" s="37" t="s">
        <v>133</v>
      </c>
      <c r="U3" s="36" t="s">
        <v>132</v>
      </c>
      <c r="V3" s="36" t="s">
        <v>136</v>
      </c>
      <c r="W3" s="38" t="s">
        <v>135</v>
      </c>
      <c r="X3" s="38" t="s">
        <v>137</v>
      </c>
      <c r="Y3" s="38" t="s">
        <v>133</v>
      </c>
      <c r="Z3" s="38" t="s">
        <v>132</v>
      </c>
      <c r="AA3" s="39" t="s">
        <v>133</v>
      </c>
      <c r="AB3" s="40"/>
    </row>
    <row r="4" spans="1:28" ht="18.399999999999999" customHeight="1" x14ac:dyDescent="0.25">
      <c r="A4" s="406" t="s">
        <v>38</v>
      </c>
      <c r="B4" s="65" t="s">
        <v>69</v>
      </c>
      <c r="C4" s="85"/>
      <c r="D4" s="440">
        <v>1</v>
      </c>
      <c r="E4" s="53">
        <f>C4*D4</f>
        <v>0</v>
      </c>
      <c r="F4" s="85"/>
      <c r="G4" s="443">
        <v>0.83333333333333337</v>
      </c>
      <c r="H4" s="53">
        <f>ROUNDUP(F4*G4,0)</f>
        <v>0</v>
      </c>
      <c r="I4" s="85"/>
      <c r="J4" s="446">
        <v>0.66666666666666663</v>
      </c>
      <c r="K4" s="53">
        <f>ROUNDUP(I4*J4,0)</f>
        <v>0</v>
      </c>
      <c r="L4" s="85"/>
      <c r="M4" s="437">
        <v>0.5</v>
      </c>
      <c r="N4" s="55">
        <f>ROUNDUP(L4*M4,0)</f>
        <v>0</v>
      </c>
      <c r="O4" s="85"/>
      <c r="P4" s="437">
        <v>0.33333333333333331</v>
      </c>
      <c r="Q4" s="55">
        <f>ROUNDUP(O4*P4,0)</f>
        <v>0</v>
      </c>
      <c r="R4" s="85"/>
      <c r="S4" s="437">
        <v>0.16666666666666666</v>
      </c>
      <c r="T4" s="53">
        <f>ROUNDUP(R4*S4,0)</f>
        <v>0</v>
      </c>
      <c r="U4" s="87"/>
      <c r="V4" s="87"/>
      <c r="W4" s="91"/>
      <c r="X4" s="87"/>
      <c r="Y4" s="57" t="str">
        <f t="shared" ref="Y4:Y39" si="0">IFERROR(ROUNDUP(W4/X4,0),"")</f>
        <v/>
      </c>
      <c r="Z4" s="57">
        <f t="shared" ref="Z4:Z6" si="1">SUM(C4,F4,I4,L4,O4,R4,U4)</f>
        <v>0</v>
      </c>
      <c r="AA4" s="225">
        <f t="shared" ref="AA4:AA6" si="2">SUM(E4,H4,K4,N4,Q4,T4,V4,Y4)</f>
        <v>0</v>
      </c>
    </row>
    <row r="5" spans="1:28" ht="18.399999999999999" customHeight="1" x14ac:dyDescent="0.25">
      <c r="A5" s="436"/>
      <c r="B5" s="67" t="s">
        <v>70</v>
      </c>
      <c r="C5" s="94"/>
      <c r="D5" s="441"/>
      <c r="E5" s="68">
        <f>C5*D4</f>
        <v>0</v>
      </c>
      <c r="F5" s="94"/>
      <c r="G5" s="444"/>
      <c r="H5" s="68">
        <f>ROUNDUP(F5*G4,0)</f>
        <v>0</v>
      </c>
      <c r="I5" s="94"/>
      <c r="J5" s="447"/>
      <c r="K5" s="68">
        <f>ROUNDUP(I5*J4,0)</f>
        <v>0</v>
      </c>
      <c r="L5" s="94"/>
      <c r="M5" s="438"/>
      <c r="N5" s="69">
        <f>ROUNDUP(L5*M4,0)</f>
        <v>0</v>
      </c>
      <c r="O5" s="94"/>
      <c r="P5" s="438"/>
      <c r="Q5" s="69">
        <f>ROUNDUP(O5*P4,0)</f>
        <v>0</v>
      </c>
      <c r="R5" s="94"/>
      <c r="S5" s="438"/>
      <c r="T5" s="68">
        <f>ROUNDUP(R5*S4,0)</f>
        <v>0</v>
      </c>
      <c r="U5" s="95"/>
      <c r="V5" s="95"/>
      <c r="W5" s="96"/>
      <c r="X5" s="95"/>
      <c r="Y5" s="68" t="str">
        <f t="shared" si="0"/>
        <v/>
      </c>
      <c r="Z5" s="70">
        <f t="shared" si="1"/>
        <v>0</v>
      </c>
      <c r="AA5" s="226">
        <f t="shared" si="2"/>
        <v>0</v>
      </c>
    </row>
    <row r="6" spans="1:28" ht="18.399999999999999" customHeight="1" x14ac:dyDescent="0.25">
      <c r="A6" s="413"/>
      <c r="B6" s="66" t="s">
        <v>86</v>
      </c>
      <c r="C6" s="241"/>
      <c r="D6" s="452"/>
      <c r="E6" s="242">
        <f>C6*D4</f>
        <v>0</v>
      </c>
      <c r="F6" s="241"/>
      <c r="G6" s="451"/>
      <c r="H6" s="242">
        <f>ROUNDUP(F6*G4,0)</f>
        <v>0</v>
      </c>
      <c r="I6" s="241"/>
      <c r="J6" s="450"/>
      <c r="K6" s="242">
        <f>ROUNDUP(I6*J4,0)</f>
        <v>0</v>
      </c>
      <c r="L6" s="241"/>
      <c r="M6" s="439"/>
      <c r="N6" s="243">
        <f>ROUNDUP(L6*M4,0)</f>
        <v>0</v>
      </c>
      <c r="O6" s="241"/>
      <c r="P6" s="439"/>
      <c r="Q6" s="243">
        <f>ROUNDUP(O6*P4,0)</f>
        <v>0</v>
      </c>
      <c r="R6" s="241"/>
      <c r="S6" s="439"/>
      <c r="T6" s="242">
        <f>ROUNDUP(R6*S4,0)</f>
        <v>0</v>
      </c>
      <c r="U6" s="244"/>
      <c r="V6" s="244"/>
      <c r="W6" s="245"/>
      <c r="X6" s="244"/>
      <c r="Y6" s="242" t="str">
        <f t="shared" si="0"/>
        <v/>
      </c>
      <c r="Z6" s="246">
        <f t="shared" si="1"/>
        <v>0</v>
      </c>
      <c r="AA6" s="226">
        <f t="shared" si="2"/>
        <v>0</v>
      </c>
    </row>
    <row r="7" spans="1:28" ht="18.399999999999999" customHeight="1" x14ac:dyDescent="0.25">
      <c r="A7" s="406" t="s">
        <v>39</v>
      </c>
      <c r="B7" s="65" t="s">
        <v>69</v>
      </c>
      <c r="C7" s="85"/>
      <c r="D7" s="440">
        <v>1</v>
      </c>
      <c r="E7" s="53">
        <f>C7*D7</f>
        <v>0</v>
      </c>
      <c r="F7" s="85"/>
      <c r="G7" s="443">
        <v>0.83333333333333337</v>
      </c>
      <c r="H7" s="53">
        <f>ROUNDUP(F7*G7,0)</f>
        <v>0</v>
      </c>
      <c r="I7" s="85"/>
      <c r="J7" s="446">
        <v>0.66666666666666663</v>
      </c>
      <c r="K7" s="53">
        <f>ROUNDUP(I7*J7,0)</f>
        <v>0</v>
      </c>
      <c r="L7" s="85"/>
      <c r="M7" s="437">
        <v>0.5</v>
      </c>
      <c r="N7" s="55">
        <f>ROUNDUP(L7*M7,0)</f>
        <v>0</v>
      </c>
      <c r="O7" s="85"/>
      <c r="P7" s="437">
        <v>0.33333333333333331</v>
      </c>
      <c r="Q7" s="55">
        <f>ROUNDUP(O7*P7,0)</f>
        <v>0</v>
      </c>
      <c r="R7" s="85"/>
      <c r="S7" s="437">
        <v>0.16666666666666666</v>
      </c>
      <c r="T7" s="53">
        <f>ROUNDUP(R7*S7,0)</f>
        <v>0</v>
      </c>
      <c r="U7" s="87"/>
      <c r="V7" s="87"/>
      <c r="W7" s="91"/>
      <c r="X7" s="87"/>
      <c r="Y7" s="53" t="str">
        <f t="shared" si="0"/>
        <v/>
      </c>
      <c r="Z7" s="57">
        <f t="shared" ref="Z7:Z9" si="3">SUM(C7,F7,I7,L7,O7,R7,U7)</f>
        <v>0</v>
      </c>
      <c r="AA7" s="225">
        <f t="shared" ref="AA7:AA9" si="4">SUM(E7,H7,K7,N7,Q7,T7,V7,Y7)</f>
        <v>0</v>
      </c>
    </row>
    <row r="8" spans="1:28" ht="18.399999999999999" customHeight="1" x14ac:dyDescent="0.25">
      <c r="A8" s="436"/>
      <c r="B8" s="67" t="s">
        <v>70</v>
      </c>
      <c r="C8" s="94"/>
      <c r="D8" s="441"/>
      <c r="E8" s="68">
        <f>C8*D7</f>
        <v>0</v>
      </c>
      <c r="F8" s="94"/>
      <c r="G8" s="444"/>
      <c r="H8" s="68">
        <f>ROUNDUP(F8*G7,0)</f>
        <v>0</v>
      </c>
      <c r="I8" s="94"/>
      <c r="J8" s="447"/>
      <c r="K8" s="68">
        <f>ROUNDUP(I8*J7,0)</f>
        <v>0</v>
      </c>
      <c r="L8" s="94"/>
      <c r="M8" s="438"/>
      <c r="N8" s="69">
        <f>ROUNDUP(L8*M7,0)</f>
        <v>0</v>
      </c>
      <c r="O8" s="94"/>
      <c r="P8" s="438"/>
      <c r="Q8" s="69">
        <f>ROUNDUP(O8*P7,0)</f>
        <v>0</v>
      </c>
      <c r="R8" s="94"/>
      <c r="S8" s="438"/>
      <c r="T8" s="68">
        <f>ROUNDUP(R8*S7,0)</f>
        <v>0</v>
      </c>
      <c r="U8" s="95"/>
      <c r="V8" s="95"/>
      <c r="W8" s="96"/>
      <c r="X8" s="95"/>
      <c r="Y8" s="68" t="str">
        <f t="shared" si="0"/>
        <v/>
      </c>
      <c r="Z8" s="70">
        <f t="shared" si="3"/>
        <v>0</v>
      </c>
      <c r="AA8" s="226">
        <f t="shared" si="4"/>
        <v>0</v>
      </c>
    </row>
    <row r="9" spans="1:28" ht="18.399999999999999" customHeight="1" x14ac:dyDescent="0.25">
      <c r="A9" s="413"/>
      <c r="B9" s="66" t="s">
        <v>86</v>
      </c>
      <c r="C9" s="86"/>
      <c r="D9" s="442"/>
      <c r="E9" s="54">
        <f>C9*D7</f>
        <v>0</v>
      </c>
      <c r="F9" s="86"/>
      <c r="G9" s="445"/>
      <c r="H9" s="54">
        <f>ROUNDUP(F9*G7,0)</f>
        <v>0</v>
      </c>
      <c r="I9" s="86"/>
      <c r="J9" s="448"/>
      <c r="K9" s="54">
        <f>ROUNDUP(I9*J7,0)</f>
        <v>0</v>
      </c>
      <c r="L9" s="86"/>
      <c r="M9" s="449"/>
      <c r="N9" s="56">
        <f>ROUNDUP(L9*M7,0)</f>
        <v>0</v>
      </c>
      <c r="O9" s="86"/>
      <c r="P9" s="449"/>
      <c r="Q9" s="56">
        <f>ROUNDUP(O9*P7,0)</f>
        <v>0</v>
      </c>
      <c r="R9" s="86"/>
      <c r="S9" s="449"/>
      <c r="T9" s="54">
        <f>ROUNDUP(R9*S7,0)</f>
        <v>0</v>
      </c>
      <c r="U9" s="89"/>
      <c r="V9" s="89"/>
      <c r="W9" s="90"/>
      <c r="X9" s="89"/>
      <c r="Y9" s="54" t="str">
        <f t="shared" si="0"/>
        <v/>
      </c>
      <c r="Z9" s="58">
        <f t="shared" si="3"/>
        <v>0</v>
      </c>
      <c r="AA9" s="247">
        <f t="shared" si="4"/>
        <v>0</v>
      </c>
    </row>
    <row r="10" spans="1:28" ht="18.399999999999999" customHeight="1" x14ac:dyDescent="0.25">
      <c r="A10" s="406" t="s">
        <v>40</v>
      </c>
      <c r="B10" s="65" t="s">
        <v>69</v>
      </c>
      <c r="C10" s="248"/>
      <c r="D10" s="453">
        <v>1</v>
      </c>
      <c r="E10" s="249">
        <f>C10*D10</f>
        <v>0</v>
      </c>
      <c r="F10" s="248"/>
      <c r="G10" s="454">
        <v>0.83333333333333337</v>
      </c>
      <c r="H10" s="249">
        <f>ROUNDUP(F10*G10,0)</f>
        <v>0</v>
      </c>
      <c r="I10" s="248"/>
      <c r="J10" s="455">
        <v>0.66666666666666663</v>
      </c>
      <c r="K10" s="249">
        <f>ROUNDUP(I10*J10,0)</f>
        <v>0</v>
      </c>
      <c r="L10" s="248"/>
      <c r="M10" s="456">
        <v>0.5</v>
      </c>
      <c r="N10" s="250">
        <f>ROUNDUP(L10*M10,0)</f>
        <v>0</v>
      </c>
      <c r="O10" s="248"/>
      <c r="P10" s="456">
        <v>0.33333333333333331</v>
      </c>
      <c r="Q10" s="250">
        <f>ROUNDUP(O10*P10,0)</f>
        <v>0</v>
      </c>
      <c r="R10" s="248"/>
      <c r="S10" s="456">
        <v>0.16666666666666666</v>
      </c>
      <c r="T10" s="249">
        <f>ROUNDUP(R10*S10,0)</f>
        <v>0</v>
      </c>
      <c r="U10" s="251"/>
      <c r="V10" s="251"/>
      <c r="W10" s="252"/>
      <c r="X10" s="251"/>
      <c r="Y10" s="249" t="str">
        <f t="shared" si="0"/>
        <v/>
      </c>
      <c r="Z10" s="253">
        <f t="shared" ref="Z10:Z12" si="5">SUM(C10,F10,I10,L10,O10,R10,U10)</f>
        <v>0</v>
      </c>
      <c r="AA10" s="225">
        <f t="shared" ref="AA10:AA12" si="6">SUM(E10,H10,K10,N10,Q10,T10,V10,Y10)</f>
        <v>0</v>
      </c>
    </row>
    <row r="11" spans="1:28" ht="18.399999999999999" customHeight="1" x14ac:dyDescent="0.25">
      <c r="A11" s="436"/>
      <c r="B11" s="67" t="s">
        <v>70</v>
      </c>
      <c r="C11" s="94"/>
      <c r="D11" s="441"/>
      <c r="E11" s="68">
        <f>C11*D10</f>
        <v>0</v>
      </c>
      <c r="F11" s="94"/>
      <c r="G11" s="444"/>
      <c r="H11" s="68">
        <f>ROUNDUP(F11*G10,0)</f>
        <v>0</v>
      </c>
      <c r="I11" s="94"/>
      <c r="J11" s="447"/>
      <c r="K11" s="68">
        <f>ROUNDUP(I11*J10,0)</f>
        <v>0</v>
      </c>
      <c r="L11" s="94"/>
      <c r="M11" s="438"/>
      <c r="N11" s="69">
        <f>ROUNDUP(L11*M10,0)</f>
        <v>0</v>
      </c>
      <c r="O11" s="94"/>
      <c r="P11" s="438"/>
      <c r="Q11" s="69">
        <f>ROUNDUP(O11*P10,0)</f>
        <v>0</v>
      </c>
      <c r="R11" s="94"/>
      <c r="S11" s="438"/>
      <c r="T11" s="68">
        <f>ROUNDUP(R11*S10,0)</f>
        <v>0</v>
      </c>
      <c r="U11" s="95"/>
      <c r="V11" s="95"/>
      <c r="W11" s="96"/>
      <c r="X11" s="95"/>
      <c r="Y11" s="68" t="str">
        <f t="shared" si="0"/>
        <v/>
      </c>
      <c r="Z11" s="70">
        <f t="shared" si="5"/>
        <v>0</v>
      </c>
      <c r="AA11" s="226">
        <f t="shared" si="6"/>
        <v>0</v>
      </c>
    </row>
    <row r="12" spans="1:28" ht="18.399999999999999" customHeight="1" x14ac:dyDescent="0.25">
      <c r="A12" s="413"/>
      <c r="B12" s="66" t="s">
        <v>86</v>
      </c>
      <c r="C12" s="241"/>
      <c r="D12" s="452"/>
      <c r="E12" s="242">
        <f>C12*D10</f>
        <v>0</v>
      </c>
      <c r="F12" s="241"/>
      <c r="G12" s="451"/>
      <c r="H12" s="242">
        <f>ROUNDUP(F12*G10,0)</f>
        <v>0</v>
      </c>
      <c r="I12" s="241"/>
      <c r="J12" s="450"/>
      <c r="K12" s="242">
        <f>ROUNDUP(I12*J10,0)</f>
        <v>0</v>
      </c>
      <c r="L12" s="241"/>
      <c r="M12" s="439"/>
      <c r="N12" s="243">
        <f>ROUNDUP(L12*M10,0)</f>
        <v>0</v>
      </c>
      <c r="O12" s="241"/>
      <c r="P12" s="439"/>
      <c r="Q12" s="243">
        <f>ROUNDUP(O12*P10,0)</f>
        <v>0</v>
      </c>
      <c r="R12" s="241"/>
      <c r="S12" s="439"/>
      <c r="T12" s="242">
        <f>ROUNDUP(R12*S10,0)</f>
        <v>0</v>
      </c>
      <c r="U12" s="244"/>
      <c r="V12" s="244"/>
      <c r="W12" s="245"/>
      <c r="X12" s="244"/>
      <c r="Y12" s="242" t="str">
        <f t="shared" si="0"/>
        <v/>
      </c>
      <c r="Z12" s="246">
        <f t="shared" si="5"/>
        <v>0</v>
      </c>
      <c r="AA12" s="226">
        <f t="shared" si="6"/>
        <v>0</v>
      </c>
    </row>
    <row r="13" spans="1:28" ht="18.399999999999999" customHeight="1" x14ac:dyDescent="0.25">
      <c r="A13" s="406" t="s">
        <v>41</v>
      </c>
      <c r="B13" s="65" t="s">
        <v>69</v>
      </c>
      <c r="C13" s="85"/>
      <c r="D13" s="440">
        <v>1</v>
      </c>
      <c r="E13" s="53">
        <f>C13*D13</f>
        <v>0</v>
      </c>
      <c r="F13" s="85"/>
      <c r="G13" s="443">
        <v>0.83333333333333337</v>
      </c>
      <c r="H13" s="53">
        <f>ROUNDUP(F13*G13,0)</f>
        <v>0</v>
      </c>
      <c r="I13" s="85"/>
      <c r="J13" s="446">
        <v>0.66666666666666663</v>
      </c>
      <c r="K13" s="53">
        <f>ROUNDUP(I13*J13,0)</f>
        <v>0</v>
      </c>
      <c r="L13" s="85"/>
      <c r="M13" s="437">
        <v>0.5</v>
      </c>
      <c r="N13" s="55">
        <f>ROUNDUP(L13*M13,0)</f>
        <v>0</v>
      </c>
      <c r="O13" s="85"/>
      <c r="P13" s="437">
        <v>0.33333333333333331</v>
      </c>
      <c r="Q13" s="55">
        <f>ROUNDUP(O13*P13,0)</f>
        <v>0</v>
      </c>
      <c r="R13" s="85"/>
      <c r="S13" s="437">
        <v>0.16666666666666666</v>
      </c>
      <c r="T13" s="53">
        <f>ROUNDUP(R13*S13,0)</f>
        <v>0</v>
      </c>
      <c r="U13" s="87"/>
      <c r="V13" s="87"/>
      <c r="W13" s="91"/>
      <c r="X13" s="87"/>
      <c r="Y13" s="53" t="str">
        <f t="shared" si="0"/>
        <v/>
      </c>
      <c r="Z13" s="57">
        <f t="shared" ref="Z13:Z15" si="7">SUM(C13,F13,I13,L13,O13,R13,U13)</f>
        <v>0</v>
      </c>
      <c r="AA13" s="225">
        <f t="shared" ref="AA13:AA15" si="8">SUM(E13,H13,K13,N13,Q13,T13,V13,Y13)</f>
        <v>0</v>
      </c>
    </row>
    <row r="14" spans="1:28" ht="18.399999999999999" customHeight="1" x14ac:dyDescent="0.25">
      <c r="A14" s="436"/>
      <c r="B14" s="67" t="s">
        <v>70</v>
      </c>
      <c r="C14" s="94"/>
      <c r="D14" s="441"/>
      <c r="E14" s="68">
        <f>C14*D13</f>
        <v>0</v>
      </c>
      <c r="F14" s="94"/>
      <c r="G14" s="444"/>
      <c r="H14" s="68">
        <f>ROUNDUP(F14*G13,0)</f>
        <v>0</v>
      </c>
      <c r="I14" s="94"/>
      <c r="J14" s="447"/>
      <c r="K14" s="68">
        <f>ROUNDUP(I14*J13,0)</f>
        <v>0</v>
      </c>
      <c r="L14" s="94"/>
      <c r="M14" s="438"/>
      <c r="N14" s="69">
        <f>ROUNDUP(L14*M13,0)</f>
        <v>0</v>
      </c>
      <c r="O14" s="94"/>
      <c r="P14" s="438"/>
      <c r="Q14" s="69">
        <f>ROUNDUP(O14*P13,0)</f>
        <v>0</v>
      </c>
      <c r="R14" s="94"/>
      <c r="S14" s="438"/>
      <c r="T14" s="68">
        <f>ROUNDUP(R14*S13,0)</f>
        <v>0</v>
      </c>
      <c r="U14" s="95"/>
      <c r="V14" s="95"/>
      <c r="W14" s="96"/>
      <c r="X14" s="95"/>
      <c r="Y14" s="68" t="str">
        <f t="shared" si="0"/>
        <v/>
      </c>
      <c r="Z14" s="70">
        <f t="shared" si="7"/>
        <v>0</v>
      </c>
      <c r="AA14" s="226">
        <f t="shared" si="8"/>
        <v>0</v>
      </c>
    </row>
    <row r="15" spans="1:28" ht="18.399999999999999" customHeight="1" x14ac:dyDescent="0.25">
      <c r="A15" s="413"/>
      <c r="B15" s="66" t="s">
        <v>86</v>
      </c>
      <c r="C15" s="86"/>
      <c r="D15" s="442"/>
      <c r="E15" s="54">
        <f>C15*D13</f>
        <v>0</v>
      </c>
      <c r="F15" s="86"/>
      <c r="G15" s="445"/>
      <c r="H15" s="54">
        <f>ROUNDUP(F15*G13,0)</f>
        <v>0</v>
      </c>
      <c r="I15" s="86"/>
      <c r="J15" s="448"/>
      <c r="K15" s="54">
        <f>ROUNDUP(I15*J13,0)</f>
        <v>0</v>
      </c>
      <c r="L15" s="86"/>
      <c r="M15" s="449"/>
      <c r="N15" s="56">
        <f>ROUNDUP(L15*M13,0)</f>
        <v>0</v>
      </c>
      <c r="O15" s="86"/>
      <c r="P15" s="449"/>
      <c r="Q15" s="56">
        <f>ROUNDUP(O15*P13,0)</f>
        <v>0</v>
      </c>
      <c r="R15" s="86"/>
      <c r="S15" s="449"/>
      <c r="T15" s="54">
        <f>ROUNDUP(R15*S13,0)</f>
        <v>0</v>
      </c>
      <c r="U15" s="89"/>
      <c r="V15" s="89"/>
      <c r="W15" s="90"/>
      <c r="X15" s="89"/>
      <c r="Y15" s="54" t="str">
        <f t="shared" si="0"/>
        <v/>
      </c>
      <c r="Z15" s="58">
        <f t="shared" si="7"/>
        <v>0</v>
      </c>
      <c r="AA15" s="227">
        <f t="shared" si="8"/>
        <v>0</v>
      </c>
    </row>
    <row r="16" spans="1:28" ht="18.399999999999999" customHeight="1" x14ac:dyDescent="0.25">
      <c r="A16" s="406" t="s">
        <v>42</v>
      </c>
      <c r="B16" s="65" t="s">
        <v>69</v>
      </c>
      <c r="C16" s="248"/>
      <c r="D16" s="453">
        <v>1</v>
      </c>
      <c r="E16" s="249">
        <f>C16*D16</f>
        <v>0</v>
      </c>
      <c r="F16" s="248"/>
      <c r="G16" s="454">
        <v>0.83333333333333337</v>
      </c>
      <c r="H16" s="249">
        <f>ROUNDUP(F16*G16,0)</f>
        <v>0</v>
      </c>
      <c r="I16" s="248"/>
      <c r="J16" s="455">
        <v>0.66666666666666663</v>
      </c>
      <c r="K16" s="249">
        <f>ROUNDUP(I16*J16,0)</f>
        <v>0</v>
      </c>
      <c r="L16" s="248"/>
      <c r="M16" s="456">
        <v>0.5</v>
      </c>
      <c r="N16" s="250">
        <f>ROUNDUP(L16*M16,0)</f>
        <v>0</v>
      </c>
      <c r="O16" s="248"/>
      <c r="P16" s="456">
        <v>0.33333333333333331</v>
      </c>
      <c r="Q16" s="250">
        <f>ROUNDUP(O16*P16,0)</f>
        <v>0</v>
      </c>
      <c r="R16" s="248"/>
      <c r="S16" s="456">
        <v>0.16666666666666666</v>
      </c>
      <c r="T16" s="249">
        <f>ROUNDUP(R16*S16,0)</f>
        <v>0</v>
      </c>
      <c r="U16" s="251"/>
      <c r="V16" s="251"/>
      <c r="W16" s="252"/>
      <c r="X16" s="251"/>
      <c r="Y16" s="249" t="str">
        <f t="shared" si="0"/>
        <v/>
      </c>
      <c r="Z16" s="253">
        <f t="shared" ref="Z16:Z18" si="9">SUM(C16,F16,I16,L16,O16,R16,U16)</f>
        <v>0</v>
      </c>
      <c r="AA16" s="254">
        <f t="shared" ref="AA16:AA18" si="10">SUM(E16,H16,K16,N16,Q16,T16,V16,Y16)</f>
        <v>0</v>
      </c>
    </row>
    <row r="17" spans="1:27" ht="18.399999999999999" customHeight="1" x14ac:dyDescent="0.25">
      <c r="A17" s="436"/>
      <c r="B17" s="67" t="s">
        <v>70</v>
      </c>
      <c r="C17" s="94"/>
      <c r="D17" s="441"/>
      <c r="E17" s="68">
        <f>C17*D16</f>
        <v>0</v>
      </c>
      <c r="F17" s="94"/>
      <c r="G17" s="444"/>
      <c r="H17" s="68">
        <f>ROUNDUP(F17*G16,0)</f>
        <v>0</v>
      </c>
      <c r="I17" s="94"/>
      <c r="J17" s="447"/>
      <c r="K17" s="68">
        <f>ROUNDUP(I17*J16,0)</f>
        <v>0</v>
      </c>
      <c r="L17" s="94"/>
      <c r="M17" s="438"/>
      <c r="N17" s="69">
        <f>ROUNDUP(L17*M16,0)</f>
        <v>0</v>
      </c>
      <c r="O17" s="94"/>
      <c r="P17" s="438"/>
      <c r="Q17" s="69">
        <f>ROUNDUP(O17*P16,0)</f>
        <v>0</v>
      </c>
      <c r="R17" s="94"/>
      <c r="S17" s="438"/>
      <c r="T17" s="68">
        <f>ROUNDUP(R17*S16,0)</f>
        <v>0</v>
      </c>
      <c r="U17" s="95"/>
      <c r="V17" s="95"/>
      <c r="W17" s="96"/>
      <c r="X17" s="95"/>
      <c r="Y17" s="68" t="str">
        <f t="shared" si="0"/>
        <v/>
      </c>
      <c r="Z17" s="70">
        <f t="shared" si="9"/>
        <v>0</v>
      </c>
      <c r="AA17" s="226">
        <f t="shared" si="10"/>
        <v>0</v>
      </c>
    </row>
    <row r="18" spans="1:27" ht="18.399999999999999" customHeight="1" x14ac:dyDescent="0.25">
      <c r="A18" s="413"/>
      <c r="B18" s="66" t="s">
        <v>86</v>
      </c>
      <c r="C18" s="241"/>
      <c r="D18" s="452"/>
      <c r="E18" s="242">
        <f>C18*D16</f>
        <v>0</v>
      </c>
      <c r="F18" s="241"/>
      <c r="G18" s="451"/>
      <c r="H18" s="242">
        <f>ROUNDUP(F18*G16,0)</f>
        <v>0</v>
      </c>
      <c r="I18" s="241"/>
      <c r="J18" s="450"/>
      <c r="K18" s="242">
        <f>ROUNDUP(I18*J16,0)</f>
        <v>0</v>
      </c>
      <c r="L18" s="241"/>
      <c r="M18" s="439"/>
      <c r="N18" s="243">
        <f>ROUNDUP(L18*M16,0)</f>
        <v>0</v>
      </c>
      <c r="O18" s="241"/>
      <c r="P18" s="439"/>
      <c r="Q18" s="243">
        <f>ROUNDUP(O18*P16,0)</f>
        <v>0</v>
      </c>
      <c r="R18" s="241"/>
      <c r="S18" s="439"/>
      <c r="T18" s="242">
        <f>ROUNDUP(R18*S16,0)</f>
        <v>0</v>
      </c>
      <c r="U18" s="244"/>
      <c r="V18" s="244"/>
      <c r="W18" s="245"/>
      <c r="X18" s="244"/>
      <c r="Y18" s="242" t="str">
        <f t="shared" si="0"/>
        <v/>
      </c>
      <c r="Z18" s="246">
        <f t="shared" si="9"/>
        <v>0</v>
      </c>
      <c r="AA18" s="226">
        <f t="shared" si="10"/>
        <v>0</v>
      </c>
    </row>
    <row r="19" spans="1:27" ht="18.399999999999999" customHeight="1" x14ac:dyDescent="0.25">
      <c r="A19" s="406" t="s">
        <v>43</v>
      </c>
      <c r="B19" s="65" t="s">
        <v>69</v>
      </c>
      <c r="C19" s="85"/>
      <c r="D19" s="440">
        <v>1</v>
      </c>
      <c r="E19" s="53">
        <f>C19*D19</f>
        <v>0</v>
      </c>
      <c r="F19" s="85"/>
      <c r="G19" s="443">
        <v>0.83333333333333337</v>
      </c>
      <c r="H19" s="53">
        <f>ROUNDUP(F19*G19,0)</f>
        <v>0</v>
      </c>
      <c r="I19" s="85"/>
      <c r="J19" s="446">
        <v>0.66666666666666663</v>
      </c>
      <c r="K19" s="53">
        <f>ROUNDUP(I19*J19,0)</f>
        <v>0</v>
      </c>
      <c r="L19" s="85"/>
      <c r="M19" s="437">
        <v>0.5</v>
      </c>
      <c r="N19" s="55">
        <f>ROUNDUP(L19*M19,0)</f>
        <v>0</v>
      </c>
      <c r="O19" s="85"/>
      <c r="P19" s="437">
        <v>0.33333333333333331</v>
      </c>
      <c r="Q19" s="55">
        <f>ROUNDUP(O19*P19,0)</f>
        <v>0</v>
      </c>
      <c r="R19" s="85"/>
      <c r="S19" s="437">
        <v>0.16666666666666666</v>
      </c>
      <c r="T19" s="53">
        <f>ROUNDUP(R19*S19,0)</f>
        <v>0</v>
      </c>
      <c r="U19" s="87"/>
      <c r="V19" s="87"/>
      <c r="W19" s="91"/>
      <c r="X19" s="87"/>
      <c r="Y19" s="53" t="str">
        <f t="shared" si="0"/>
        <v/>
      </c>
      <c r="Z19" s="57">
        <f t="shared" ref="Z19:Z21" si="11">SUM(C19,F19,I19,L19,O19,R19,U19)</f>
        <v>0</v>
      </c>
      <c r="AA19" s="225">
        <f t="shared" ref="AA19:AA21" si="12">SUM(E19,H19,K19,N19,Q19,T19,V19,Y19)</f>
        <v>0</v>
      </c>
    </row>
    <row r="20" spans="1:27" ht="18.399999999999999" customHeight="1" x14ac:dyDescent="0.25">
      <c r="A20" s="436"/>
      <c r="B20" s="67" t="s">
        <v>70</v>
      </c>
      <c r="C20" s="94"/>
      <c r="D20" s="441"/>
      <c r="E20" s="68">
        <f>C20*D19</f>
        <v>0</v>
      </c>
      <c r="F20" s="94"/>
      <c r="G20" s="444"/>
      <c r="H20" s="68">
        <f>ROUNDUP(F20*G19,0)</f>
        <v>0</v>
      </c>
      <c r="I20" s="94"/>
      <c r="J20" s="447"/>
      <c r="K20" s="68">
        <f>ROUNDUP(I20*J19,0)</f>
        <v>0</v>
      </c>
      <c r="L20" s="94"/>
      <c r="M20" s="438"/>
      <c r="N20" s="69">
        <f>ROUNDUP(L20*M19,0)</f>
        <v>0</v>
      </c>
      <c r="O20" s="94"/>
      <c r="P20" s="438"/>
      <c r="Q20" s="69">
        <f>ROUNDUP(O20*P19,0)</f>
        <v>0</v>
      </c>
      <c r="R20" s="94"/>
      <c r="S20" s="438"/>
      <c r="T20" s="68">
        <f>ROUNDUP(R20*S19,0)</f>
        <v>0</v>
      </c>
      <c r="U20" s="95"/>
      <c r="V20" s="95"/>
      <c r="W20" s="96"/>
      <c r="X20" s="95"/>
      <c r="Y20" s="68" t="str">
        <f t="shared" si="0"/>
        <v/>
      </c>
      <c r="Z20" s="70">
        <f t="shared" si="11"/>
        <v>0</v>
      </c>
      <c r="AA20" s="226">
        <f t="shared" si="12"/>
        <v>0</v>
      </c>
    </row>
    <row r="21" spans="1:27" ht="18.399999999999999" customHeight="1" x14ac:dyDescent="0.25">
      <c r="A21" s="413"/>
      <c r="B21" s="66" t="s">
        <v>86</v>
      </c>
      <c r="C21" s="86"/>
      <c r="D21" s="442"/>
      <c r="E21" s="54">
        <f>C21*D19</f>
        <v>0</v>
      </c>
      <c r="F21" s="86"/>
      <c r="G21" s="445"/>
      <c r="H21" s="54">
        <f>ROUNDUP(F21*G19,0)</f>
        <v>0</v>
      </c>
      <c r="I21" s="86"/>
      <c r="J21" s="448"/>
      <c r="K21" s="54">
        <f>ROUNDUP(I21*J19,0)</f>
        <v>0</v>
      </c>
      <c r="L21" s="86"/>
      <c r="M21" s="449"/>
      <c r="N21" s="56">
        <f>ROUNDUP(L21*M19,0)</f>
        <v>0</v>
      </c>
      <c r="O21" s="86"/>
      <c r="P21" s="449"/>
      <c r="Q21" s="56">
        <f>ROUNDUP(O21*P19,0)</f>
        <v>0</v>
      </c>
      <c r="R21" s="86"/>
      <c r="S21" s="449"/>
      <c r="T21" s="54">
        <f>ROUNDUP(R21*S19,0)</f>
        <v>0</v>
      </c>
      <c r="U21" s="89"/>
      <c r="V21" s="89"/>
      <c r="W21" s="90"/>
      <c r="X21" s="89"/>
      <c r="Y21" s="54" t="str">
        <f t="shared" si="0"/>
        <v/>
      </c>
      <c r="Z21" s="58">
        <f t="shared" si="11"/>
        <v>0</v>
      </c>
      <c r="AA21" s="247">
        <f t="shared" si="12"/>
        <v>0</v>
      </c>
    </row>
    <row r="22" spans="1:27" ht="18.399999999999999" customHeight="1" x14ac:dyDescent="0.25">
      <c r="A22" s="406" t="s">
        <v>71</v>
      </c>
      <c r="B22" s="65" t="s">
        <v>69</v>
      </c>
      <c r="C22" s="248"/>
      <c r="D22" s="453">
        <v>1</v>
      </c>
      <c r="E22" s="249">
        <f>C22*D22</f>
        <v>0</v>
      </c>
      <c r="F22" s="248"/>
      <c r="G22" s="454">
        <v>0.83333333333333337</v>
      </c>
      <c r="H22" s="249">
        <f>ROUNDUP(F22*G22,0)</f>
        <v>0</v>
      </c>
      <c r="I22" s="248"/>
      <c r="J22" s="455">
        <v>0.66666666666666663</v>
      </c>
      <c r="K22" s="249">
        <f>ROUNDUP(I22*J22,0)</f>
        <v>0</v>
      </c>
      <c r="L22" s="248"/>
      <c r="M22" s="456">
        <v>0.5</v>
      </c>
      <c r="N22" s="250">
        <f>ROUNDUP(L22*M22,0)</f>
        <v>0</v>
      </c>
      <c r="O22" s="248"/>
      <c r="P22" s="456">
        <v>0.33333333333333331</v>
      </c>
      <c r="Q22" s="250">
        <f>ROUNDUP(O22*P22,0)</f>
        <v>0</v>
      </c>
      <c r="R22" s="248"/>
      <c r="S22" s="456">
        <v>0.16666666666666666</v>
      </c>
      <c r="T22" s="249">
        <f>ROUNDUP(R22*S22,0)</f>
        <v>0</v>
      </c>
      <c r="U22" s="251"/>
      <c r="V22" s="251"/>
      <c r="W22" s="252"/>
      <c r="X22" s="251"/>
      <c r="Y22" s="249" t="str">
        <f t="shared" si="0"/>
        <v/>
      </c>
      <c r="Z22" s="253">
        <f t="shared" ref="Z22:Z24" si="13">SUM(C22,F22,I22,L22,O22,R22,U22)</f>
        <v>0</v>
      </c>
      <c r="AA22" s="225">
        <f t="shared" ref="AA22:AA24" si="14">SUM(E22,H22,K22,N22,Q22,T22,V22,Y22)</f>
        <v>0</v>
      </c>
    </row>
    <row r="23" spans="1:27" ht="18.399999999999999" customHeight="1" x14ac:dyDescent="0.25">
      <c r="A23" s="436"/>
      <c r="B23" s="67" t="s">
        <v>70</v>
      </c>
      <c r="C23" s="94"/>
      <c r="D23" s="441"/>
      <c r="E23" s="68">
        <f>C23*D22</f>
        <v>0</v>
      </c>
      <c r="F23" s="94"/>
      <c r="G23" s="444"/>
      <c r="H23" s="68">
        <f>ROUNDUP(F23*G22,0)</f>
        <v>0</v>
      </c>
      <c r="I23" s="94"/>
      <c r="J23" s="447"/>
      <c r="K23" s="68">
        <f>ROUNDUP(I23*J22,0)</f>
        <v>0</v>
      </c>
      <c r="L23" s="94"/>
      <c r="M23" s="438"/>
      <c r="N23" s="69">
        <f>ROUNDUP(L23*M22,0)</f>
        <v>0</v>
      </c>
      <c r="O23" s="94"/>
      <c r="P23" s="438"/>
      <c r="Q23" s="69">
        <f>ROUNDUP(O23*P22,0)</f>
        <v>0</v>
      </c>
      <c r="R23" s="94"/>
      <c r="S23" s="438"/>
      <c r="T23" s="68">
        <f>ROUNDUP(R23*S22,0)</f>
        <v>0</v>
      </c>
      <c r="U23" s="95"/>
      <c r="V23" s="95"/>
      <c r="W23" s="96"/>
      <c r="X23" s="95"/>
      <c r="Y23" s="68" t="str">
        <f t="shared" si="0"/>
        <v/>
      </c>
      <c r="Z23" s="70">
        <f t="shared" si="13"/>
        <v>0</v>
      </c>
      <c r="AA23" s="226">
        <f t="shared" si="14"/>
        <v>0</v>
      </c>
    </row>
    <row r="24" spans="1:27" ht="18.399999999999999" customHeight="1" x14ac:dyDescent="0.25">
      <c r="A24" s="413"/>
      <c r="B24" s="66" t="s">
        <v>86</v>
      </c>
      <c r="C24" s="241"/>
      <c r="D24" s="452"/>
      <c r="E24" s="242">
        <f>C24*D22</f>
        <v>0</v>
      </c>
      <c r="F24" s="241"/>
      <c r="G24" s="451"/>
      <c r="H24" s="242">
        <f>ROUNDUP(F24*G22,0)</f>
        <v>0</v>
      </c>
      <c r="I24" s="241"/>
      <c r="J24" s="450"/>
      <c r="K24" s="242">
        <f>ROUNDUP(I24*J22,0)</f>
        <v>0</v>
      </c>
      <c r="L24" s="241"/>
      <c r="M24" s="439"/>
      <c r="N24" s="243">
        <f>ROUNDUP(L24*M22,0)</f>
        <v>0</v>
      </c>
      <c r="O24" s="241"/>
      <c r="P24" s="439"/>
      <c r="Q24" s="243">
        <f>ROUNDUP(O24*P22,0)</f>
        <v>0</v>
      </c>
      <c r="R24" s="241"/>
      <c r="S24" s="439"/>
      <c r="T24" s="242">
        <f>ROUNDUP(R24*S22,0)</f>
        <v>0</v>
      </c>
      <c r="U24" s="244"/>
      <c r="V24" s="244"/>
      <c r="W24" s="245"/>
      <c r="X24" s="244"/>
      <c r="Y24" s="242" t="str">
        <f t="shared" si="0"/>
        <v/>
      </c>
      <c r="Z24" s="246">
        <f t="shared" si="13"/>
        <v>0</v>
      </c>
      <c r="AA24" s="227">
        <f t="shared" si="14"/>
        <v>0</v>
      </c>
    </row>
    <row r="25" spans="1:27" ht="18.399999999999999" customHeight="1" x14ac:dyDescent="0.25">
      <c r="A25" s="406" t="s">
        <v>72</v>
      </c>
      <c r="B25" s="65" t="s">
        <v>69</v>
      </c>
      <c r="C25" s="85"/>
      <c r="D25" s="440">
        <v>1</v>
      </c>
      <c r="E25" s="53">
        <f>C25*D25</f>
        <v>0</v>
      </c>
      <c r="F25" s="85"/>
      <c r="G25" s="443">
        <v>0.83333333333333337</v>
      </c>
      <c r="H25" s="53">
        <f>ROUNDUP(F25*G25,0)</f>
        <v>0</v>
      </c>
      <c r="I25" s="85"/>
      <c r="J25" s="446">
        <v>0.66666666666666663</v>
      </c>
      <c r="K25" s="53">
        <f>ROUNDUP(I25*J25,0)</f>
        <v>0</v>
      </c>
      <c r="L25" s="85"/>
      <c r="M25" s="437">
        <v>0.5</v>
      </c>
      <c r="N25" s="55">
        <f>ROUNDUP(L25*M25,0)</f>
        <v>0</v>
      </c>
      <c r="O25" s="85"/>
      <c r="P25" s="437">
        <v>0.33333333333333331</v>
      </c>
      <c r="Q25" s="55">
        <f>ROUNDUP(O25*P25,0)</f>
        <v>0</v>
      </c>
      <c r="R25" s="85"/>
      <c r="S25" s="437">
        <v>0.16666666666666666</v>
      </c>
      <c r="T25" s="53">
        <f>ROUNDUP(R25*S25,0)</f>
        <v>0</v>
      </c>
      <c r="U25" s="87"/>
      <c r="V25" s="87"/>
      <c r="W25" s="91"/>
      <c r="X25" s="87"/>
      <c r="Y25" s="53" t="str">
        <f t="shared" si="0"/>
        <v/>
      </c>
      <c r="Z25" s="57">
        <f t="shared" ref="Z25:Z27" si="15">SUM(C25,F25,I25,L25,O25,R25,U25)</f>
        <v>0</v>
      </c>
      <c r="AA25" s="225">
        <f t="shared" ref="AA25:AA27" si="16">SUM(E25,H25,K25,N25,Q25,T25,V25,Y25)</f>
        <v>0</v>
      </c>
    </row>
    <row r="26" spans="1:27" ht="18.399999999999999" customHeight="1" x14ac:dyDescent="0.25">
      <c r="A26" s="436"/>
      <c r="B26" s="67" t="s">
        <v>70</v>
      </c>
      <c r="C26" s="94"/>
      <c r="D26" s="441"/>
      <c r="E26" s="68">
        <f>C26*D25</f>
        <v>0</v>
      </c>
      <c r="F26" s="94"/>
      <c r="G26" s="444"/>
      <c r="H26" s="68">
        <f>ROUNDUP(F26*G25,0)</f>
        <v>0</v>
      </c>
      <c r="I26" s="94"/>
      <c r="J26" s="447"/>
      <c r="K26" s="68">
        <f>ROUNDUP(I26*J25,0)</f>
        <v>0</v>
      </c>
      <c r="L26" s="94"/>
      <c r="M26" s="438"/>
      <c r="N26" s="69">
        <f>ROUNDUP(L26*M25,0)</f>
        <v>0</v>
      </c>
      <c r="O26" s="94"/>
      <c r="P26" s="438"/>
      <c r="Q26" s="69">
        <f>ROUNDUP(O26*P25,0)</f>
        <v>0</v>
      </c>
      <c r="R26" s="94"/>
      <c r="S26" s="438"/>
      <c r="T26" s="68">
        <f>ROUNDUP(R26*S25,0)</f>
        <v>0</v>
      </c>
      <c r="U26" s="95"/>
      <c r="V26" s="95"/>
      <c r="W26" s="96"/>
      <c r="X26" s="95"/>
      <c r="Y26" s="68" t="str">
        <f t="shared" si="0"/>
        <v/>
      </c>
      <c r="Z26" s="70">
        <f t="shared" si="15"/>
        <v>0</v>
      </c>
      <c r="AA26" s="226">
        <f t="shared" si="16"/>
        <v>0</v>
      </c>
    </row>
    <row r="27" spans="1:27" ht="18.399999999999999" customHeight="1" x14ac:dyDescent="0.25">
      <c r="A27" s="413"/>
      <c r="B27" s="66" t="s">
        <v>86</v>
      </c>
      <c r="C27" s="86"/>
      <c r="D27" s="442"/>
      <c r="E27" s="54">
        <f>C27*D25</f>
        <v>0</v>
      </c>
      <c r="F27" s="86"/>
      <c r="G27" s="445"/>
      <c r="H27" s="54">
        <f>ROUNDUP(F27*G25,0)</f>
        <v>0</v>
      </c>
      <c r="I27" s="86"/>
      <c r="J27" s="448"/>
      <c r="K27" s="54">
        <f>ROUNDUP(I27*J25,0)</f>
        <v>0</v>
      </c>
      <c r="L27" s="86"/>
      <c r="M27" s="449"/>
      <c r="N27" s="56">
        <f>ROUNDUP(L27*M25,0)</f>
        <v>0</v>
      </c>
      <c r="O27" s="86"/>
      <c r="P27" s="449"/>
      <c r="Q27" s="56">
        <f>ROUNDUP(O27*P25,0)</f>
        <v>0</v>
      </c>
      <c r="R27" s="86"/>
      <c r="S27" s="449"/>
      <c r="T27" s="54">
        <f>ROUNDUP(R27*S25,0)</f>
        <v>0</v>
      </c>
      <c r="U27" s="89"/>
      <c r="V27" s="89"/>
      <c r="W27" s="90"/>
      <c r="X27" s="89"/>
      <c r="Y27" s="54" t="str">
        <f t="shared" si="0"/>
        <v/>
      </c>
      <c r="Z27" s="58">
        <f t="shared" si="15"/>
        <v>0</v>
      </c>
      <c r="AA27" s="247">
        <f t="shared" si="16"/>
        <v>0</v>
      </c>
    </row>
    <row r="28" spans="1:27" ht="18.399999999999999" customHeight="1" x14ac:dyDescent="0.25">
      <c r="A28" s="406" t="s">
        <v>73</v>
      </c>
      <c r="B28" s="65" t="s">
        <v>69</v>
      </c>
      <c r="C28" s="248"/>
      <c r="D28" s="453">
        <v>1</v>
      </c>
      <c r="E28" s="249">
        <f>C28*D28</f>
        <v>0</v>
      </c>
      <c r="F28" s="248"/>
      <c r="G28" s="454">
        <v>0.83333333333333337</v>
      </c>
      <c r="H28" s="249">
        <f>ROUNDUP(F28*G28,0)</f>
        <v>0</v>
      </c>
      <c r="I28" s="248"/>
      <c r="J28" s="455">
        <v>0.66666666666666663</v>
      </c>
      <c r="K28" s="249">
        <f>ROUNDUP(I28*J28,0)</f>
        <v>0</v>
      </c>
      <c r="L28" s="248"/>
      <c r="M28" s="456">
        <v>0.5</v>
      </c>
      <c r="N28" s="250">
        <f>ROUNDUP(L28*M28,0)</f>
        <v>0</v>
      </c>
      <c r="O28" s="248"/>
      <c r="P28" s="456">
        <v>0.33333333333333331</v>
      </c>
      <c r="Q28" s="250">
        <f>ROUNDUP(O28*P28,0)</f>
        <v>0</v>
      </c>
      <c r="R28" s="248"/>
      <c r="S28" s="456">
        <v>0.16666666666666666</v>
      </c>
      <c r="T28" s="249">
        <f>ROUNDUP(R28*S28,0)</f>
        <v>0</v>
      </c>
      <c r="U28" s="251"/>
      <c r="V28" s="251"/>
      <c r="W28" s="252"/>
      <c r="X28" s="251"/>
      <c r="Y28" s="249" t="str">
        <f t="shared" si="0"/>
        <v/>
      </c>
      <c r="Z28" s="253">
        <f t="shared" ref="Z28:Z30" si="17">SUM(C28,F28,I28,L28,O28,R28,U28)</f>
        <v>0</v>
      </c>
      <c r="AA28" s="225">
        <f t="shared" ref="AA28:AA30" si="18">SUM(E28,H28,K28,N28,Q28,T28,V28,Y28)</f>
        <v>0</v>
      </c>
    </row>
    <row r="29" spans="1:27" ht="18.399999999999999" customHeight="1" x14ac:dyDescent="0.25">
      <c r="A29" s="436"/>
      <c r="B29" s="67" t="s">
        <v>70</v>
      </c>
      <c r="C29" s="94"/>
      <c r="D29" s="441"/>
      <c r="E29" s="68">
        <f>C29*D28</f>
        <v>0</v>
      </c>
      <c r="F29" s="94"/>
      <c r="G29" s="444"/>
      <c r="H29" s="68">
        <f>ROUNDUP(F29*G28,0)</f>
        <v>0</v>
      </c>
      <c r="I29" s="94"/>
      <c r="J29" s="447"/>
      <c r="K29" s="68">
        <f>ROUNDUP(I29*J28,0)</f>
        <v>0</v>
      </c>
      <c r="L29" s="94"/>
      <c r="M29" s="438"/>
      <c r="N29" s="69">
        <f>ROUNDUP(L29*M28,0)</f>
        <v>0</v>
      </c>
      <c r="O29" s="94"/>
      <c r="P29" s="438"/>
      <c r="Q29" s="69">
        <f>ROUNDUP(O29*P28,0)</f>
        <v>0</v>
      </c>
      <c r="R29" s="94"/>
      <c r="S29" s="438"/>
      <c r="T29" s="68">
        <f>ROUNDUP(R29*S28,0)</f>
        <v>0</v>
      </c>
      <c r="U29" s="95"/>
      <c r="V29" s="95"/>
      <c r="W29" s="96"/>
      <c r="X29" s="95"/>
      <c r="Y29" s="68" t="str">
        <f t="shared" si="0"/>
        <v/>
      </c>
      <c r="Z29" s="70">
        <f t="shared" si="17"/>
        <v>0</v>
      </c>
      <c r="AA29" s="226">
        <f t="shared" si="18"/>
        <v>0</v>
      </c>
    </row>
    <row r="30" spans="1:27" ht="18.399999999999999" customHeight="1" x14ac:dyDescent="0.25">
      <c r="A30" s="413"/>
      <c r="B30" s="66" t="s">
        <v>86</v>
      </c>
      <c r="C30" s="241"/>
      <c r="D30" s="452"/>
      <c r="E30" s="242">
        <f>C30*D28</f>
        <v>0</v>
      </c>
      <c r="F30" s="241"/>
      <c r="G30" s="451"/>
      <c r="H30" s="242">
        <f>ROUNDUP(F30*G28,0)</f>
        <v>0</v>
      </c>
      <c r="I30" s="241"/>
      <c r="J30" s="450"/>
      <c r="K30" s="242">
        <f>ROUNDUP(I30*J28,0)</f>
        <v>0</v>
      </c>
      <c r="L30" s="241"/>
      <c r="M30" s="439"/>
      <c r="N30" s="243">
        <f>ROUNDUP(L30*M28,0)</f>
        <v>0</v>
      </c>
      <c r="O30" s="241"/>
      <c r="P30" s="439"/>
      <c r="Q30" s="243">
        <f>ROUNDUP(O30*P28,0)</f>
        <v>0</v>
      </c>
      <c r="R30" s="241"/>
      <c r="S30" s="439"/>
      <c r="T30" s="242">
        <f>ROUNDUP(R30*S28,0)</f>
        <v>0</v>
      </c>
      <c r="U30" s="244"/>
      <c r="V30" s="244"/>
      <c r="W30" s="245"/>
      <c r="X30" s="244"/>
      <c r="Y30" s="242" t="str">
        <f t="shared" si="0"/>
        <v/>
      </c>
      <c r="Z30" s="246">
        <f t="shared" si="17"/>
        <v>0</v>
      </c>
      <c r="AA30" s="226">
        <f t="shared" si="18"/>
        <v>0</v>
      </c>
    </row>
    <row r="31" spans="1:27" ht="18.399999999999999" customHeight="1" x14ac:dyDescent="0.25">
      <c r="A31" s="406" t="s">
        <v>47</v>
      </c>
      <c r="B31" s="65" t="s">
        <v>69</v>
      </c>
      <c r="C31" s="85"/>
      <c r="D31" s="440">
        <v>1</v>
      </c>
      <c r="E31" s="53">
        <f>C31*D31</f>
        <v>0</v>
      </c>
      <c r="F31" s="85"/>
      <c r="G31" s="443">
        <v>0.83333333333333337</v>
      </c>
      <c r="H31" s="53">
        <f>ROUNDUP(F31*G31,0)</f>
        <v>0</v>
      </c>
      <c r="I31" s="85"/>
      <c r="J31" s="446">
        <v>0.66666666666666663</v>
      </c>
      <c r="K31" s="53">
        <f>ROUNDUP(I31*J31,0)</f>
        <v>0</v>
      </c>
      <c r="L31" s="85"/>
      <c r="M31" s="437">
        <v>0.5</v>
      </c>
      <c r="N31" s="55">
        <f>ROUNDUP(L31*M31,0)</f>
        <v>0</v>
      </c>
      <c r="O31" s="85"/>
      <c r="P31" s="437">
        <v>0.33333333333333331</v>
      </c>
      <c r="Q31" s="55">
        <f>ROUNDUP(O31*P31,0)</f>
        <v>0</v>
      </c>
      <c r="R31" s="85"/>
      <c r="S31" s="437">
        <v>0.16666666666666666</v>
      </c>
      <c r="T31" s="53">
        <f>ROUNDUP(R31*S31,0)</f>
        <v>0</v>
      </c>
      <c r="U31" s="87"/>
      <c r="V31" s="87"/>
      <c r="W31" s="91"/>
      <c r="X31" s="87"/>
      <c r="Y31" s="53" t="str">
        <f t="shared" si="0"/>
        <v/>
      </c>
      <c r="Z31" s="57">
        <f t="shared" ref="Z31:Z33" si="19">SUM(C31,F31,I31,L31,O31,R31,U31)</f>
        <v>0</v>
      </c>
      <c r="AA31" s="225">
        <f t="shared" ref="AA31:AA33" si="20">SUM(E31,H31,K31,N31,Q31,T31,V31,Y31)</f>
        <v>0</v>
      </c>
    </row>
    <row r="32" spans="1:27" ht="18.399999999999999" customHeight="1" x14ac:dyDescent="0.25">
      <c r="A32" s="436"/>
      <c r="B32" s="67" t="s">
        <v>70</v>
      </c>
      <c r="C32" s="94"/>
      <c r="D32" s="441"/>
      <c r="E32" s="68">
        <f>C32*D31</f>
        <v>0</v>
      </c>
      <c r="F32" s="94"/>
      <c r="G32" s="444"/>
      <c r="H32" s="68">
        <f>ROUNDUP(F32*G31,0)</f>
        <v>0</v>
      </c>
      <c r="I32" s="94"/>
      <c r="J32" s="447"/>
      <c r="K32" s="68">
        <f>ROUNDUP(I32*J31,0)</f>
        <v>0</v>
      </c>
      <c r="L32" s="94"/>
      <c r="M32" s="438"/>
      <c r="N32" s="69">
        <f>ROUNDUP(L32*M31,0)</f>
        <v>0</v>
      </c>
      <c r="O32" s="94"/>
      <c r="P32" s="438"/>
      <c r="Q32" s="69">
        <f>ROUNDUP(O32*P31,0)</f>
        <v>0</v>
      </c>
      <c r="R32" s="94"/>
      <c r="S32" s="438"/>
      <c r="T32" s="68">
        <f>ROUNDUP(R32*S31,0)</f>
        <v>0</v>
      </c>
      <c r="U32" s="95"/>
      <c r="V32" s="95"/>
      <c r="W32" s="96"/>
      <c r="X32" s="95"/>
      <c r="Y32" s="68" t="str">
        <f t="shared" si="0"/>
        <v/>
      </c>
      <c r="Z32" s="70">
        <f t="shared" si="19"/>
        <v>0</v>
      </c>
      <c r="AA32" s="226">
        <f t="shared" si="20"/>
        <v>0</v>
      </c>
    </row>
    <row r="33" spans="1:27" ht="18.399999999999999" customHeight="1" x14ac:dyDescent="0.25">
      <c r="A33" s="413"/>
      <c r="B33" s="66" t="s">
        <v>86</v>
      </c>
      <c r="C33" s="86"/>
      <c r="D33" s="442"/>
      <c r="E33" s="54">
        <f>C33*D31</f>
        <v>0</v>
      </c>
      <c r="F33" s="86"/>
      <c r="G33" s="445"/>
      <c r="H33" s="54">
        <f>ROUNDUP(F33*G31,0)</f>
        <v>0</v>
      </c>
      <c r="I33" s="86"/>
      <c r="J33" s="448"/>
      <c r="K33" s="54">
        <f>ROUNDUP(I33*J31,0)</f>
        <v>0</v>
      </c>
      <c r="L33" s="86"/>
      <c r="M33" s="449"/>
      <c r="N33" s="56">
        <f>ROUNDUP(L33*M31,0)</f>
        <v>0</v>
      </c>
      <c r="O33" s="86"/>
      <c r="P33" s="449"/>
      <c r="Q33" s="56">
        <f>ROUNDUP(O33*P31,0)</f>
        <v>0</v>
      </c>
      <c r="R33" s="86"/>
      <c r="S33" s="449"/>
      <c r="T33" s="54">
        <f>ROUNDUP(R33*S31,0)</f>
        <v>0</v>
      </c>
      <c r="U33" s="89"/>
      <c r="V33" s="89"/>
      <c r="W33" s="90"/>
      <c r="X33" s="89"/>
      <c r="Y33" s="54" t="str">
        <f t="shared" si="0"/>
        <v/>
      </c>
      <c r="Z33" s="58">
        <f t="shared" si="19"/>
        <v>0</v>
      </c>
      <c r="AA33" s="227">
        <f t="shared" si="20"/>
        <v>0</v>
      </c>
    </row>
    <row r="34" spans="1:27" ht="18.399999999999999" customHeight="1" x14ac:dyDescent="0.25">
      <c r="A34" s="406" t="s">
        <v>48</v>
      </c>
      <c r="B34" s="65" t="s">
        <v>69</v>
      </c>
      <c r="C34" s="248"/>
      <c r="D34" s="453">
        <v>1</v>
      </c>
      <c r="E34" s="249">
        <f>C34*D34</f>
        <v>0</v>
      </c>
      <c r="F34" s="248"/>
      <c r="G34" s="454">
        <v>0.83333333333333337</v>
      </c>
      <c r="H34" s="249">
        <f>ROUNDUP(F34*G34,0)</f>
        <v>0</v>
      </c>
      <c r="I34" s="248"/>
      <c r="J34" s="455">
        <v>0.66666666666666663</v>
      </c>
      <c r="K34" s="249">
        <f>ROUNDUP(I34*J34,0)</f>
        <v>0</v>
      </c>
      <c r="L34" s="248"/>
      <c r="M34" s="456">
        <v>0.5</v>
      </c>
      <c r="N34" s="250">
        <f>ROUNDUP(L34*M34,0)</f>
        <v>0</v>
      </c>
      <c r="O34" s="248"/>
      <c r="P34" s="456">
        <v>0.33333333333333331</v>
      </c>
      <c r="Q34" s="250">
        <f>ROUNDUP(O34*P34,0)</f>
        <v>0</v>
      </c>
      <c r="R34" s="248"/>
      <c r="S34" s="456">
        <v>0.16666666666666666</v>
      </c>
      <c r="T34" s="249">
        <f>ROUNDUP(R34*S34,0)</f>
        <v>0</v>
      </c>
      <c r="U34" s="251"/>
      <c r="V34" s="251"/>
      <c r="W34" s="252"/>
      <c r="X34" s="251"/>
      <c r="Y34" s="249" t="str">
        <f t="shared" si="0"/>
        <v/>
      </c>
      <c r="Z34" s="253">
        <f t="shared" ref="Z34:Z36" si="21">SUM(C34,F34,I34,L34,O34,R34,U34)</f>
        <v>0</v>
      </c>
      <c r="AA34" s="254">
        <f t="shared" ref="AA34:AA36" si="22">SUM(E34,H34,K34,N34,Q34,T34,V34,Y34)</f>
        <v>0</v>
      </c>
    </row>
    <row r="35" spans="1:27" ht="18.399999999999999" customHeight="1" x14ac:dyDescent="0.25">
      <c r="A35" s="436"/>
      <c r="B35" s="67" t="s">
        <v>70</v>
      </c>
      <c r="C35" s="94"/>
      <c r="D35" s="441"/>
      <c r="E35" s="68">
        <f>C35*D34</f>
        <v>0</v>
      </c>
      <c r="F35" s="94"/>
      <c r="G35" s="444"/>
      <c r="H35" s="68">
        <f>ROUNDUP(F35*G34,0)</f>
        <v>0</v>
      </c>
      <c r="I35" s="94"/>
      <c r="J35" s="447"/>
      <c r="K35" s="68">
        <f>ROUNDUP(I35*J34,0)</f>
        <v>0</v>
      </c>
      <c r="L35" s="94"/>
      <c r="M35" s="438"/>
      <c r="N35" s="69">
        <f>ROUNDUP(L35*M34,0)</f>
        <v>0</v>
      </c>
      <c r="O35" s="94"/>
      <c r="P35" s="438"/>
      <c r="Q35" s="69">
        <f>ROUNDUP(O35*P34,0)</f>
        <v>0</v>
      </c>
      <c r="R35" s="94"/>
      <c r="S35" s="438"/>
      <c r="T35" s="68">
        <f>ROUNDUP(R35*S34,0)</f>
        <v>0</v>
      </c>
      <c r="U35" s="95"/>
      <c r="V35" s="95"/>
      <c r="W35" s="96"/>
      <c r="X35" s="95"/>
      <c r="Y35" s="68" t="str">
        <f t="shared" si="0"/>
        <v/>
      </c>
      <c r="Z35" s="70">
        <f t="shared" si="21"/>
        <v>0</v>
      </c>
      <c r="AA35" s="226">
        <f t="shared" si="22"/>
        <v>0</v>
      </c>
    </row>
    <row r="36" spans="1:27" ht="18.399999999999999" customHeight="1" x14ac:dyDescent="0.25">
      <c r="A36" s="413"/>
      <c r="B36" s="66" t="s">
        <v>86</v>
      </c>
      <c r="C36" s="241"/>
      <c r="D36" s="452"/>
      <c r="E36" s="242">
        <f>C36*D34</f>
        <v>0</v>
      </c>
      <c r="F36" s="241"/>
      <c r="G36" s="451"/>
      <c r="H36" s="242">
        <f>ROUNDUP(F36*G34,0)</f>
        <v>0</v>
      </c>
      <c r="I36" s="241"/>
      <c r="J36" s="450"/>
      <c r="K36" s="242">
        <f>ROUNDUP(I36*J34,0)</f>
        <v>0</v>
      </c>
      <c r="L36" s="241"/>
      <c r="M36" s="439"/>
      <c r="N36" s="243">
        <f>ROUNDUP(L36*M34,0)</f>
        <v>0</v>
      </c>
      <c r="O36" s="241"/>
      <c r="P36" s="439"/>
      <c r="Q36" s="243">
        <f>ROUNDUP(O36*P34,0)</f>
        <v>0</v>
      </c>
      <c r="R36" s="241"/>
      <c r="S36" s="439"/>
      <c r="T36" s="242">
        <f>ROUNDUP(R36*S34,0)</f>
        <v>0</v>
      </c>
      <c r="U36" s="244"/>
      <c r="V36" s="244"/>
      <c r="W36" s="245"/>
      <c r="X36" s="244"/>
      <c r="Y36" s="242" t="str">
        <f t="shared" si="0"/>
        <v/>
      </c>
      <c r="Z36" s="246">
        <f t="shared" si="21"/>
        <v>0</v>
      </c>
      <c r="AA36" s="226">
        <f t="shared" si="22"/>
        <v>0</v>
      </c>
    </row>
    <row r="37" spans="1:27" ht="18.399999999999999" customHeight="1" x14ac:dyDescent="0.25">
      <c r="A37" s="406" t="s">
        <v>49</v>
      </c>
      <c r="B37" s="65" t="s">
        <v>69</v>
      </c>
      <c r="C37" s="85"/>
      <c r="D37" s="440">
        <v>1</v>
      </c>
      <c r="E37" s="53">
        <f>C37*D37</f>
        <v>0</v>
      </c>
      <c r="F37" s="85"/>
      <c r="G37" s="443">
        <v>0.83333333333333337</v>
      </c>
      <c r="H37" s="53">
        <f>ROUNDUP(F37*G37,0)</f>
        <v>0</v>
      </c>
      <c r="I37" s="85"/>
      <c r="J37" s="446">
        <v>0.66666666666666663</v>
      </c>
      <c r="K37" s="53">
        <f>ROUNDUP(I37*J37,0)</f>
        <v>0</v>
      </c>
      <c r="L37" s="85"/>
      <c r="M37" s="437">
        <v>0.5</v>
      </c>
      <c r="N37" s="55">
        <f>ROUNDUP(L37*M37,0)</f>
        <v>0</v>
      </c>
      <c r="O37" s="85"/>
      <c r="P37" s="437">
        <v>0.33333333333333331</v>
      </c>
      <c r="Q37" s="55">
        <f>ROUNDUP(O37*P37,0)</f>
        <v>0</v>
      </c>
      <c r="R37" s="85"/>
      <c r="S37" s="437">
        <v>0.16666666666666666</v>
      </c>
      <c r="T37" s="53">
        <f>ROUNDUP(R37*S37,0)</f>
        <v>0</v>
      </c>
      <c r="U37" s="87"/>
      <c r="V37" s="87"/>
      <c r="W37" s="91"/>
      <c r="X37" s="87"/>
      <c r="Y37" s="53" t="str">
        <f t="shared" si="0"/>
        <v/>
      </c>
      <c r="Z37" s="57">
        <f t="shared" ref="Z37:Z39" si="23">SUM(C37,F37,I37,L37,O37,R37,U37)</f>
        <v>0</v>
      </c>
      <c r="AA37" s="225">
        <f t="shared" ref="AA37:AA39" si="24">SUM(E37,H37,K37,N37,Q37,T37,V37,Y37)</f>
        <v>0</v>
      </c>
    </row>
    <row r="38" spans="1:27" ht="18.399999999999999" customHeight="1" x14ac:dyDescent="0.25">
      <c r="A38" s="436"/>
      <c r="B38" s="67" t="s">
        <v>70</v>
      </c>
      <c r="C38" s="94"/>
      <c r="D38" s="441"/>
      <c r="E38" s="68">
        <f>C38*D37</f>
        <v>0</v>
      </c>
      <c r="F38" s="94"/>
      <c r="G38" s="444"/>
      <c r="H38" s="68">
        <f>ROUNDUP(F38*G37,0)</f>
        <v>0</v>
      </c>
      <c r="I38" s="94"/>
      <c r="J38" s="447"/>
      <c r="K38" s="68">
        <f>ROUNDUP(I38*J37,0)</f>
        <v>0</v>
      </c>
      <c r="L38" s="94"/>
      <c r="M38" s="438"/>
      <c r="N38" s="69">
        <f>ROUNDUP(L38*M37,0)</f>
        <v>0</v>
      </c>
      <c r="O38" s="94"/>
      <c r="P38" s="438"/>
      <c r="Q38" s="69">
        <f>ROUNDUP(O38*P37,0)</f>
        <v>0</v>
      </c>
      <c r="R38" s="94"/>
      <c r="S38" s="438"/>
      <c r="T38" s="68">
        <f>ROUNDUP(R38*S37,0)</f>
        <v>0</v>
      </c>
      <c r="U38" s="95"/>
      <c r="V38" s="95"/>
      <c r="W38" s="96"/>
      <c r="X38" s="95"/>
      <c r="Y38" s="68" t="str">
        <f t="shared" si="0"/>
        <v/>
      </c>
      <c r="Z38" s="70">
        <f t="shared" si="23"/>
        <v>0</v>
      </c>
      <c r="AA38" s="226">
        <f t="shared" si="24"/>
        <v>0</v>
      </c>
    </row>
    <row r="39" spans="1:27" ht="18.399999999999999" customHeight="1" x14ac:dyDescent="0.25">
      <c r="A39" s="413"/>
      <c r="B39" s="66" t="s">
        <v>86</v>
      </c>
      <c r="C39" s="86"/>
      <c r="D39" s="442"/>
      <c r="E39" s="54">
        <f>C39*D37</f>
        <v>0</v>
      </c>
      <c r="F39" s="86"/>
      <c r="G39" s="445"/>
      <c r="H39" s="54">
        <f>ROUNDUP(F39*G37,0)</f>
        <v>0</v>
      </c>
      <c r="I39" s="86"/>
      <c r="J39" s="448"/>
      <c r="K39" s="54">
        <f>ROUNDUP(I39*J37,0)</f>
        <v>0</v>
      </c>
      <c r="L39" s="86"/>
      <c r="M39" s="449"/>
      <c r="N39" s="56">
        <f>ROUNDUP(L39*M37,0)</f>
        <v>0</v>
      </c>
      <c r="O39" s="86"/>
      <c r="P39" s="449"/>
      <c r="Q39" s="56">
        <f>ROUNDUP(O39*P37,0)</f>
        <v>0</v>
      </c>
      <c r="R39" s="86"/>
      <c r="S39" s="449"/>
      <c r="T39" s="54">
        <f>ROUNDUP(R39*S37,0)</f>
        <v>0</v>
      </c>
      <c r="U39" s="89"/>
      <c r="V39" s="89"/>
      <c r="W39" s="90"/>
      <c r="X39" s="89"/>
      <c r="Y39" s="54" t="str">
        <f t="shared" si="0"/>
        <v/>
      </c>
      <c r="Z39" s="58">
        <f t="shared" si="23"/>
        <v>0</v>
      </c>
      <c r="AA39" s="226">
        <f t="shared" si="24"/>
        <v>0</v>
      </c>
    </row>
    <row r="40" spans="1:27" ht="17.25" customHeight="1" x14ac:dyDescent="0.25">
      <c r="A40" s="457" t="s">
        <v>3</v>
      </c>
      <c r="B40" s="65" t="s">
        <v>69</v>
      </c>
      <c r="C40" s="249">
        <f>SUM(C4,C7,C10,C13,C16,C19,C22,C25,C28,C31,C34,C37)</f>
        <v>0</v>
      </c>
      <c r="D40" s="460"/>
      <c r="E40" s="249">
        <f>SUM(E4,E7,E10,E13,E16,E19,E22,E25,E28,E31,E34,E37)</f>
        <v>0</v>
      </c>
      <c r="F40" s="249">
        <f t="shared" ref="F40:F42" si="25">SUM(F4,F7,F10,F13,F16,F19,F22,F25,F28,F31,F34,F37)</f>
        <v>0</v>
      </c>
      <c r="G40" s="460"/>
      <c r="H40" s="249">
        <f t="shared" ref="H40:I42" si="26">SUM(H4,H7,H10,H13,H16,H19,H22,H25,H28,H31,H34,H37)</f>
        <v>0</v>
      </c>
      <c r="I40" s="249">
        <f t="shared" si="26"/>
        <v>0</v>
      </c>
      <c r="J40" s="460"/>
      <c r="K40" s="249">
        <f t="shared" ref="K40:L42" si="27">SUM(K4,K7,K10,K13,K16,K19,K22,K25,K28,K31,K34,K37)</f>
        <v>0</v>
      </c>
      <c r="L40" s="249">
        <f t="shared" si="27"/>
        <v>0</v>
      </c>
      <c r="M40" s="460"/>
      <c r="N40" s="250">
        <f t="shared" ref="N40:O42" si="28">SUM(N4,N7,N10,N13,N16,N19,N22,N25,N28,N31,N34,N37)</f>
        <v>0</v>
      </c>
      <c r="O40" s="250">
        <f t="shared" si="28"/>
        <v>0</v>
      </c>
      <c r="P40" s="460"/>
      <c r="Q40" s="250">
        <f t="shared" ref="Q40:R42" si="29">SUM(Q4,Q7,Q10,Q13,Q16,Q19,Q22,Q25,Q28,Q31,Q34,Q37)</f>
        <v>0</v>
      </c>
      <c r="R40" s="250">
        <f t="shared" si="29"/>
        <v>0</v>
      </c>
      <c r="S40" s="460"/>
      <c r="T40" s="249">
        <f t="shared" ref="T40:AA42" si="30">SUM(T4,T7,T10,T13,T16,T19,T22,T25,T28,T31,T34,T37)</f>
        <v>0</v>
      </c>
      <c r="U40" s="249">
        <f t="shared" si="30"/>
        <v>0</v>
      </c>
      <c r="V40" s="249">
        <f t="shared" si="30"/>
        <v>0</v>
      </c>
      <c r="W40" s="249">
        <f t="shared" si="30"/>
        <v>0</v>
      </c>
      <c r="X40" s="249">
        <f t="shared" si="30"/>
        <v>0</v>
      </c>
      <c r="Y40" s="249">
        <f t="shared" si="30"/>
        <v>0</v>
      </c>
      <c r="Z40" s="253">
        <f t="shared" si="30"/>
        <v>0</v>
      </c>
      <c r="AA40" s="254">
        <f t="shared" si="30"/>
        <v>0</v>
      </c>
    </row>
    <row r="41" spans="1:27" ht="17.25" customHeight="1" x14ac:dyDescent="0.25">
      <c r="A41" s="458"/>
      <c r="B41" s="67" t="s">
        <v>70</v>
      </c>
      <c r="C41" s="68">
        <f>SUM(C5,C8,C11,C14,C17,C20,C23,C26,C29,C32,C35,C38)</f>
        <v>0</v>
      </c>
      <c r="D41" s="461"/>
      <c r="E41" s="68">
        <f>SUM(E5,E8,E11,E14,E17,E20,E23,E26,E29,E32,E35,E38)</f>
        <v>0</v>
      </c>
      <c r="F41" s="68">
        <f t="shared" si="25"/>
        <v>0</v>
      </c>
      <c r="G41" s="461"/>
      <c r="H41" s="68">
        <f t="shared" si="26"/>
        <v>0</v>
      </c>
      <c r="I41" s="68">
        <f t="shared" si="26"/>
        <v>0</v>
      </c>
      <c r="J41" s="461"/>
      <c r="K41" s="68">
        <f t="shared" si="27"/>
        <v>0</v>
      </c>
      <c r="L41" s="68">
        <f t="shared" si="27"/>
        <v>0</v>
      </c>
      <c r="M41" s="461"/>
      <c r="N41" s="68">
        <f t="shared" si="28"/>
        <v>0</v>
      </c>
      <c r="O41" s="68">
        <f t="shared" si="28"/>
        <v>0</v>
      </c>
      <c r="P41" s="461"/>
      <c r="Q41" s="68">
        <f t="shared" si="29"/>
        <v>0</v>
      </c>
      <c r="R41" s="68">
        <f t="shared" si="29"/>
        <v>0</v>
      </c>
      <c r="S41" s="461"/>
      <c r="T41" s="68">
        <f t="shared" si="30"/>
        <v>0</v>
      </c>
      <c r="U41" s="68">
        <f t="shared" si="30"/>
        <v>0</v>
      </c>
      <c r="V41" s="68">
        <f t="shared" si="30"/>
        <v>0</v>
      </c>
      <c r="W41" s="68">
        <f t="shared" si="30"/>
        <v>0</v>
      </c>
      <c r="X41" s="68">
        <f t="shared" si="30"/>
        <v>0</v>
      </c>
      <c r="Y41" s="68">
        <f t="shared" si="30"/>
        <v>0</v>
      </c>
      <c r="Z41" s="70">
        <f t="shared" si="30"/>
        <v>0</v>
      </c>
      <c r="AA41" s="226">
        <f t="shared" si="30"/>
        <v>0</v>
      </c>
    </row>
    <row r="42" spans="1:27" ht="17.25" customHeight="1" thickBot="1" x14ac:dyDescent="0.3">
      <c r="A42" s="459"/>
      <c r="B42" s="71" t="s">
        <v>87</v>
      </c>
      <c r="C42" s="72">
        <f>SUM(C6,C9,C12,C15,C18,C21,C24,C27,C30,C33,C36,C39)</f>
        <v>0</v>
      </c>
      <c r="D42" s="462"/>
      <c r="E42" s="72">
        <f t="shared" ref="E42" si="31">SUM(E6,E9,E12,E15,E18,E21,E24,E27,E30,E33,E36,E39)</f>
        <v>0</v>
      </c>
      <c r="F42" s="72">
        <f t="shared" si="25"/>
        <v>0</v>
      </c>
      <c r="G42" s="462"/>
      <c r="H42" s="72">
        <f t="shared" si="26"/>
        <v>0</v>
      </c>
      <c r="I42" s="72">
        <f t="shared" si="26"/>
        <v>0</v>
      </c>
      <c r="J42" s="462"/>
      <c r="K42" s="72">
        <f t="shared" si="27"/>
        <v>0</v>
      </c>
      <c r="L42" s="72">
        <f t="shared" si="27"/>
        <v>0</v>
      </c>
      <c r="M42" s="462"/>
      <c r="N42" s="72">
        <f t="shared" si="28"/>
        <v>0</v>
      </c>
      <c r="O42" s="72">
        <f t="shared" si="28"/>
        <v>0</v>
      </c>
      <c r="P42" s="462"/>
      <c r="Q42" s="72">
        <f t="shared" si="29"/>
        <v>0</v>
      </c>
      <c r="R42" s="72">
        <f t="shared" si="29"/>
        <v>0</v>
      </c>
      <c r="S42" s="462"/>
      <c r="T42" s="72">
        <f t="shared" si="30"/>
        <v>0</v>
      </c>
      <c r="U42" s="72">
        <f t="shared" si="30"/>
        <v>0</v>
      </c>
      <c r="V42" s="72">
        <f t="shared" si="30"/>
        <v>0</v>
      </c>
      <c r="W42" s="72">
        <f t="shared" si="30"/>
        <v>0</v>
      </c>
      <c r="X42" s="72">
        <f t="shared" si="30"/>
        <v>0</v>
      </c>
      <c r="Y42" s="72">
        <f t="shared" si="30"/>
        <v>0</v>
      </c>
      <c r="Z42" s="73">
        <f t="shared" si="30"/>
        <v>0</v>
      </c>
      <c r="AA42" s="228">
        <f t="shared" si="30"/>
        <v>0</v>
      </c>
    </row>
    <row r="43" spans="1:27" ht="16.5" customHeight="1" x14ac:dyDescent="0.25">
      <c r="A43" s="219"/>
      <c r="B43" s="219"/>
      <c r="C43" s="219"/>
      <c r="D43" s="219"/>
      <c r="E43" s="219"/>
      <c r="F43" s="219"/>
      <c r="G43" s="219"/>
      <c r="H43" s="219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10"/>
      <c r="W43" s="210"/>
      <c r="X43" s="210"/>
      <c r="Y43" s="210"/>
      <c r="Z43" s="210"/>
      <c r="AA43" s="213"/>
    </row>
    <row r="44" spans="1:27" ht="16.5" customHeight="1" x14ac:dyDescent="0.25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10"/>
      <c r="V44" s="222" t="s">
        <v>88</v>
      </c>
      <c r="W44" s="435"/>
      <c r="X44" s="435"/>
      <c r="Y44" s="435"/>
      <c r="Z44" s="435"/>
      <c r="AA44" s="435"/>
    </row>
    <row r="45" spans="1:27" ht="16.5" customHeight="1" x14ac:dyDescent="0.25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10"/>
      <c r="V45" s="223"/>
      <c r="W45" s="224"/>
      <c r="X45" s="224"/>
      <c r="Y45" s="224"/>
      <c r="Z45" s="224"/>
      <c r="AA45" s="224"/>
    </row>
    <row r="46" spans="1:27" ht="16.5" customHeight="1" x14ac:dyDescent="0.25">
      <c r="A46" s="411" t="s">
        <v>126</v>
      </c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9"/>
      <c r="AA46" s="23"/>
    </row>
    <row r="47" spans="1:27" s="208" customFormat="1" ht="16.5" customHeight="1" x14ac:dyDescent="0.25">
      <c r="A47" s="411" t="s">
        <v>78</v>
      </c>
      <c r="B47" s="41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207"/>
    </row>
    <row r="48" spans="1:27" s="208" customFormat="1" ht="16.5" customHeight="1" x14ac:dyDescent="0.25">
      <c r="A48" s="412" t="s">
        <v>127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207"/>
    </row>
    <row r="49" spans="1:27" s="208" customFormat="1" ht="16.5" customHeight="1" x14ac:dyDescent="0.25">
      <c r="A49" s="411" t="s">
        <v>128</v>
      </c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207"/>
    </row>
    <row r="50" spans="1:27" s="208" customFormat="1" ht="16.5" customHeight="1" x14ac:dyDescent="0.25">
      <c r="A50" s="411" t="s">
        <v>129</v>
      </c>
      <c r="B50" s="411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207"/>
    </row>
    <row r="51" spans="1:27" s="208" customFormat="1" ht="16.5" customHeight="1" x14ac:dyDescent="0.25">
      <c r="A51" s="411" t="s">
        <v>130</v>
      </c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207"/>
    </row>
    <row r="52" spans="1:27" s="208" customFormat="1" ht="16.5" customHeight="1" x14ac:dyDescent="0.25">
      <c r="A52" s="411" t="s">
        <v>81</v>
      </c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207"/>
    </row>
    <row r="53" spans="1:27" s="208" customFormat="1" ht="16.5" customHeight="1" x14ac:dyDescent="0.25">
      <c r="A53" s="411" t="s">
        <v>131</v>
      </c>
      <c r="B53" s="411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  <c r="O53" s="411"/>
      <c r="P53" s="411"/>
      <c r="Q53" s="411"/>
      <c r="R53" s="411"/>
      <c r="S53" s="411"/>
      <c r="T53" s="411"/>
      <c r="U53" s="411"/>
      <c r="V53" s="411"/>
      <c r="W53" s="411"/>
      <c r="X53" s="411"/>
      <c r="Y53" s="411"/>
      <c r="Z53" s="207"/>
    </row>
    <row r="54" spans="1:27" ht="8.65" customHeight="1" x14ac:dyDescent="0.25">
      <c r="A54" s="43"/>
      <c r="B54" s="47"/>
      <c r="C54" s="45"/>
      <c r="D54" s="44"/>
      <c r="E54" s="44"/>
      <c r="F54" s="45"/>
      <c r="G54" s="46"/>
      <c r="H54" s="47"/>
      <c r="I54" s="44"/>
      <c r="J54" s="44"/>
      <c r="K54" s="47"/>
      <c r="L54" s="45"/>
      <c r="M54" s="46"/>
      <c r="N54" s="23"/>
      <c r="O54" s="41"/>
      <c r="P54" s="42"/>
      <c r="Q54" s="23"/>
      <c r="R54" s="41"/>
      <c r="S54" s="42"/>
      <c r="T54" s="23"/>
      <c r="Z54" s="49"/>
      <c r="AA54" s="23"/>
    </row>
    <row r="55" spans="1:27" ht="16.5" customHeight="1" x14ac:dyDescent="0.25">
      <c r="A55" s="43"/>
      <c r="B55" s="47"/>
      <c r="C55" s="45"/>
      <c r="D55" s="44"/>
      <c r="E55" s="44"/>
      <c r="F55" s="45"/>
      <c r="G55" s="46"/>
      <c r="H55" s="47"/>
      <c r="I55" s="48"/>
      <c r="J55" s="44"/>
      <c r="K55" s="47"/>
      <c r="L55" s="45"/>
      <c r="M55" s="46"/>
      <c r="N55" s="23"/>
      <c r="O55" s="41"/>
      <c r="P55" s="42"/>
      <c r="Q55" s="23"/>
      <c r="R55" s="41"/>
      <c r="S55" s="42"/>
      <c r="T55" s="23"/>
      <c r="Z55" s="49"/>
      <c r="AA55" s="23"/>
    </row>
    <row r="56" spans="1:27" ht="16.5" customHeight="1" x14ac:dyDescent="0.25">
      <c r="A56" s="47"/>
      <c r="B56" s="47"/>
      <c r="C56" s="47"/>
      <c r="D56" s="45"/>
      <c r="E56" s="44"/>
      <c r="F56" s="44"/>
      <c r="G56" s="45"/>
      <c r="H56" s="46"/>
      <c r="I56" s="47"/>
      <c r="J56" s="44"/>
      <c r="K56" s="44"/>
      <c r="L56" s="47"/>
      <c r="M56" s="45"/>
      <c r="N56" s="46"/>
    </row>
    <row r="57" spans="1:27" ht="16.5" customHeight="1" x14ac:dyDescent="0.25">
      <c r="A57" s="47"/>
      <c r="B57" s="47"/>
      <c r="C57" s="47"/>
      <c r="D57" s="45"/>
      <c r="E57" s="44"/>
      <c r="F57" s="44"/>
      <c r="G57" s="45"/>
      <c r="H57" s="46"/>
      <c r="I57" s="47"/>
      <c r="J57" s="44"/>
      <c r="K57" s="44"/>
      <c r="L57" s="47"/>
      <c r="M57" s="45"/>
      <c r="N57" s="46"/>
    </row>
    <row r="58" spans="1:27" ht="16.5" customHeight="1" x14ac:dyDescent="0.25">
      <c r="A58" s="47"/>
      <c r="B58" s="47"/>
      <c r="C58" s="47"/>
      <c r="D58" s="45"/>
      <c r="E58" s="44"/>
      <c r="F58" s="44"/>
      <c r="G58" s="45"/>
      <c r="H58" s="46"/>
      <c r="I58" s="47"/>
      <c r="J58" s="48"/>
      <c r="K58" s="44"/>
      <c r="L58" s="47"/>
      <c r="M58" s="45"/>
      <c r="N58" s="46"/>
    </row>
    <row r="59" spans="1:27" ht="18" customHeight="1" x14ac:dyDescent="0.25">
      <c r="A59" s="47"/>
      <c r="B59" s="47"/>
      <c r="C59" s="47"/>
      <c r="D59" s="45"/>
      <c r="E59" s="44"/>
      <c r="F59" s="44"/>
      <c r="G59" s="45"/>
      <c r="H59" s="46"/>
      <c r="I59" s="47"/>
      <c r="J59" s="45"/>
      <c r="K59" s="46"/>
      <c r="L59" s="47"/>
      <c r="M59" s="45"/>
      <c r="N59" s="46"/>
    </row>
    <row r="60" spans="1:27" ht="18" customHeight="1" x14ac:dyDescent="0.25">
      <c r="A60" s="47"/>
      <c r="B60" s="47"/>
      <c r="C60" s="44"/>
      <c r="D60" s="45"/>
      <c r="E60" s="44"/>
      <c r="F60" s="44"/>
    </row>
    <row r="61" spans="1:27" x14ac:dyDescent="0.25">
      <c r="A61" s="44"/>
      <c r="B61" s="44"/>
      <c r="C61" s="47"/>
      <c r="D61" s="45"/>
      <c r="E61" s="44"/>
      <c r="F61" s="44"/>
    </row>
    <row r="62" spans="1:27" x14ac:dyDescent="0.25">
      <c r="A62" s="47"/>
      <c r="B62" s="47"/>
      <c r="C62" s="47"/>
      <c r="D62" s="45"/>
      <c r="E62" s="44"/>
      <c r="F62" s="44"/>
    </row>
    <row r="63" spans="1:27" x14ac:dyDescent="0.25">
      <c r="A63" s="47"/>
      <c r="B63" s="47"/>
      <c r="C63" s="47"/>
      <c r="D63" s="45"/>
      <c r="E63" s="44"/>
      <c r="F63" s="44"/>
    </row>
    <row r="64" spans="1:27" x14ac:dyDescent="0.25">
      <c r="A64" s="47"/>
      <c r="B64" s="47"/>
      <c r="C64" s="47"/>
      <c r="D64" s="45"/>
      <c r="E64" s="47"/>
      <c r="F64" s="47"/>
    </row>
    <row r="65" spans="1:6" x14ac:dyDescent="0.25">
      <c r="A65" s="47"/>
      <c r="B65" s="47"/>
      <c r="C65" s="47"/>
      <c r="D65" s="45"/>
      <c r="E65" s="47"/>
      <c r="F65" s="47"/>
    </row>
  </sheetData>
  <sheetProtection algorithmName="SHA-512" hashValue="92m4TA3jnv+lqa5T6Tn7lWE+CnMeah5ZxjBwADCp7LytW7+kC3+4qILU1TsWW1P2z54YC0O+QhcO4HocWpqM2Q==" saltValue="NU2iVke3Cw0GrPZlsyCUuA==" spinCount="100000" sheet="1" objects="1" scenarios="1" formatCells="0"/>
  <mergeCells count="112">
    <mergeCell ref="A46:Y46"/>
    <mergeCell ref="A47:Y47"/>
    <mergeCell ref="A48:Y48"/>
    <mergeCell ref="A49:Y49"/>
    <mergeCell ref="A50:Y50"/>
    <mergeCell ref="A51:Y51"/>
    <mergeCell ref="A52:Y52"/>
    <mergeCell ref="A53:Y53"/>
    <mergeCell ref="S37:S39"/>
    <mergeCell ref="A40:A42"/>
    <mergeCell ref="S40:S42"/>
    <mergeCell ref="P40:P42"/>
    <mergeCell ref="M40:M42"/>
    <mergeCell ref="J40:J42"/>
    <mergeCell ref="G40:G42"/>
    <mergeCell ref="D40:D42"/>
    <mergeCell ref="P31:P33"/>
    <mergeCell ref="S31:S33"/>
    <mergeCell ref="D34:D36"/>
    <mergeCell ref="G34:G36"/>
    <mergeCell ref="J34:J36"/>
    <mergeCell ref="M34:M36"/>
    <mergeCell ref="P34:P36"/>
    <mergeCell ref="S34:S36"/>
    <mergeCell ref="A37:A39"/>
    <mergeCell ref="D37:D39"/>
    <mergeCell ref="G37:G39"/>
    <mergeCell ref="J37:J39"/>
    <mergeCell ref="M37:M39"/>
    <mergeCell ref="P37:P39"/>
    <mergeCell ref="A34:A36"/>
    <mergeCell ref="A31:A33"/>
    <mergeCell ref="D31:D33"/>
    <mergeCell ref="G31:G33"/>
    <mergeCell ref="J31:J33"/>
    <mergeCell ref="M31:M33"/>
    <mergeCell ref="P25:P27"/>
    <mergeCell ref="S25:S27"/>
    <mergeCell ref="D28:D30"/>
    <mergeCell ref="G28:G30"/>
    <mergeCell ref="J28:J30"/>
    <mergeCell ref="M28:M30"/>
    <mergeCell ref="P28:P30"/>
    <mergeCell ref="S28:S30"/>
    <mergeCell ref="P19:P21"/>
    <mergeCell ref="S19:S21"/>
    <mergeCell ref="D22:D24"/>
    <mergeCell ref="G22:G24"/>
    <mergeCell ref="J22:J24"/>
    <mergeCell ref="M22:M24"/>
    <mergeCell ref="P22:P24"/>
    <mergeCell ref="S22:S24"/>
    <mergeCell ref="P7:P9"/>
    <mergeCell ref="P13:P15"/>
    <mergeCell ref="S13:S15"/>
    <mergeCell ref="D16:D18"/>
    <mergeCell ref="G16:G18"/>
    <mergeCell ref="J16:J18"/>
    <mergeCell ref="M16:M18"/>
    <mergeCell ref="P16:P18"/>
    <mergeCell ref="S16:S18"/>
    <mergeCell ref="S7:S9"/>
    <mergeCell ref="D10:D12"/>
    <mergeCell ref="G10:G12"/>
    <mergeCell ref="J10:J12"/>
    <mergeCell ref="M10:M12"/>
    <mergeCell ref="P10:P12"/>
    <mergeCell ref="S10:S12"/>
    <mergeCell ref="J13:J15"/>
    <mergeCell ref="M13:M15"/>
    <mergeCell ref="M4:M6"/>
    <mergeCell ref="J4:J6"/>
    <mergeCell ref="G4:G6"/>
    <mergeCell ref="D4:D6"/>
    <mergeCell ref="D7:D9"/>
    <mergeCell ref="G7:G9"/>
    <mergeCell ref="J7:J9"/>
    <mergeCell ref="M7:M9"/>
    <mergeCell ref="A22:A24"/>
    <mergeCell ref="A19:A21"/>
    <mergeCell ref="D19:D21"/>
    <mergeCell ref="G19:G21"/>
    <mergeCell ref="J19:J21"/>
    <mergeCell ref="M19:M21"/>
    <mergeCell ref="A16:A18"/>
    <mergeCell ref="A13:A15"/>
    <mergeCell ref="D13:D15"/>
    <mergeCell ref="G13:G15"/>
    <mergeCell ref="J1:K1"/>
    <mergeCell ref="M1:S1"/>
    <mergeCell ref="W44:AA44"/>
    <mergeCell ref="A10:A12"/>
    <mergeCell ref="A7:A9"/>
    <mergeCell ref="Z2:AA2"/>
    <mergeCell ref="A4:A6"/>
    <mergeCell ref="S4:S6"/>
    <mergeCell ref="A2:B3"/>
    <mergeCell ref="C2:E2"/>
    <mergeCell ref="F2:H2"/>
    <mergeCell ref="I2:K2"/>
    <mergeCell ref="L2:N2"/>
    <mergeCell ref="O2:Q2"/>
    <mergeCell ref="R2:T2"/>
    <mergeCell ref="U2:V2"/>
    <mergeCell ref="W2:Y2"/>
    <mergeCell ref="P4:P6"/>
    <mergeCell ref="A28:A30"/>
    <mergeCell ref="A25:A27"/>
    <mergeCell ref="D25:D27"/>
    <mergeCell ref="G25:G27"/>
    <mergeCell ref="J25:J27"/>
    <mergeCell ref="M25:M27"/>
  </mergeCells>
  <phoneticPr fontId="1"/>
  <printOptions horizontalCentered="1"/>
  <pageMargins left="0.39370078740157483" right="0.31496062992125984" top="0.35433070866141736" bottom="0.15748031496062992" header="0.11811023622047245" footer="0.11811023622047245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93B7E-AFCA-4D65-8915-3BF434A6D52F}">
  <dimension ref="A1:R33"/>
  <sheetViews>
    <sheetView view="pageBreakPreview" zoomScaleNormal="100" zoomScaleSheetLayoutView="100" workbookViewId="0">
      <selection activeCell="B27" sqref="B27"/>
    </sheetView>
  </sheetViews>
  <sheetFormatPr defaultColWidth="9" defaultRowHeight="12.75" x14ac:dyDescent="0.25"/>
  <cols>
    <col min="1" max="1" width="3.86328125" style="232" customWidth="1"/>
    <col min="2" max="2" width="4.6640625" style="232" customWidth="1"/>
    <col min="3" max="16" width="5.86328125" style="232" customWidth="1"/>
    <col min="17" max="17" width="4.265625" style="232" customWidth="1"/>
    <col min="18" max="18" width="0.73046875" style="232" customWidth="1"/>
    <col min="19" max="16384" width="9" style="232"/>
  </cols>
  <sheetData>
    <row r="1" spans="1:18" ht="29.25" customHeight="1" x14ac:dyDescent="0.25">
      <c r="A1" s="467" t="s">
        <v>83</v>
      </c>
      <c r="B1" s="467"/>
      <c r="C1" s="229"/>
      <c r="D1" s="468" t="s">
        <v>138</v>
      </c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230"/>
      <c r="R1" s="231"/>
    </row>
    <row r="2" spans="1:18" ht="18.75" customHeight="1" x14ac:dyDescent="0.25">
      <c r="B2" s="233"/>
      <c r="F2" s="234"/>
      <c r="G2" s="234"/>
      <c r="H2" s="235"/>
      <c r="I2" s="235"/>
      <c r="J2" s="469" t="s">
        <v>88</v>
      </c>
      <c r="K2" s="469"/>
      <c r="L2" s="470"/>
      <c r="M2" s="470"/>
      <c r="N2" s="470"/>
      <c r="O2" s="470"/>
      <c r="P2" s="470"/>
    </row>
    <row r="3" spans="1:18" ht="12" customHeight="1" x14ac:dyDescent="0.25">
      <c r="B3" s="233"/>
      <c r="F3" s="234"/>
      <c r="G3" s="234"/>
      <c r="H3" s="235"/>
      <c r="I3" s="235"/>
      <c r="J3" s="233"/>
      <c r="K3" s="236"/>
      <c r="L3" s="236"/>
      <c r="M3" s="236"/>
      <c r="N3" s="237"/>
      <c r="O3" s="236"/>
      <c r="P3" s="236"/>
    </row>
    <row r="4" spans="1:18" ht="21" customHeight="1" x14ac:dyDescent="0.25">
      <c r="B4" s="238" t="s">
        <v>69</v>
      </c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</row>
    <row r="5" spans="1:18" ht="21" customHeight="1" x14ac:dyDescent="0.25">
      <c r="B5" s="238" t="s">
        <v>70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</row>
    <row r="6" spans="1:18" ht="21" customHeight="1" x14ac:dyDescent="0.25">
      <c r="B6" s="238" t="s">
        <v>86</v>
      </c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</row>
    <row r="7" spans="1:18" ht="21" customHeight="1" x14ac:dyDescent="0.25">
      <c r="B7" s="238" t="s">
        <v>139</v>
      </c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</row>
    <row r="8" spans="1:18" ht="21" customHeight="1" x14ac:dyDescent="0.25">
      <c r="B8" s="238" t="s">
        <v>140</v>
      </c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</row>
    <row r="9" spans="1:18" ht="21" customHeight="1" x14ac:dyDescent="0.25">
      <c r="B9" s="238" t="s">
        <v>141</v>
      </c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</row>
    <row r="10" spans="1:18" ht="21" customHeight="1" x14ac:dyDescent="0.25">
      <c r="B10" s="239" t="s">
        <v>142</v>
      </c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</row>
    <row r="11" spans="1:18" ht="21" customHeight="1" x14ac:dyDescent="0.25">
      <c r="B11" s="239" t="s">
        <v>143</v>
      </c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</row>
    <row r="12" spans="1:18" ht="21" customHeight="1" x14ac:dyDescent="0.25">
      <c r="B12" s="238" t="s">
        <v>144</v>
      </c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</row>
    <row r="13" spans="1:18" ht="21" customHeight="1" x14ac:dyDescent="0.25">
      <c r="B13" s="238" t="s">
        <v>145</v>
      </c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</row>
    <row r="14" spans="1:18" ht="21" customHeight="1" x14ac:dyDescent="0.25">
      <c r="B14" s="466" t="s">
        <v>168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</row>
    <row r="15" spans="1:18" ht="21" customHeight="1" x14ac:dyDescent="0.25">
      <c r="B15" s="464" t="s">
        <v>169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</row>
    <row r="16" spans="1:18" ht="21" customHeight="1" x14ac:dyDescent="0.25">
      <c r="B16" s="464" t="s">
        <v>170</v>
      </c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</row>
    <row r="17" spans="2:16" ht="21" customHeight="1" x14ac:dyDescent="0.25">
      <c r="B17" s="464" t="s">
        <v>171</v>
      </c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</row>
    <row r="18" spans="2:16" ht="21" customHeight="1" x14ac:dyDescent="0.25"/>
    <row r="19" spans="2:16" ht="21" customHeight="1" x14ac:dyDescent="0.25">
      <c r="B19" s="232" t="s">
        <v>146</v>
      </c>
    </row>
    <row r="20" spans="2:16" ht="21" customHeight="1" x14ac:dyDescent="0.25">
      <c r="B20" s="232" t="s">
        <v>147</v>
      </c>
    </row>
    <row r="21" spans="2:16" ht="21" customHeight="1" x14ac:dyDescent="0.25">
      <c r="B21" s="232" t="s">
        <v>148</v>
      </c>
    </row>
    <row r="22" spans="2:16" ht="21" customHeight="1" x14ac:dyDescent="0.25">
      <c r="B22" s="232" t="s">
        <v>149</v>
      </c>
    </row>
    <row r="23" spans="2:16" ht="19.5" customHeight="1" x14ac:dyDescent="0.25"/>
    <row r="24" spans="2:16" ht="21" customHeight="1" x14ac:dyDescent="0.25">
      <c r="B24" s="233" t="s">
        <v>150</v>
      </c>
    </row>
    <row r="25" spans="2:16" ht="9.75" customHeight="1" x14ac:dyDescent="0.25"/>
    <row r="26" spans="2:16" ht="27.75" customHeight="1" x14ac:dyDescent="0.25">
      <c r="B26" s="233" t="s">
        <v>175</v>
      </c>
    </row>
    <row r="27" spans="2:16" ht="21" customHeight="1" x14ac:dyDescent="0.25">
      <c r="C27" s="463" t="s">
        <v>172</v>
      </c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3"/>
    </row>
    <row r="28" spans="2:16" ht="21" customHeight="1" x14ac:dyDescent="0.25">
      <c r="D28" s="274" t="s">
        <v>151</v>
      </c>
      <c r="E28" s="275"/>
      <c r="F28" s="276" t="s">
        <v>2</v>
      </c>
      <c r="G28" s="274" t="s">
        <v>152</v>
      </c>
      <c r="H28" s="275"/>
      <c r="I28" s="276" t="s">
        <v>2</v>
      </c>
      <c r="J28" s="274" t="s">
        <v>153</v>
      </c>
      <c r="K28" s="275"/>
      <c r="L28" s="276" t="s">
        <v>2</v>
      </c>
    </row>
    <row r="29" spans="2:16" ht="6.85" customHeight="1" x14ac:dyDescent="0.25">
      <c r="D29" s="235"/>
      <c r="E29" s="235"/>
      <c r="F29" s="235"/>
      <c r="G29" s="235"/>
      <c r="H29" s="235"/>
      <c r="I29" s="235"/>
      <c r="J29" s="235"/>
      <c r="K29" s="235"/>
      <c r="L29" s="235"/>
    </row>
    <row r="30" spans="2:16" ht="21" customHeight="1" x14ac:dyDescent="0.25">
      <c r="C30" s="463" t="s">
        <v>173</v>
      </c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</row>
    <row r="31" spans="2:16" ht="21" customHeight="1" x14ac:dyDescent="0.25">
      <c r="D31" s="274" t="s">
        <v>151</v>
      </c>
      <c r="E31" s="275"/>
      <c r="F31" s="276" t="s">
        <v>2</v>
      </c>
      <c r="G31" s="274" t="s">
        <v>152</v>
      </c>
      <c r="H31" s="275"/>
      <c r="I31" s="276" t="s">
        <v>2</v>
      </c>
      <c r="J31" s="274" t="s">
        <v>153</v>
      </c>
      <c r="K31" s="275"/>
      <c r="L31" s="276" t="s">
        <v>2</v>
      </c>
    </row>
    <row r="32" spans="2:16" ht="6.4" customHeight="1" x14ac:dyDescent="0.25"/>
    <row r="33" spans="2:16" ht="16.899999999999999" customHeight="1" x14ac:dyDescent="0.25">
      <c r="B33" s="255"/>
      <c r="C33" s="464" t="s">
        <v>174</v>
      </c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</row>
  </sheetData>
  <mergeCells count="21">
    <mergeCell ref="C11:P11"/>
    <mergeCell ref="A1:B1"/>
    <mergeCell ref="D1:P1"/>
    <mergeCell ref="J2:K2"/>
    <mergeCell ref="L2:P2"/>
    <mergeCell ref="C4:P4"/>
    <mergeCell ref="C5:P5"/>
    <mergeCell ref="C6:P6"/>
    <mergeCell ref="C7:P7"/>
    <mergeCell ref="C8:P8"/>
    <mergeCell ref="C9:P9"/>
    <mergeCell ref="C10:P10"/>
    <mergeCell ref="C27:P27"/>
    <mergeCell ref="C30:P30"/>
    <mergeCell ref="C33:P33"/>
    <mergeCell ref="C12:P12"/>
    <mergeCell ref="C13:P13"/>
    <mergeCell ref="B14:P14"/>
    <mergeCell ref="B15:P15"/>
    <mergeCell ref="B16:P16"/>
    <mergeCell ref="B17:P17"/>
  </mergeCells>
  <phoneticPr fontId="1"/>
  <pageMargins left="0.39370078740157483" right="0.39370078740157483" top="0.39370078740157483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5D0ED-C82F-40C3-90D4-A6B817247B56}">
  <sheetPr>
    <pageSetUpPr fitToPage="1"/>
  </sheetPr>
  <dimension ref="A1:AT41"/>
  <sheetViews>
    <sheetView view="pageBreakPreview" zoomScale="78" zoomScaleNormal="78" zoomScaleSheetLayoutView="78" workbookViewId="0">
      <selection activeCell="AX26" sqref="AX26"/>
    </sheetView>
  </sheetViews>
  <sheetFormatPr defaultColWidth="3.59765625" defaultRowHeight="17.649999999999999" x14ac:dyDescent="0.25"/>
  <cols>
    <col min="1" max="1" width="5.265625" style="98" customWidth="1"/>
    <col min="2" max="38" width="4.9296875" style="98" customWidth="1"/>
    <col min="39" max="43" width="5.59765625" style="98" customWidth="1"/>
    <col min="44" max="47" width="5.73046875" style="98" customWidth="1"/>
    <col min="48" max="16384" width="3.59765625" style="98"/>
  </cols>
  <sheetData>
    <row r="1" spans="1:46" ht="21.75" x14ac:dyDescent="0.8">
      <c r="A1" s="97" t="s">
        <v>154</v>
      </c>
      <c r="B1" s="97"/>
      <c r="AB1" s="258"/>
      <c r="AC1" s="482" t="s">
        <v>155</v>
      </c>
      <c r="AD1" s="482"/>
      <c r="AE1" s="482"/>
      <c r="AF1" s="482"/>
      <c r="AG1" s="482"/>
      <c r="AH1" s="484"/>
      <c r="AI1" s="484"/>
      <c r="AJ1" s="484"/>
      <c r="AK1" s="484"/>
      <c r="AL1" s="484"/>
      <c r="AM1" s="484"/>
      <c r="AN1" s="484"/>
      <c r="AO1" s="484"/>
      <c r="AP1" s="484"/>
      <c r="AQ1" s="484"/>
    </row>
    <row r="2" spans="1:46" ht="8.25" customHeight="1" x14ac:dyDescent="0.8">
      <c r="AB2" s="258"/>
      <c r="AC2" s="483"/>
      <c r="AD2" s="483"/>
      <c r="AE2" s="483"/>
      <c r="AF2" s="483"/>
      <c r="AG2" s="483"/>
      <c r="AH2" s="485"/>
      <c r="AI2" s="485"/>
      <c r="AJ2" s="485"/>
      <c r="AK2" s="485"/>
      <c r="AL2" s="485"/>
      <c r="AM2" s="485"/>
      <c r="AN2" s="485"/>
      <c r="AO2" s="485"/>
      <c r="AP2" s="485"/>
      <c r="AQ2" s="485"/>
    </row>
    <row r="3" spans="1:46" x14ac:dyDescent="0.25">
      <c r="A3" s="486" t="s">
        <v>156</v>
      </c>
      <c r="B3" s="486"/>
      <c r="C3" s="486"/>
      <c r="D3" s="486" t="s">
        <v>157</v>
      </c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6"/>
      <c r="AN3" s="486"/>
      <c r="AO3" s="486"/>
      <c r="AP3" s="486"/>
      <c r="AQ3" s="486"/>
    </row>
    <row r="4" spans="1:46" x14ac:dyDescent="0.25">
      <c r="A4" s="98" t="s">
        <v>158</v>
      </c>
      <c r="D4" s="486" t="s">
        <v>159</v>
      </c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486"/>
      <c r="AL4" s="486"/>
      <c r="AM4" s="486"/>
      <c r="AN4" s="486"/>
      <c r="AO4" s="486"/>
      <c r="AP4" s="486"/>
      <c r="AQ4" s="486"/>
    </row>
    <row r="5" spans="1:46" ht="18" thickBot="1" x14ac:dyDescent="0.3">
      <c r="A5" s="98" t="s">
        <v>158</v>
      </c>
      <c r="D5" s="486" t="s">
        <v>160</v>
      </c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/>
      <c r="AE5" s="486"/>
      <c r="AF5" s="486"/>
      <c r="AG5" s="486"/>
      <c r="AH5" s="486"/>
      <c r="AI5" s="486"/>
      <c r="AJ5" s="486"/>
      <c r="AK5" s="486"/>
      <c r="AL5" s="486"/>
      <c r="AM5" s="486"/>
      <c r="AN5" s="486"/>
      <c r="AO5" s="486"/>
      <c r="AP5" s="486"/>
      <c r="AQ5" s="486"/>
    </row>
    <row r="6" spans="1:46" s="109" customFormat="1" ht="27.75" customHeight="1" thickBot="1" x14ac:dyDescent="0.3">
      <c r="A6" s="99"/>
      <c r="B6" s="100" t="s">
        <v>95</v>
      </c>
      <c r="C6" s="101" t="s">
        <v>77</v>
      </c>
      <c r="D6" s="102" t="s">
        <v>96</v>
      </c>
      <c r="E6" s="102" t="s">
        <v>97</v>
      </c>
      <c r="F6" s="102" t="s">
        <v>98</v>
      </c>
      <c r="G6" s="102" t="s">
        <v>99</v>
      </c>
      <c r="H6" s="103" t="s">
        <v>100</v>
      </c>
      <c r="I6" s="100" t="s">
        <v>95</v>
      </c>
      <c r="J6" s="101" t="s">
        <v>101</v>
      </c>
      <c r="K6" s="102" t="s">
        <v>102</v>
      </c>
      <c r="L6" s="102" t="s">
        <v>97</v>
      </c>
      <c r="M6" s="102" t="s">
        <v>98</v>
      </c>
      <c r="N6" s="102" t="s">
        <v>99</v>
      </c>
      <c r="O6" s="102" t="s">
        <v>100</v>
      </c>
      <c r="P6" s="100" t="s">
        <v>95</v>
      </c>
      <c r="Q6" s="101" t="s">
        <v>101</v>
      </c>
      <c r="R6" s="102" t="s">
        <v>102</v>
      </c>
      <c r="S6" s="102" t="s">
        <v>97</v>
      </c>
      <c r="T6" s="102" t="s">
        <v>98</v>
      </c>
      <c r="U6" s="102" t="s">
        <v>99</v>
      </c>
      <c r="V6" s="102" t="s">
        <v>100</v>
      </c>
      <c r="W6" s="100" t="s">
        <v>95</v>
      </c>
      <c r="X6" s="101" t="s">
        <v>101</v>
      </c>
      <c r="Y6" s="102" t="s">
        <v>102</v>
      </c>
      <c r="Z6" s="102" t="s">
        <v>97</v>
      </c>
      <c r="AA6" s="102" t="s">
        <v>98</v>
      </c>
      <c r="AB6" s="102" t="s">
        <v>99</v>
      </c>
      <c r="AC6" s="102" t="s">
        <v>100</v>
      </c>
      <c r="AD6" s="100" t="s">
        <v>95</v>
      </c>
      <c r="AE6" s="101" t="s">
        <v>101</v>
      </c>
      <c r="AF6" s="102" t="s">
        <v>102</v>
      </c>
      <c r="AG6" s="102" t="s">
        <v>103</v>
      </c>
      <c r="AH6" s="102" t="s">
        <v>98</v>
      </c>
      <c r="AI6" s="102" t="s">
        <v>99</v>
      </c>
      <c r="AJ6" s="102" t="s">
        <v>100</v>
      </c>
      <c r="AK6" s="100" t="s">
        <v>95</v>
      </c>
      <c r="AL6" s="101" t="s">
        <v>101</v>
      </c>
      <c r="AM6" s="104" t="s">
        <v>104</v>
      </c>
      <c r="AN6" s="105" t="s">
        <v>105</v>
      </c>
      <c r="AO6" s="106" t="s">
        <v>106</v>
      </c>
      <c r="AP6" s="107" t="s">
        <v>107</v>
      </c>
      <c r="AQ6" s="108" t="s">
        <v>108</v>
      </c>
      <c r="AS6" s="127" t="s">
        <v>110</v>
      </c>
    </row>
    <row r="7" spans="1:46" s="109" customFormat="1" ht="23.35" customHeight="1" x14ac:dyDescent="0.25">
      <c r="A7" s="479" t="s">
        <v>109</v>
      </c>
      <c r="B7" s="162">
        <v>1</v>
      </c>
      <c r="C7" s="259">
        <f t="shared" ref="C7:AE7" si="0">B7+1</f>
        <v>2</v>
      </c>
      <c r="D7" s="116">
        <f t="shared" si="0"/>
        <v>3</v>
      </c>
      <c r="E7" s="164">
        <f t="shared" si="0"/>
        <v>4</v>
      </c>
      <c r="F7" s="117">
        <f t="shared" si="0"/>
        <v>5</v>
      </c>
      <c r="G7" s="260">
        <f t="shared" si="0"/>
        <v>6</v>
      </c>
      <c r="H7" s="118">
        <f t="shared" si="0"/>
        <v>7</v>
      </c>
      <c r="I7" s="114">
        <f t="shared" si="0"/>
        <v>8</v>
      </c>
      <c r="J7" s="115">
        <f t="shared" si="0"/>
        <v>9</v>
      </c>
      <c r="K7" s="118">
        <f t="shared" si="0"/>
        <v>10</v>
      </c>
      <c r="L7" s="118">
        <f t="shared" si="0"/>
        <v>11</v>
      </c>
      <c r="M7" s="260">
        <f t="shared" si="0"/>
        <v>12</v>
      </c>
      <c r="N7" s="118">
        <f t="shared" si="0"/>
        <v>13</v>
      </c>
      <c r="O7" s="118">
        <f t="shared" si="0"/>
        <v>14</v>
      </c>
      <c r="P7" s="119">
        <f t="shared" si="0"/>
        <v>15</v>
      </c>
      <c r="Q7" s="120">
        <f t="shared" si="0"/>
        <v>16</v>
      </c>
      <c r="R7" s="118">
        <f t="shared" si="0"/>
        <v>17</v>
      </c>
      <c r="S7" s="118">
        <f t="shared" si="0"/>
        <v>18</v>
      </c>
      <c r="T7" s="118">
        <f t="shared" si="0"/>
        <v>19</v>
      </c>
      <c r="U7" s="118">
        <f t="shared" si="0"/>
        <v>20</v>
      </c>
      <c r="V7" s="118">
        <f t="shared" si="0"/>
        <v>21</v>
      </c>
      <c r="W7" s="119">
        <f t="shared" si="0"/>
        <v>22</v>
      </c>
      <c r="X7" s="120">
        <f t="shared" si="0"/>
        <v>23</v>
      </c>
      <c r="Y7" s="118">
        <f t="shared" si="0"/>
        <v>24</v>
      </c>
      <c r="Z7" s="118">
        <f t="shared" si="0"/>
        <v>25</v>
      </c>
      <c r="AA7" s="118">
        <f t="shared" si="0"/>
        <v>26</v>
      </c>
      <c r="AB7" s="118">
        <f t="shared" si="0"/>
        <v>27</v>
      </c>
      <c r="AC7" s="118">
        <f t="shared" si="0"/>
        <v>28</v>
      </c>
      <c r="AD7" s="121">
        <f t="shared" si="0"/>
        <v>29</v>
      </c>
      <c r="AE7" s="120">
        <f t="shared" si="0"/>
        <v>30</v>
      </c>
      <c r="AF7" s="111"/>
      <c r="AG7" s="111"/>
      <c r="AH7" s="111"/>
      <c r="AI7" s="111"/>
      <c r="AJ7" s="111"/>
      <c r="AK7" s="111"/>
      <c r="AL7" s="111"/>
      <c r="AM7" s="123">
        <f>AQ7-AN7-AO7-AP7</f>
        <v>17</v>
      </c>
      <c r="AN7" s="124">
        <v>4</v>
      </c>
      <c r="AO7" s="124">
        <v>3</v>
      </c>
      <c r="AP7" s="125">
        <v>6</v>
      </c>
      <c r="AQ7" s="126">
        <v>30</v>
      </c>
      <c r="AS7" s="127" t="s">
        <v>111</v>
      </c>
    </row>
    <row r="8" spans="1:46" s="109" customFormat="1" ht="23.35" customHeight="1" thickBot="1" x14ac:dyDescent="0.3">
      <c r="A8" s="480"/>
      <c r="B8" s="136"/>
      <c r="C8" s="261"/>
      <c r="D8" s="133"/>
      <c r="E8" s="262"/>
      <c r="F8" s="263"/>
      <c r="G8" s="264"/>
      <c r="H8" s="264"/>
      <c r="I8" s="131"/>
      <c r="J8" s="132"/>
      <c r="K8" s="150"/>
      <c r="L8" s="150"/>
      <c r="M8" s="150"/>
      <c r="N8" s="150"/>
      <c r="O8" s="150"/>
      <c r="P8" s="136"/>
      <c r="Q8" s="137"/>
      <c r="R8" s="135"/>
      <c r="S8" s="135"/>
      <c r="T8" s="135"/>
      <c r="U8" s="135"/>
      <c r="V8" s="135"/>
      <c r="W8" s="136"/>
      <c r="X8" s="137"/>
      <c r="Y8" s="135"/>
      <c r="Z8" s="135"/>
      <c r="AA8" s="135"/>
      <c r="AB8" s="135"/>
      <c r="AC8" s="135"/>
      <c r="AD8" s="137"/>
      <c r="AE8" s="137"/>
      <c r="AF8" s="111"/>
      <c r="AG8" s="111"/>
      <c r="AH8" s="111"/>
      <c r="AI8" s="111"/>
      <c r="AJ8" s="111"/>
      <c r="AK8" s="111"/>
      <c r="AL8" s="111"/>
      <c r="AM8" s="139">
        <f>COUNTIF(K8:O8,"○")+COUNTIF(R8:V8,"○")+COUNTIF(Y8:AC8,"○")+COUNTIF(G8:H8,"○")</f>
        <v>0</v>
      </c>
      <c r="AN8" s="140">
        <f>COUNTIF(I8,"○")+COUNTIF(P8,"○")+COUNTIF(W8,"○")+COUNTIF(B8,"○")</f>
        <v>0</v>
      </c>
      <c r="AO8" s="140">
        <f>COUNTIF(D8:F8,"○")</f>
        <v>0</v>
      </c>
      <c r="AP8" s="141">
        <f>COUNTIF(J8,"○")+COUNTIF(Q8,"○")+COUNTIF(X8,"○")+COUNTIF(AD8:AE8,"○")+COUNTIF(C8,"○")</f>
        <v>0</v>
      </c>
      <c r="AQ8" s="142">
        <f>SUM(AM8:AP8)</f>
        <v>0</v>
      </c>
      <c r="AS8" s="127" t="s">
        <v>113</v>
      </c>
    </row>
    <row r="9" spans="1:46" s="109" customFormat="1" ht="23.35" customHeight="1" x14ac:dyDescent="0.25">
      <c r="A9" s="479" t="s">
        <v>112</v>
      </c>
      <c r="B9" s="110"/>
      <c r="C9" s="110"/>
      <c r="D9" s="143">
        <f t="shared" ref="D9:AC9" si="1">C9+1</f>
        <v>1</v>
      </c>
      <c r="E9" s="143">
        <f t="shared" si="1"/>
        <v>2</v>
      </c>
      <c r="F9" s="144">
        <f t="shared" si="1"/>
        <v>3</v>
      </c>
      <c r="G9" s="265">
        <f t="shared" si="1"/>
        <v>4</v>
      </c>
      <c r="H9" s="265">
        <f t="shared" si="1"/>
        <v>5</v>
      </c>
      <c r="I9" s="119">
        <f t="shared" si="1"/>
        <v>6</v>
      </c>
      <c r="J9" s="120">
        <f t="shared" si="1"/>
        <v>7</v>
      </c>
      <c r="K9" s="143">
        <f t="shared" si="1"/>
        <v>8</v>
      </c>
      <c r="L9" s="143">
        <f t="shared" si="1"/>
        <v>9</v>
      </c>
      <c r="M9" s="118">
        <f t="shared" si="1"/>
        <v>10</v>
      </c>
      <c r="N9" s="118">
        <f t="shared" si="1"/>
        <v>11</v>
      </c>
      <c r="O9" s="118">
        <f t="shared" si="1"/>
        <v>12</v>
      </c>
      <c r="P9" s="119">
        <f t="shared" si="1"/>
        <v>13</v>
      </c>
      <c r="Q9" s="120">
        <f t="shared" si="1"/>
        <v>14</v>
      </c>
      <c r="R9" s="118">
        <f t="shared" si="1"/>
        <v>15</v>
      </c>
      <c r="S9" s="118">
        <f t="shared" si="1"/>
        <v>16</v>
      </c>
      <c r="T9" s="118">
        <f t="shared" si="1"/>
        <v>17</v>
      </c>
      <c r="U9" s="118">
        <f t="shared" si="1"/>
        <v>18</v>
      </c>
      <c r="V9" s="118">
        <f t="shared" si="1"/>
        <v>19</v>
      </c>
      <c r="W9" s="119">
        <f t="shared" si="1"/>
        <v>20</v>
      </c>
      <c r="X9" s="120">
        <f t="shared" si="1"/>
        <v>21</v>
      </c>
      <c r="Y9" s="118">
        <f t="shared" si="1"/>
        <v>22</v>
      </c>
      <c r="Z9" s="118">
        <f t="shared" si="1"/>
        <v>23</v>
      </c>
      <c r="AA9" s="118">
        <f t="shared" si="1"/>
        <v>24</v>
      </c>
      <c r="AB9" s="118">
        <f t="shared" si="1"/>
        <v>25</v>
      </c>
      <c r="AC9" s="118">
        <f t="shared" si="1"/>
        <v>26</v>
      </c>
      <c r="AD9" s="119">
        <f>AC9+1</f>
        <v>27</v>
      </c>
      <c r="AE9" s="120">
        <f t="shared" ref="AE9:AH9" si="2">AD9+1</f>
        <v>28</v>
      </c>
      <c r="AF9" s="118">
        <f t="shared" si="2"/>
        <v>29</v>
      </c>
      <c r="AG9" s="118">
        <f t="shared" si="2"/>
        <v>30</v>
      </c>
      <c r="AH9" s="118">
        <f t="shared" si="2"/>
        <v>31</v>
      </c>
      <c r="AI9" s="111"/>
      <c r="AJ9" s="111"/>
      <c r="AK9" s="111"/>
      <c r="AL9" s="111"/>
      <c r="AM9" s="145">
        <f>AQ9-AN9-AO9-AP9</f>
        <v>20</v>
      </c>
      <c r="AN9" s="146">
        <v>4</v>
      </c>
      <c r="AO9" s="147"/>
      <c r="AP9" s="148">
        <v>7</v>
      </c>
      <c r="AQ9" s="149">
        <v>31</v>
      </c>
    </row>
    <row r="10" spans="1:46" s="109" customFormat="1" ht="23.35" customHeight="1" x14ac:dyDescent="0.25">
      <c r="A10" s="480"/>
      <c r="B10" s="128"/>
      <c r="C10" s="128"/>
      <c r="D10" s="150"/>
      <c r="E10" s="150"/>
      <c r="F10" s="137"/>
      <c r="G10" s="137"/>
      <c r="H10" s="137"/>
      <c r="I10" s="136"/>
      <c r="J10" s="137"/>
      <c r="K10" s="150"/>
      <c r="L10" s="150"/>
      <c r="M10" s="150"/>
      <c r="N10" s="150"/>
      <c r="O10" s="150"/>
      <c r="P10" s="136"/>
      <c r="Q10" s="137"/>
      <c r="R10" s="150"/>
      <c r="S10" s="150"/>
      <c r="T10" s="150"/>
      <c r="U10" s="150"/>
      <c r="V10" s="150"/>
      <c r="W10" s="136"/>
      <c r="X10" s="137"/>
      <c r="Y10" s="150"/>
      <c r="Z10" s="150"/>
      <c r="AA10" s="150"/>
      <c r="AB10" s="150"/>
      <c r="AC10" s="150"/>
      <c r="AD10" s="136"/>
      <c r="AE10" s="137"/>
      <c r="AF10" s="150"/>
      <c r="AG10" s="150"/>
      <c r="AH10" s="150"/>
      <c r="AI10" s="128"/>
      <c r="AJ10" s="128"/>
      <c r="AK10" s="128"/>
      <c r="AL10" s="128"/>
      <c r="AM10" s="151">
        <f>COUNTIF(K10:O10,"○")+COUNTIF(R10:V10,"○")+COUNTIF(Y10:AC10,"○")+COUNTIF(AF10:AH10,"○")+COUNTIF(D10:E10,"○")</f>
        <v>0</v>
      </c>
      <c r="AN10" s="152">
        <f>COUNTIF(P10,"○")+COUNTIF(W10,"○")+COUNTIF(AD10,"○")+COUNTIF(I10,"○")</f>
        <v>0</v>
      </c>
      <c r="AO10" s="153">
        <v>0</v>
      </c>
      <c r="AP10" s="154">
        <f>COUNTIF(F10:H10,"○")+COUNTIF(Q10,"○")+COUNTIF(X10,"○")+COUNTIF(AE10,"○")+COUNTIF(J10,"○")</f>
        <v>0</v>
      </c>
      <c r="AQ10" s="155">
        <f>SUM(AM10:AP10)</f>
        <v>0</v>
      </c>
    </row>
    <row r="11" spans="1:46" s="109" customFormat="1" ht="23.35" customHeight="1" x14ac:dyDescent="0.25">
      <c r="A11" s="479" t="s">
        <v>40</v>
      </c>
      <c r="B11" s="111"/>
      <c r="C11" s="110"/>
      <c r="D11" s="110"/>
      <c r="E11" s="110"/>
      <c r="F11" s="110"/>
      <c r="G11" s="118">
        <f t="shared" ref="G11:H11" si="3">F11+1</f>
        <v>1</v>
      </c>
      <c r="H11" s="118">
        <f t="shared" si="3"/>
        <v>2</v>
      </c>
      <c r="I11" s="119">
        <f>H11+1</f>
        <v>3</v>
      </c>
      <c r="J11" s="120">
        <f t="shared" ref="J11:AJ11" si="4">I11+1</f>
        <v>4</v>
      </c>
      <c r="K11" s="118">
        <f t="shared" si="4"/>
        <v>5</v>
      </c>
      <c r="L11" s="118">
        <f t="shared" si="4"/>
        <v>6</v>
      </c>
      <c r="M11" s="118">
        <f t="shared" si="4"/>
        <v>7</v>
      </c>
      <c r="N11" s="118">
        <f t="shared" si="4"/>
        <v>8</v>
      </c>
      <c r="O11" s="118">
        <f t="shared" si="4"/>
        <v>9</v>
      </c>
      <c r="P11" s="119">
        <f>O11+1</f>
        <v>10</v>
      </c>
      <c r="Q11" s="120">
        <f>P11+1</f>
        <v>11</v>
      </c>
      <c r="R11" s="118">
        <f t="shared" si="4"/>
        <v>12</v>
      </c>
      <c r="S11" s="118">
        <f t="shared" si="4"/>
        <v>13</v>
      </c>
      <c r="T11" s="118">
        <f t="shared" si="4"/>
        <v>14</v>
      </c>
      <c r="U11" s="118">
        <f t="shared" si="4"/>
        <v>15</v>
      </c>
      <c r="V11" s="118">
        <f t="shared" si="4"/>
        <v>16</v>
      </c>
      <c r="W11" s="119">
        <f t="shared" si="4"/>
        <v>17</v>
      </c>
      <c r="X11" s="120">
        <f t="shared" si="4"/>
        <v>18</v>
      </c>
      <c r="Y11" s="118">
        <f t="shared" si="4"/>
        <v>19</v>
      </c>
      <c r="Z11" s="118">
        <f t="shared" si="4"/>
        <v>20</v>
      </c>
      <c r="AA11" s="118">
        <f t="shared" si="4"/>
        <v>21</v>
      </c>
      <c r="AB11" s="118">
        <f t="shared" si="4"/>
        <v>22</v>
      </c>
      <c r="AC11" s="118">
        <f t="shared" si="4"/>
        <v>23</v>
      </c>
      <c r="AD11" s="119">
        <f t="shared" si="4"/>
        <v>24</v>
      </c>
      <c r="AE11" s="120">
        <f t="shared" si="4"/>
        <v>25</v>
      </c>
      <c r="AF11" s="118">
        <f t="shared" si="4"/>
        <v>26</v>
      </c>
      <c r="AG11" s="118">
        <f t="shared" si="4"/>
        <v>27</v>
      </c>
      <c r="AH11" s="118">
        <f t="shared" si="4"/>
        <v>28</v>
      </c>
      <c r="AI11" s="118">
        <f t="shared" si="4"/>
        <v>29</v>
      </c>
      <c r="AJ11" s="118">
        <f t="shared" si="4"/>
        <v>30</v>
      </c>
      <c r="AK11" s="111"/>
      <c r="AL11" s="122"/>
      <c r="AM11" s="123">
        <f>AQ11-AN11-AO11-AP11</f>
        <v>22</v>
      </c>
      <c r="AN11" s="124">
        <v>4</v>
      </c>
      <c r="AO11" s="156"/>
      <c r="AP11" s="125">
        <v>4</v>
      </c>
      <c r="AQ11" s="126">
        <v>30</v>
      </c>
    </row>
    <row r="12" spans="1:46" s="109" customFormat="1" ht="23.35" customHeight="1" thickBot="1" x14ac:dyDescent="0.3">
      <c r="A12" s="480"/>
      <c r="B12" s="128"/>
      <c r="C12" s="128"/>
      <c r="D12" s="128"/>
      <c r="E12" s="128"/>
      <c r="F12" s="128"/>
      <c r="G12" s="150"/>
      <c r="H12" s="150"/>
      <c r="I12" s="136"/>
      <c r="J12" s="137"/>
      <c r="K12" s="150"/>
      <c r="L12" s="150"/>
      <c r="M12" s="150"/>
      <c r="N12" s="150"/>
      <c r="O12" s="150"/>
      <c r="P12" s="136"/>
      <c r="Q12" s="137"/>
      <c r="R12" s="150"/>
      <c r="S12" s="150"/>
      <c r="T12" s="150"/>
      <c r="U12" s="150"/>
      <c r="V12" s="150"/>
      <c r="W12" s="136"/>
      <c r="X12" s="137"/>
      <c r="Y12" s="150"/>
      <c r="Z12" s="150"/>
      <c r="AA12" s="150"/>
      <c r="AB12" s="150"/>
      <c r="AC12" s="150"/>
      <c r="AD12" s="136"/>
      <c r="AE12" s="137"/>
      <c r="AF12" s="158"/>
      <c r="AG12" s="158"/>
      <c r="AH12" s="158"/>
      <c r="AI12" s="158"/>
      <c r="AJ12" s="158"/>
      <c r="AK12" s="128"/>
      <c r="AL12" s="160"/>
      <c r="AM12" s="139">
        <f>COUNTIF(K12:O12,"○")+COUNTIF(R12:V12,"○")+COUNTIF(Y12:AC12,"○")+COUNTIF(G12:H12,"○")+COUNTIF(AF12:AJ12,"○")</f>
        <v>0</v>
      </c>
      <c r="AN12" s="140">
        <f>COUNTIF(I12,"○")+COUNTIF(P12,"○")+COUNTIF(W12,"○")+COUNTIF(AD12,"○")</f>
        <v>0</v>
      </c>
      <c r="AO12" s="161"/>
      <c r="AP12" s="141">
        <f>COUNTIF(J12,"○")+COUNTIF(Q12,"○")+COUNTIF(X12,"○")+COUNTIF(AE12,"○")</f>
        <v>0</v>
      </c>
      <c r="AQ12" s="142">
        <f>SUM(AM12:AP12)</f>
        <v>0</v>
      </c>
    </row>
    <row r="13" spans="1:46" s="109" customFormat="1" ht="23.35" customHeight="1" x14ac:dyDescent="0.25">
      <c r="A13" s="479" t="s">
        <v>41</v>
      </c>
      <c r="B13" s="162">
        <v>1</v>
      </c>
      <c r="C13" s="120">
        <f t="shared" ref="C13:H13" si="5">B13+1</f>
        <v>2</v>
      </c>
      <c r="D13" s="118">
        <f t="shared" si="5"/>
        <v>3</v>
      </c>
      <c r="E13" s="118">
        <f t="shared" si="5"/>
        <v>4</v>
      </c>
      <c r="F13" s="118">
        <f t="shared" si="5"/>
        <v>5</v>
      </c>
      <c r="G13" s="118">
        <f t="shared" si="5"/>
        <v>6</v>
      </c>
      <c r="H13" s="118">
        <f t="shared" si="5"/>
        <v>7</v>
      </c>
      <c r="I13" s="119">
        <f>H13+1</f>
        <v>8</v>
      </c>
      <c r="J13" s="120">
        <f t="shared" ref="J13:AF13" si="6">I13+1</f>
        <v>9</v>
      </c>
      <c r="K13" s="118">
        <f t="shared" si="6"/>
        <v>10</v>
      </c>
      <c r="L13" s="118">
        <f t="shared" si="6"/>
        <v>11</v>
      </c>
      <c r="M13" s="118">
        <f t="shared" si="6"/>
        <v>12</v>
      </c>
      <c r="N13" s="118">
        <f t="shared" si="6"/>
        <v>13</v>
      </c>
      <c r="O13" s="118">
        <f t="shared" si="6"/>
        <v>14</v>
      </c>
      <c r="P13" s="119">
        <f>O13+1</f>
        <v>15</v>
      </c>
      <c r="Q13" s="120">
        <f>P13+1</f>
        <v>16</v>
      </c>
      <c r="R13" s="144">
        <f t="shared" si="6"/>
        <v>17</v>
      </c>
      <c r="S13" s="118">
        <f t="shared" si="6"/>
        <v>18</v>
      </c>
      <c r="T13" s="118">
        <f t="shared" si="6"/>
        <v>19</v>
      </c>
      <c r="U13" s="118">
        <f t="shared" si="6"/>
        <v>20</v>
      </c>
      <c r="V13" s="118">
        <f t="shared" si="6"/>
        <v>21</v>
      </c>
      <c r="W13" s="119">
        <f t="shared" si="6"/>
        <v>22</v>
      </c>
      <c r="X13" s="120">
        <f t="shared" si="6"/>
        <v>23</v>
      </c>
      <c r="Y13" s="163">
        <f t="shared" si="6"/>
        <v>24</v>
      </c>
      <c r="Z13" s="116">
        <f t="shared" si="6"/>
        <v>25</v>
      </c>
      <c r="AA13" s="164">
        <f>Z13+1</f>
        <v>26</v>
      </c>
      <c r="AB13" s="164">
        <f>AA13+1</f>
        <v>27</v>
      </c>
      <c r="AC13" s="117">
        <f t="shared" ref="AC13" si="7">AB13+1</f>
        <v>28</v>
      </c>
      <c r="AD13" s="114">
        <f t="shared" si="6"/>
        <v>29</v>
      </c>
      <c r="AE13" s="115">
        <f t="shared" si="6"/>
        <v>30</v>
      </c>
      <c r="AF13" s="113">
        <f t="shared" si="6"/>
        <v>31</v>
      </c>
      <c r="AG13" s="266"/>
      <c r="AH13" s="111"/>
      <c r="AI13" s="111"/>
      <c r="AJ13" s="111"/>
      <c r="AK13" s="111"/>
      <c r="AL13" s="111"/>
      <c r="AM13" s="145">
        <f>AQ13-AN13-AO13-AP13</f>
        <v>15</v>
      </c>
      <c r="AN13" s="146">
        <v>5</v>
      </c>
      <c r="AO13" s="146">
        <v>5</v>
      </c>
      <c r="AP13" s="148">
        <v>6</v>
      </c>
      <c r="AQ13" s="149">
        <v>31</v>
      </c>
    </row>
    <row r="14" spans="1:46" s="109" customFormat="1" ht="23.35" customHeight="1" thickBot="1" x14ac:dyDescent="0.3">
      <c r="A14" s="480"/>
      <c r="B14" s="136"/>
      <c r="C14" s="137"/>
      <c r="D14" s="157"/>
      <c r="E14" s="157"/>
      <c r="F14" s="157"/>
      <c r="G14" s="157"/>
      <c r="H14" s="157"/>
      <c r="I14" s="136"/>
      <c r="J14" s="137"/>
      <c r="K14" s="150"/>
      <c r="L14" s="150"/>
      <c r="M14" s="150"/>
      <c r="N14" s="150"/>
      <c r="O14" s="150"/>
      <c r="P14" s="136"/>
      <c r="Q14" s="137"/>
      <c r="R14" s="137"/>
      <c r="S14" s="157"/>
      <c r="T14" s="157"/>
      <c r="U14" s="157"/>
      <c r="V14" s="157"/>
      <c r="W14" s="136"/>
      <c r="X14" s="137"/>
      <c r="Y14" s="165"/>
      <c r="Z14" s="133"/>
      <c r="AA14" s="166"/>
      <c r="AB14" s="166"/>
      <c r="AC14" s="134"/>
      <c r="AD14" s="131"/>
      <c r="AE14" s="132"/>
      <c r="AF14" s="130"/>
      <c r="AG14" s="267"/>
      <c r="AH14" s="128"/>
      <c r="AI14" s="128"/>
      <c r="AJ14" s="128"/>
      <c r="AK14" s="128"/>
      <c r="AL14" s="128"/>
      <c r="AM14" s="151">
        <f>COUNTIF(D14:H14,"○")+COUNTIF(K14:O14,"○")+COUNTIF(S14:V14,"○")+COUNTIF(Y14,"○")</f>
        <v>0</v>
      </c>
      <c r="AN14" s="152">
        <f>COUNTIF(I14,"○")+COUNTIF(AD14,"○")+COUNTIF(P14,"○")+COUNTIF(W14,"○")+COUNTIF(B14,"○")</f>
        <v>0</v>
      </c>
      <c r="AO14" s="152">
        <f>COUNTIF(AF14,"○")+COUNTIF(Z14:AC14,"○")</f>
        <v>0</v>
      </c>
      <c r="AP14" s="154">
        <f>COUNTIF(J14,"○")+COUNTIF(Q14:R14,"○")+COUNTIF(X14,"○")+COUNTIF(AE14,"○")+COUNTIF(C14,"○")</f>
        <v>0</v>
      </c>
      <c r="AQ14" s="155">
        <f>SUM(AM14:AP14)</f>
        <v>0</v>
      </c>
      <c r="AS14"/>
      <c r="AT14"/>
    </row>
    <row r="15" spans="1:46" s="109" customFormat="1" ht="23.35" customHeight="1" x14ac:dyDescent="0.25">
      <c r="A15" s="479" t="s">
        <v>42</v>
      </c>
      <c r="B15" s="111"/>
      <c r="C15" s="112"/>
      <c r="D15" s="112"/>
      <c r="E15" s="116">
        <f t="shared" ref="E15:AI15" si="8">D15+1</f>
        <v>1</v>
      </c>
      <c r="F15" s="164">
        <f t="shared" si="8"/>
        <v>2</v>
      </c>
      <c r="G15" s="164">
        <f t="shared" si="8"/>
        <v>3</v>
      </c>
      <c r="H15" s="117">
        <f t="shared" si="8"/>
        <v>4</v>
      </c>
      <c r="I15" s="114">
        <f t="shared" si="8"/>
        <v>5</v>
      </c>
      <c r="J15" s="121">
        <f t="shared" si="8"/>
        <v>6</v>
      </c>
      <c r="K15" s="116">
        <f t="shared" si="8"/>
        <v>7</v>
      </c>
      <c r="L15" s="164">
        <f t="shared" si="8"/>
        <v>8</v>
      </c>
      <c r="M15" s="164">
        <f t="shared" si="8"/>
        <v>9</v>
      </c>
      <c r="N15" s="117">
        <f t="shared" si="8"/>
        <v>10</v>
      </c>
      <c r="O15" s="268">
        <f t="shared" si="8"/>
        <v>11</v>
      </c>
      <c r="P15" s="162">
        <f t="shared" si="8"/>
        <v>12</v>
      </c>
      <c r="Q15" s="115">
        <f t="shared" si="8"/>
        <v>13</v>
      </c>
      <c r="R15" s="116">
        <f t="shared" si="8"/>
        <v>14</v>
      </c>
      <c r="S15" s="164">
        <f t="shared" si="8"/>
        <v>15</v>
      </c>
      <c r="T15" s="164">
        <f t="shared" si="8"/>
        <v>16</v>
      </c>
      <c r="U15" s="164">
        <f t="shared" si="8"/>
        <v>17</v>
      </c>
      <c r="V15" s="117">
        <f t="shared" si="8"/>
        <v>18</v>
      </c>
      <c r="W15" s="114">
        <f t="shared" si="8"/>
        <v>19</v>
      </c>
      <c r="X15" s="120">
        <f t="shared" si="8"/>
        <v>20</v>
      </c>
      <c r="Y15" s="116">
        <f t="shared" si="8"/>
        <v>21</v>
      </c>
      <c r="Z15" s="143">
        <f t="shared" si="8"/>
        <v>22</v>
      </c>
      <c r="AA15" s="269">
        <f t="shared" si="8"/>
        <v>23</v>
      </c>
      <c r="AB15" s="270">
        <f t="shared" si="8"/>
        <v>24</v>
      </c>
      <c r="AC15" s="271">
        <f t="shared" si="8"/>
        <v>25</v>
      </c>
      <c r="AD15" s="119">
        <f t="shared" si="8"/>
        <v>26</v>
      </c>
      <c r="AE15" s="120">
        <f t="shared" si="8"/>
        <v>27</v>
      </c>
      <c r="AF15" s="143">
        <f t="shared" si="8"/>
        <v>28</v>
      </c>
      <c r="AG15" s="143">
        <f t="shared" si="8"/>
        <v>29</v>
      </c>
      <c r="AH15" s="143">
        <f t="shared" si="8"/>
        <v>30</v>
      </c>
      <c r="AI15" s="143">
        <f t="shared" si="8"/>
        <v>31</v>
      </c>
      <c r="AJ15" s="169"/>
      <c r="AK15" s="111"/>
      <c r="AL15" s="122"/>
      <c r="AM15" s="123">
        <f>AQ15-AN15-AO15-AP15</f>
        <v>6</v>
      </c>
      <c r="AN15" s="124">
        <v>4</v>
      </c>
      <c r="AO15" s="124">
        <v>16</v>
      </c>
      <c r="AP15" s="125">
        <v>5</v>
      </c>
      <c r="AQ15" s="126">
        <v>31</v>
      </c>
    </row>
    <row r="16" spans="1:46" s="109" customFormat="1" ht="23.35" customHeight="1" thickBot="1" x14ac:dyDescent="0.3">
      <c r="A16" s="480"/>
      <c r="B16" s="128"/>
      <c r="C16" s="129"/>
      <c r="D16" s="129"/>
      <c r="E16" s="170"/>
      <c r="F16" s="167"/>
      <c r="G16" s="167"/>
      <c r="H16" s="168"/>
      <c r="I16" s="131"/>
      <c r="J16" s="137"/>
      <c r="K16" s="133"/>
      <c r="L16" s="166"/>
      <c r="M16" s="166"/>
      <c r="N16" s="134"/>
      <c r="O16" s="272"/>
      <c r="P16" s="136"/>
      <c r="Q16" s="132"/>
      <c r="R16" s="133"/>
      <c r="S16" s="166"/>
      <c r="T16" s="166"/>
      <c r="U16" s="166"/>
      <c r="V16" s="134"/>
      <c r="W16" s="131"/>
      <c r="X16" s="137"/>
      <c r="Y16" s="133"/>
      <c r="Z16" s="166"/>
      <c r="AA16" s="175"/>
      <c r="AB16" s="273"/>
      <c r="AC16" s="264"/>
      <c r="AD16" s="136"/>
      <c r="AE16" s="137"/>
      <c r="AF16" s="150"/>
      <c r="AG16" s="150"/>
      <c r="AH16" s="150"/>
      <c r="AI16" s="150"/>
      <c r="AJ16" s="128"/>
      <c r="AK16" s="128"/>
      <c r="AL16" s="138"/>
      <c r="AM16" s="139">
        <f>COUNTIF(AB16:AC16,"○")+COUNTIF(AF16:AI16,"○")</f>
        <v>0</v>
      </c>
      <c r="AN16" s="140">
        <f>COUNTIF(I16,"○")+COUNTIF(W16,"○")+COUNTIF(AD16,"○")+COUNTIF(P16,"○")</f>
        <v>0</v>
      </c>
      <c r="AO16" s="140">
        <f>COUNTIF(E16:H16,"○")+COUNTIF(K16:N16,"○")+COUNTIF(R16:V16,"○")+COUNTIF(Y16:AA16,"○")</f>
        <v>0</v>
      </c>
      <c r="AP16" s="141">
        <f>COUNTIF(J16,"○")+COUNTIF(Q16,"○")+COUNTIF(X16,"○")+COUNTIF(AE16,"○")+COUNTIF(O16,"○")</f>
        <v>0</v>
      </c>
      <c r="AQ16" s="142">
        <f>SUM(AM16:AP16)</f>
        <v>0</v>
      </c>
    </row>
    <row r="17" spans="1:43" s="109" customFormat="1" ht="23.35" customHeight="1" x14ac:dyDescent="0.25">
      <c r="A17" s="479" t="s">
        <v>43</v>
      </c>
      <c r="B17" s="111"/>
      <c r="C17" s="110"/>
      <c r="D17" s="169"/>
      <c r="E17" s="169"/>
      <c r="F17" s="169"/>
      <c r="G17" s="169"/>
      <c r="H17" s="143">
        <f t="shared" ref="H17" si="9">G17+1</f>
        <v>1</v>
      </c>
      <c r="I17" s="119">
        <f>H17+1</f>
        <v>2</v>
      </c>
      <c r="J17" s="120">
        <f t="shared" ref="J17:AK17" si="10">I17+1</f>
        <v>3</v>
      </c>
      <c r="K17" s="118">
        <f t="shared" si="10"/>
        <v>4</v>
      </c>
      <c r="L17" s="143">
        <f t="shared" si="10"/>
        <v>5</v>
      </c>
      <c r="M17" s="143">
        <f t="shared" si="10"/>
        <v>6</v>
      </c>
      <c r="N17" s="143">
        <f t="shared" si="10"/>
        <v>7</v>
      </c>
      <c r="O17" s="143">
        <f t="shared" si="10"/>
        <v>8</v>
      </c>
      <c r="P17" s="119">
        <f t="shared" si="10"/>
        <v>9</v>
      </c>
      <c r="Q17" s="120">
        <f t="shared" si="10"/>
        <v>10</v>
      </c>
      <c r="R17" s="143">
        <f t="shared" si="10"/>
        <v>11</v>
      </c>
      <c r="S17" s="143">
        <f t="shared" si="10"/>
        <v>12</v>
      </c>
      <c r="T17" s="143">
        <f t="shared" si="10"/>
        <v>13</v>
      </c>
      <c r="U17" s="143">
        <f t="shared" si="10"/>
        <v>14</v>
      </c>
      <c r="V17" s="118">
        <f t="shared" si="10"/>
        <v>15</v>
      </c>
      <c r="W17" s="119">
        <f t="shared" si="10"/>
        <v>16</v>
      </c>
      <c r="X17" s="120">
        <f t="shared" si="10"/>
        <v>17</v>
      </c>
      <c r="Y17" s="144">
        <f t="shared" si="10"/>
        <v>18</v>
      </c>
      <c r="Z17" s="118">
        <f t="shared" si="10"/>
        <v>19</v>
      </c>
      <c r="AA17" s="118">
        <f t="shared" si="10"/>
        <v>20</v>
      </c>
      <c r="AB17" s="143">
        <f t="shared" si="10"/>
        <v>21</v>
      </c>
      <c r="AC17" s="118">
        <f t="shared" si="10"/>
        <v>22</v>
      </c>
      <c r="AD17" s="144">
        <f t="shared" si="10"/>
        <v>23</v>
      </c>
      <c r="AE17" s="120">
        <f t="shared" si="10"/>
        <v>24</v>
      </c>
      <c r="AF17" s="118">
        <f t="shared" si="10"/>
        <v>25</v>
      </c>
      <c r="AG17" s="118">
        <f t="shared" si="10"/>
        <v>26</v>
      </c>
      <c r="AH17" s="118">
        <f t="shared" si="10"/>
        <v>27</v>
      </c>
      <c r="AI17" s="118">
        <f t="shared" si="10"/>
        <v>28</v>
      </c>
      <c r="AJ17" s="118">
        <f t="shared" si="10"/>
        <v>29</v>
      </c>
      <c r="AK17" s="162">
        <f t="shared" si="10"/>
        <v>30</v>
      </c>
      <c r="AL17" s="171"/>
      <c r="AM17" s="145">
        <v>20</v>
      </c>
      <c r="AN17" s="146">
        <v>4</v>
      </c>
      <c r="AO17" s="147"/>
      <c r="AP17" s="148">
        <v>6</v>
      </c>
      <c r="AQ17" s="149">
        <v>30</v>
      </c>
    </row>
    <row r="18" spans="1:43" s="109" customFormat="1" ht="23.35" customHeight="1" x14ac:dyDescent="0.25">
      <c r="A18" s="480"/>
      <c r="B18" s="128"/>
      <c r="C18" s="128"/>
      <c r="D18" s="128"/>
      <c r="E18" s="128"/>
      <c r="F18" s="128"/>
      <c r="G18" s="128"/>
      <c r="H18" s="150"/>
      <c r="I18" s="136"/>
      <c r="J18" s="137"/>
      <c r="K18" s="150"/>
      <c r="L18" s="150"/>
      <c r="M18" s="150"/>
      <c r="N18" s="150"/>
      <c r="O18" s="150"/>
      <c r="P18" s="136"/>
      <c r="Q18" s="137"/>
      <c r="R18" s="150"/>
      <c r="S18" s="150"/>
      <c r="T18" s="150"/>
      <c r="U18" s="150"/>
      <c r="V18" s="150"/>
      <c r="W18" s="136"/>
      <c r="X18" s="137"/>
      <c r="Y18" s="137"/>
      <c r="Z18" s="150"/>
      <c r="AA18" s="150"/>
      <c r="AB18" s="150"/>
      <c r="AC18" s="150"/>
      <c r="AD18" s="137"/>
      <c r="AE18" s="137"/>
      <c r="AF18" s="135"/>
      <c r="AG18" s="135"/>
      <c r="AH18" s="135"/>
      <c r="AI18" s="135"/>
      <c r="AJ18" s="135"/>
      <c r="AK18" s="136"/>
      <c r="AL18" s="160"/>
      <c r="AM18" s="151">
        <f>COUNTIF(K18:O18,"○")+COUNTIF(R18:V18,"○")+COUNTIF(Z18:AC18,"○")+COUNTIF(H18,"○")+COUNTIF(AF18:AJ18,"○")</f>
        <v>0</v>
      </c>
      <c r="AN18" s="152">
        <f>COUNTIF(I18,"○")+COUNTIF(P18,"○")+COUNTIF(W18,"○")+COUNTIF(AK18,"○")</f>
        <v>0</v>
      </c>
      <c r="AO18" s="153"/>
      <c r="AP18" s="154">
        <f>COUNTIF(J18,"○")+COUNTIF(Q18,"○")+COUNTIF(X18:Y18,"○")+COUNTIF(AD18:AE18,"○")</f>
        <v>0</v>
      </c>
      <c r="AQ18" s="155">
        <f>SUM(AM18:AP18)</f>
        <v>0</v>
      </c>
    </row>
    <row r="19" spans="1:43" s="109" customFormat="1" ht="23.35" customHeight="1" x14ac:dyDescent="0.25">
      <c r="A19" s="479" t="s">
        <v>114</v>
      </c>
      <c r="B19" s="111"/>
      <c r="C19" s="120">
        <f t="shared" ref="C19:AG19" si="11">B19+1</f>
        <v>1</v>
      </c>
      <c r="D19" s="118">
        <f t="shared" si="11"/>
        <v>2</v>
      </c>
      <c r="E19" s="118">
        <f t="shared" si="11"/>
        <v>3</v>
      </c>
      <c r="F19" s="118">
        <f t="shared" si="11"/>
        <v>4</v>
      </c>
      <c r="G19" s="118">
        <f t="shared" si="11"/>
        <v>5</v>
      </c>
      <c r="H19" s="118">
        <f t="shared" si="11"/>
        <v>6</v>
      </c>
      <c r="I19" s="119">
        <f t="shared" si="11"/>
        <v>7</v>
      </c>
      <c r="J19" s="120">
        <f t="shared" si="11"/>
        <v>8</v>
      </c>
      <c r="K19" s="144">
        <f t="shared" si="11"/>
        <v>9</v>
      </c>
      <c r="L19" s="118">
        <f t="shared" si="11"/>
        <v>10</v>
      </c>
      <c r="M19" s="118">
        <f t="shared" si="11"/>
        <v>11</v>
      </c>
      <c r="N19" s="118">
        <f t="shared" si="11"/>
        <v>12</v>
      </c>
      <c r="O19" s="118">
        <f t="shared" si="11"/>
        <v>13</v>
      </c>
      <c r="P19" s="119">
        <f t="shared" si="11"/>
        <v>14</v>
      </c>
      <c r="Q19" s="120">
        <f t="shared" si="11"/>
        <v>15</v>
      </c>
      <c r="R19" s="118">
        <f t="shared" si="11"/>
        <v>16</v>
      </c>
      <c r="S19" s="118">
        <f t="shared" si="11"/>
        <v>17</v>
      </c>
      <c r="T19" s="118">
        <f t="shared" si="11"/>
        <v>18</v>
      </c>
      <c r="U19" s="118">
        <f t="shared" si="11"/>
        <v>19</v>
      </c>
      <c r="V19" s="118">
        <f t="shared" si="11"/>
        <v>20</v>
      </c>
      <c r="W19" s="119">
        <f t="shared" si="11"/>
        <v>21</v>
      </c>
      <c r="X19" s="120">
        <f t="shared" si="11"/>
        <v>22</v>
      </c>
      <c r="Y19" s="118">
        <f t="shared" si="11"/>
        <v>23</v>
      </c>
      <c r="Z19" s="118">
        <f t="shared" si="11"/>
        <v>24</v>
      </c>
      <c r="AA19" s="118">
        <f t="shared" si="11"/>
        <v>25</v>
      </c>
      <c r="AB19" s="118">
        <f t="shared" si="11"/>
        <v>26</v>
      </c>
      <c r="AC19" s="118">
        <f t="shared" si="11"/>
        <v>27</v>
      </c>
      <c r="AD19" s="119">
        <f t="shared" si="11"/>
        <v>28</v>
      </c>
      <c r="AE19" s="120">
        <f t="shared" si="11"/>
        <v>29</v>
      </c>
      <c r="AF19" s="118">
        <f t="shared" si="11"/>
        <v>30</v>
      </c>
      <c r="AG19" s="118">
        <f t="shared" si="11"/>
        <v>31</v>
      </c>
      <c r="AH19" s="111"/>
      <c r="AI19" s="111"/>
      <c r="AJ19" s="111"/>
      <c r="AK19" s="111"/>
      <c r="AL19" s="171"/>
      <c r="AM19" s="123">
        <f>AQ19-AN19-AO19-AP19</f>
        <v>21</v>
      </c>
      <c r="AN19" s="124">
        <v>4</v>
      </c>
      <c r="AO19" s="156"/>
      <c r="AP19" s="125">
        <v>6</v>
      </c>
      <c r="AQ19" s="126">
        <v>31</v>
      </c>
    </row>
    <row r="20" spans="1:43" s="109" customFormat="1" ht="23.35" customHeight="1" x14ac:dyDescent="0.25">
      <c r="A20" s="480"/>
      <c r="B20" s="111"/>
      <c r="C20" s="137"/>
      <c r="D20" s="150"/>
      <c r="E20" s="150"/>
      <c r="F20" s="150"/>
      <c r="G20" s="150"/>
      <c r="H20" s="150"/>
      <c r="I20" s="136"/>
      <c r="J20" s="137"/>
      <c r="K20" s="137"/>
      <c r="L20" s="150"/>
      <c r="M20" s="150"/>
      <c r="N20" s="150"/>
      <c r="O20" s="150"/>
      <c r="P20" s="136"/>
      <c r="Q20" s="137"/>
      <c r="R20" s="150"/>
      <c r="S20" s="150"/>
      <c r="T20" s="150"/>
      <c r="U20" s="150"/>
      <c r="V20" s="150"/>
      <c r="W20" s="136"/>
      <c r="X20" s="137"/>
      <c r="Y20" s="150"/>
      <c r="Z20" s="150"/>
      <c r="AA20" s="150"/>
      <c r="AB20" s="150"/>
      <c r="AC20" s="150"/>
      <c r="AD20" s="136"/>
      <c r="AE20" s="137"/>
      <c r="AF20" s="150"/>
      <c r="AG20" s="150"/>
      <c r="AH20" s="128"/>
      <c r="AI20" s="128"/>
      <c r="AJ20" s="128"/>
      <c r="AK20" s="128"/>
      <c r="AL20" s="160"/>
      <c r="AM20" s="139">
        <f>COUNTIF(L20:O20,"○")+COUNTIF(R20:V20,"○")+COUNTIF(Y20:AC20,"○")+COUNTIF(AF20:AG20,"○")+COUNTIF(D20:H20,"○")</f>
        <v>0</v>
      </c>
      <c r="AN20" s="140">
        <f>COUNTIF(I20,"○")+COUNTIF(P20,"○")+COUNTIF(W20,"○")+COUNTIF(AD20,"○")</f>
        <v>0</v>
      </c>
      <c r="AO20" s="161"/>
      <c r="AP20" s="141">
        <f>COUNTIF(J20:K20,"○")+COUNTIF(Q20,"○")+COUNTIF(X20,"○")+COUNTIF(AE20,"○")+COUNTIF(C20,"○")</f>
        <v>0</v>
      </c>
      <c r="AQ20" s="142">
        <f>SUM(AM20:AP20)</f>
        <v>0</v>
      </c>
    </row>
    <row r="21" spans="1:43" s="109" customFormat="1" ht="23.35" customHeight="1" x14ac:dyDescent="0.25">
      <c r="A21" s="479" t="s">
        <v>115</v>
      </c>
      <c r="B21" s="111"/>
      <c r="C21" s="111"/>
      <c r="D21" s="111"/>
      <c r="E21" s="111"/>
      <c r="F21" s="118">
        <f t="shared" ref="F21:G21" si="12">E21+1</f>
        <v>1</v>
      </c>
      <c r="G21" s="118">
        <f t="shared" si="12"/>
        <v>2</v>
      </c>
      <c r="H21" s="144">
        <f>G21+1</f>
        <v>3</v>
      </c>
      <c r="I21" s="119">
        <f t="shared" ref="I21:AI21" si="13">H21+1</f>
        <v>4</v>
      </c>
      <c r="J21" s="120">
        <f t="shared" si="13"/>
        <v>5</v>
      </c>
      <c r="K21" s="118">
        <f t="shared" si="13"/>
        <v>6</v>
      </c>
      <c r="L21" s="118">
        <f t="shared" si="13"/>
        <v>7</v>
      </c>
      <c r="M21" s="118">
        <f t="shared" si="13"/>
        <v>8</v>
      </c>
      <c r="N21" s="118">
        <f t="shared" si="13"/>
        <v>9</v>
      </c>
      <c r="O21" s="118">
        <f t="shared" si="13"/>
        <v>10</v>
      </c>
      <c r="P21" s="119">
        <f t="shared" si="13"/>
        <v>11</v>
      </c>
      <c r="Q21" s="120">
        <f t="shared" si="13"/>
        <v>12</v>
      </c>
      <c r="R21" s="118">
        <f t="shared" si="13"/>
        <v>13</v>
      </c>
      <c r="S21" s="118">
        <f t="shared" si="13"/>
        <v>14</v>
      </c>
      <c r="T21" s="118">
        <f t="shared" si="13"/>
        <v>15</v>
      </c>
      <c r="U21" s="118">
        <f t="shared" si="13"/>
        <v>16</v>
      </c>
      <c r="V21" s="118">
        <f t="shared" si="13"/>
        <v>17</v>
      </c>
      <c r="W21" s="119">
        <f t="shared" si="13"/>
        <v>18</v>
      </c>
      <c r="X21" s="120">
        <f t="shared" si="13"/>
        <v>19</v>
      </c>
      <c r="Y21" s="118">
        <f t="shared" si="13"/>
        <v>20</v>
      </c>
      <c r="Z21" s="118">
        <f t="shared" si="13"/>
        <v>21</v>
      </c>
      <c r="AA21" s="118">
        <f t="shared" si="13"/>
        <v>22</v>
      </c>
      <c r="AB21" s="144">
        <f t="shared" si="13"/>
        <v>23</v>
      </c>
      <c r="AC21" s="118">
        <f t="shared" si="13"/>
        <v>24</v>
      </c>
      <c r="AD21" s="119">
        <f t="shared" si="13"/>
        <v>25</v>
      </c>
      <c r="AE21" s="120">
        <f t="shared" si="13"/>
        <v>26</v>
      </c>
      <c r="AF21" s="118">
        <f t="shared" si="13"/>
        <v>27</v>
      </c>
      <c r="AG21" s="118">
        <f t="shared" si="13"/>
        <v>28</v>
      </c>
      <c r="AH21" s="118">
        <f t="shared" si="13"/>
        <v>29</v>
      </c>
      <c r="AI21" s="118">
        <f t="shared" si="13"/>
        <v>30</v>
      </c>
      <c r="AJ21" s="111"/>
      <c r="AK21" s="111"/>
      <c r="AL21" s="172"/>
      <c r="AM21" s="145">
        <f>AQ21-AN21-AO21-AP21</f>
        <v>20</v>
      </c>
      <c r="AN21" s="146">
        <v>4</v>
      </c>
      <c r="AO21" s="147"/>
      <c r="AP21" s="148">
        <v>6</v>
      </c>
      <c r="AQ21" s="149">
        <v>30</v>
      </c>
    </row>
    <row r="22" spans="1:43" s="109" customFormat="1" ht="23.35" customHeight="1" thickBot="1" x14ac:dyDescent="0.3">
      <c r="A22" s="480"/>
      <c r="B22" s="128"/>
      <c r="C22" s="128"/>
      <c r="D22" s="128"/>
      <c r="E22" s="128"/>
      <c r="F22" s="135"/>
      <c r="G22" s="135"/>
      <c r="H22" s="137"/>
      <c r="I22" s="136"/>
      <c r="J22" s="137"/>
      <c r="K22" s="150"/>
      <c r="L22" s="150"/>
      <c r="M22" s="150"/>
      <c r="N22" s="150"/>
      <c r="O22" s="150"/>
      <c r="P22" s="136"/>
      <c r="Q22" s="137"/>
      <c r="R22" s="150"/>
      <c r="S22" s="150"/>
      <c r="T22" s="150"/>
      <c r="U22" s="150"/>
      <c r="V22" s="150"/>
      <c r="W22" s="136"/>
      <c r="X22" s="137"/>
      <c r="Y22" s="150"/>
      <c r="Z22" s="150"/>
      <c r="AA22" s="150"/>
      <c r="AB22" s="137"/>
      <c r="AC22" s="150"/>
      <c r="AD22" s="136"/>
      <c r="AE22" s="137"/>
      <c r="AF22" s="157"/>
      <c r="AG22" s="157"/>
      <c r="AH22" s="157"/>
      <c r="AI22" s="157"/>
      <c r="AJ22" s="159"/>
      <c r="AK22" s="128"/>
      <c r="AL22" s="173"/>
      <c r="AM22" s="151">
        <f>COUNTIF(K22:O22,"○")+COUNTIF(R22:V22,"○")+COUNTIF(AC22,"○")+COUNTIF(AF22:AI22,"○")+COUNTIF(F22:G22,"○")+COUNTIF(Y22:AA22,"○")</f>
        <v>0</v>
      </c>
      <c r="AN22" s="152">
        <f>+COUNTIF(P22,"○")+COUNTIF(W22,"○")+COUNTIF(I22,"○")+COUNTIF(AD22,"○")</f>
        <v>0</v>
      </c>
      <c r="AO22" s="153"/>
      <c r="AP22" s="154">
        <f>COUNTIF(J22,"○")+COUNTIF(X22,"○")+COUNTIF(AE22,"○")+COUNTIF(Q22,"○")+COUNTIF(H22,"○")+COUNTIF(AB22,"○")</f>
        <v>0</v>
      </c>
      <c r="AQ22" s="155">
        <f>SUM(AM22:AP22)</f>
        <v>0</v>
      </c>
    </row>
    <row r="23" spans="1:43" s="109" customFormat="1" ht="23.35" customHeight="1" x14ac:dyDescent="0.25">
      <c r="A23" s="479" t="s">
        <v>116</v>
      </c>
      <c r="B23" s="110"/>
      <c r="C23" s="110"/>
      <c r="D23" s="111"/>
      <c r="E23" s="111"/>
      <c r="F23" s="111"/>
      <c r="G23" s="111"/>
      <c r="H23" s="118">
        <f t="shared" ref="H23:AL23" si="14">G23+1</f>
        <v>1</v>
      </c>
      <c r="I23" s="119">
        <f t="shared" si="14"/>
        <v>2</v>
      </c>
      <c r="J23" s="120">
        <f t="shared" si="14"/>
        <v>3</v>
      </c>
      <c r="K23" s="118">
        <f t="shared" si="14"/>
        <v>4</v>
      </c>
      <c r="L23" s="118">
        <f t="shared" si="14"/>
        <v>5</v>
      </c>
      <c r="M23" s="118">
        <f t="shared" si="14"/>
        <v>6</v>
      </c>
      <c r="N23" s="118">
        <f t="shared" si="14"/>
        <v>7</v>
      </c>
      <c r="O23" s="118">
        <f t="shared" si="14"/>
        <v>8</v>
      </c>
      <c r="P23" s="119">
        <f t="shared" si="14"/>
        <v>9</v>
      </c>
      <c r="Q23" s="120">
        <f t="shared" si="14"/>
        <v>10</v>
      </c>
      <c r="R23" s="118">
        <f t="shared" si="14"/>
        <v>11</v>
      </c>
      <c r="S23" s="118">
        <f t="shared" si="14"/>
        <v>12</v>
      </c>
      <c r="T23" s="118">
        <f t="shared" si="14"/>
        <v>13</v>
      </c>
      <c r="U23" s="118">
        <f t="shared" si="14"/>
        <v>14</v>
      </c>
      <c r="V23" s="118">
        <f t="shared" si="14"/>
        <v>15</v>
      </c>
      <c r="W23" s="119">
        <f t="shared" si="14"/>
        <v>16</v>
      </c>
      <c r="X23" s="120">
        <f t="shared" si="14"/>
        <v>17</v>
      </c>
      <c r="Y23" s="118">
        <f t="shared" si="14"/>
        <v>18</v>
      </c>
      <c r="Z23" s="118">
        <f t="shared" si="14"/>
        <v>19</v>
      </c>
      <c r="AA23" s="118">
        <f t="shared" si="14"/>
        <v>20</v>
      </c>
      <c r="AB23" s="118">
        <f t="shared" si="14"/>
        <v>21</v>
      </c>
      <c r="AC23" s="118">
        <f t="shared" si="14"/>
        <v>22</v>
      </c>
      <c r="AD23" s="162">
        <f t="shared" si="14"/>
        <v>23</v>
      </c>
      <c r="AE23" s="115">
        <f t="shared" si="14"/>
        <v>24</v>
      </c>
      <c r="AF23" s="163">
        <f t="shared" si="14"/>
        <v>25</v>
      </c>
      <c r="AG23" s="116">
        <f t="shared" si="14"/>
        <v>26</v>
      </c>
      <c r="AH23" s="164">
        <f t="shared" si="14"/>
        <v>27</v>
      </c>
      <c r="AI23" s="164">
        <f t="shared" si="14"/>
        <v>28</v>
      </c>
      <c r="AJ23" s="117">
        <f t="shared" si="14"/>
        <v>29</v>
      </c>
      <c r="AK23" s="114">
        <f t="shared" si="14"/>
        <v>30</v>
      </c>
      <c r="AL23" s="115">
        <f t="shared" si="14"/>
        <v>31</v>
      </c>
      <c r="AM23" s="123">
        <v>17</v>
      </c>
      <c r="AN23" s="124">
        <v>5</v>
      </c>
      <c r="AO23" s="124">
        <v>4</v>
      </c>
      <c r="AP23" s="125">
        <v>5</v>
      </c>
      <c r="AQ23" s="126">
        <v>31</v>
      </c>
    </row>
    <row r="24" spans="1:43" s="109" customFormat="1" ht="23.35" customHeight="1" thickBot="1" x14ac:dyDescent="0.3">
      <c r="A24" s="480"/>
      <c r="B24" s="128"/>
      <c r="C24" s="128"/>
      <c r="D24" s="159"/>
      <c r="E24" s="159"/>
      <c r="F24" s="159"/>
      <c r="G24" s="159"/>
      <c r="H24" s="158"/>
      <c r="I24" s="136"/>
      <c r="J24" s="137"/>
      <c r="K24" s="150"/>
      <c r="L24" s="150"/>
      <c r="M24" s="150"/>
      <c r="N24" s="150"/>
      <c r="O24" s="150"/>
      <c r="P24" s="136"/>
      <c r="Q24" s="137"/>
      <c r="R24" s="150"/>
      <c r="S24" s="150"/>
      <c r="T24" s="150"/>
      <c r="U24" s="150"/>
      <c r="V24" s="150"/>
      <c r="W24" s="136"/>
      <c r="X24" s="137"/>
      <c r="Y24" s="150"/>
      <c r="Z24" s="150"/>
      <c r="AA24" s="150"/>
      <c r="AB24" s="150"/>
      <c r="AC24" s="150"/>
      <c r="AD24" s="136"/>
      <c r="AE24" s="132"/>
      <c r="AF24" s="165"/>
      <c r="AG24" s="133"/>
      <c r="AH24" s="166"/>
      <c r="AI24" s="166"/>
      <c r="AJ24" s="134"/>
      <c r="AK24" s="131"/>
      <c r="AL24" s="132"/>
      <c r="AM24" s="139">
        <f>COUNTIF(H24,"○")+COUNTIF(K24:O24,"○")+COUNTIF(R24:V24,"○")+COUNTIF(Y24:AC24,"○")+COUNTIF(AF24,"○")</f>
        <v>0</v>
      </c>
      <c r="AN24" s="140">
        <f>COUNTIF(I24,"○")+COUNTIF(P24,"○")+COUNTIF(W24,"○")+COUNTIF(AD24,"○")+COUNTIF(AK24,"○")</f>
        <v>0</v>
      </c>
      <c r="AO24" s="140">
        <f>COUNTIF(AG24:AJ24,"○")</f>
        <v>0</v>
      </c>
      <c r="AP24" s="141">
        <f>COUNTIF(J24,"○")+COUNTIF(Q24,"○")+COUNTIF(X24,"○")+COUNTIF(AE24,"○")+COUNTIF(AL24,"○")</f>
        <v>0</v>
      </c>
      <c r="AQ24" s="142">
        <f>SUM(AM24:AP24)</f>
        <v>0</v>
      </c>
    </row>
    <row r="25" spans="1:43" s="109" customFormat="1" ht="23.35" customHeight="1" x14ac:dyDescent="0.25">
      <c r="A25" s="479" t="s">
        <v>47</v>
      </c>
      <c r="B25" s="110"/>
      <c r="C25" s="110"/>
      <c r="D25" s="174">
        <f t="shared" ref="D25:AC25" si="15">C25+1</f>
        <v>1</v>
      </c>
      <c r="E25" s="116">
        <f t="shared" si="15"/>
        <v>2</v>
      </c>
      <c r="F25" s="164">
        <f t="shared" si="15"/>
        <v>3</v>
      </c>
      <c r="G25" s="164">
        <f t="shared" si="15"/>
        <v>4</v>
      </c>
      <c r="H25" s="117">
        <f t="shared" si="15"/>
        <v>5</v>
      </c>
      <c r="I25" s="114">
        <f t="shared" si="15"/>
        <v>6</v>
      </c>
      <c r="J25" s="120">
        <f t="shared" si="15"/>
        <v>7</v>
      </c>
      <c r="K25" s="174">
        <f t="shared" si="15"/>
        <v>8</v>
      </c>
      <c r="L25" s="116">
        <f t="shared" si="15"/>
        <v>9</v>
      </c>
      <c r="M25" s="164">
        <f t="shared" si="15"/>
        <v>10</v>
      </c>
      <c r="N25" s="164">
        <f t="shared" si="15"/>
        <v>11</v>
      </c>
      <c r="O25" s="117">
        <f t="shared" si="15"/>
        <v>12</v>
      </c>
      <c r="P25" s="114">
        <f t="shared" si="15"/>
        <v>13</v>
      </c>
      <c r="Q25" s="120">
        <f t="shared" si="15"/>
        <v>14</v>
      </c>
      <c r="R25" s="118">
        <f t="shared" si="15"/>
        <v>15</v>
      </c>
      <c r="S25" s="118">
        <f t="shared" si="15"/>
        <v>16</v>
      </c>
      <c r="T25" s="118">
        <f t="shared" si="15"/>
        <v>17</v>
      </c>
      <c r="U25" s="118">
        <f t="shared" si="15"/>
        <v>18</v>
      </c>
      <c r="V25" s="118">
        <f t="shared" si="15"/>
        <v>19</v>
      </c>
      <c r="W25" s="119">
        <f t="shared" si="15"/>
        <v>20</v>
      </c>
      <c r="X25" s="120">
        <f t="shared" si="15"/>
        <v>21</v>
      </c>
      <c r="Y25" s="118">
        <f t="shared" si="15"/>
        <v>22</v>
      </c>
      <c r="Z25" s="118">
        <f t="shared" si="15"/>
        <v>23</v>
      </c>
      <c r="AA25" s="118">
        <f t="shared" si="15"/>
        <v>24</v>
      </c>
      <c r="AB25" s="118">
        <f t="shared" si="15"/>
        <v>25</v>
      </c>
      <c r="AC25" s="118">
        <f t="shared" si="15"/>
        <v>26</v>
      </c>
      <c r="AD25" s="119">
        <f>AC25+1</f>
        <v>27</v>
      </c>
      <c r="AE25" s="120">
        <f t="shared" ref="AE25:AH25" si="16">AD25+1</f>
        <v>28</v>
      </c>
      <c r="AF25" s="143">
        <f t="shared" si="16"/>
        <v>29</v>
      </c>
      <c r="AG25" s="143">
        <f t="shared" si="16"/>
        <v>30</v>
      </c>
      <c r="AH25" s="143">
        <f t="shared" si="16"/>
        <v>31</v>
      </c>
      <c r="AI25" s="111"/>
      <c r="AJ25" s="111"/>
      <c r="AK25" s="111"/>
      <c r="AL25" s="111"/>
      <c r="AM25" s="145">
        <f>AQ25-AN25-AO25-AP25</f>
        <v>13</v>
      </c>
      <c r="AN25" s="146">
        <v>4</v>
      </c>
      <c r="AO25" s="146">
        <v>8</v>
      </c>
      <c r="AP25" s="148">
        <v>6</v>
      </c>
      <c r="AQ25" s="149">
        <v>31</v>
      </c>
    </row>
    <row r="26" spans="1:43" s="109" customFormat="1" ht="23.35" customHeight="1" thickBot="1" x14ac:dyDescent="0.3">
      <c r="A26" s="480"/>
      <c r="B26" s="128"/>
      <c r="C26" s="128"/>
      <c r="D26" s="132"/>
      <c r="E26" s="133"/>
      <c r="F26" s="166"/>
      <c r="G26" s="166"/>
      <c r="H26" s="134"/>
      <c r="I26" s="131"/>
      <c r="J26" s="137"/>
      <c r="K26" s="132"/>
      <c r="L26" s="133"/>
      <c r="M26" s="166"/>
      <c r="N26" s="166"/>
      <c r="O26" s="134"/>
      <c r="P26" s="131"/>
      <c r="Q26" s="137"/>
      <c r="R26" s="150"/>
      <c r="S26" s="150"/>
      <c r="T26" s="150"/>
      <c r="U26" s="150"/>
      <c r="V26" s="150"/>
      <c r="W26" s="136"/>
      <c r="X26" s="137"/>
      <c r="Y26" s="150"/>
      <c r="Z26" s="150"/>
      <c r="AA26" s="150"/>
      <c r="AB26" s="150"/>
      <c r="AC26" s="150"/>
      <c r="AD26" s="136"/>
      <c r="AE26" s="137"/>
      <c r="AF26" s="150"/>
      <c r="AG26" s="150"/>
      <c r="AH26" s="150"/>
      <c r="AI26" s="128"/>
      <c r="AJ26" s="128"/>
      <c r="AK26" s="128"/>
      <c r="AL26" s="128"/>
      <c r="AM26" s="151">
        <f>COUNTIF(R26:V26,"○")+COUNTIF(Y26:AC26,"○")+COUNTIF(AF26:AH26,"○")</f>
        <v>0</v>
      </c>
      <c r="AN26" s="152">
        <f>COUNTIF(I26,"○")+COUNTIF(P26,"○")+COUNTIF(W26,"○")+COUNTIF(AD26,"○")</f>
        <v>0</v>
      </c>
      <c r="AO26" s="152">
        <f>COUNTIF(E26:H26,"○")+COUNTIF(L26:O26,"○")</f>
        <v>0</v>
      </c>
      <c r="AP26" s="154">
        <f>COUNTIF(J26:K26,"○")+COUNTIF(Q26,"○")+COUNTIF(X26,"○")+COUNTIF(AE26,"○")+COUNTIF(D26,"○")</f>
        <v>0</v>
      </c>
      <c r="AQ26" s="155">
        <f>SUM(AM26:AP26)</f>
        <v>0</v>
      </c>
    </row>
    <row r="27" spans="1:43" s="109" customFormat="1" ht="23.35" customHeight="1" x14ac:dyDescent="0.25">
      <c r="A27" s="479" t="s">
        <v>48</v>
      </c>
      <c r="B27" s="111"/>
      <c r="C27" s="110"/>
      <c r="D27" s="110"/>
      <c r="E27" s="110"/>
      <c r="F27" s="110"/>
      <c r="G27" s="143">
        <f t="shared" ref="G27:V29" si="17">F27+1</f>
        <v>1</v>
      </c>
      <c r="H27" s="143">
        <f t="shared" si="17"/>
        <v>2</v>
      </c>
      <c r="I27" s="119">
        <f t="shared" si="17"/>
        <v>3</v>
      </c>
      <c r="J27" s="120">
        <f t="shared" si="17"/>
        <v>4</v>
      </c>
      <c r="K27" s="118">
        <f t="shared" si="17"/>
        <v>5</v>
      </c>
      <c r="L27" s="143">
        <f t="shared" si="17"/>
        <v>6</v>
      </c>
      <c r="M27" s="143">
        <f t="shared" si="17"/>
        <v>7</v>
      </c>
      <c r="N27" s="143">
        <f t="shared" si="17"/>
        <v>8</v>
      </c>
      <c r="O27" s="143">
        <f t="shared" si="17"/>
        <v>9</v>
      </c>
      <c r="P27" s="119">
        <f t="shared" si="17"/>
        <v>10</v>
      </c>
      <c r="Q27" s="144">
        <f t="shared" si="17"/>
        <v>11</v>
      </c>
      <c r="R27" s="144">
        <f t="shared" si="17"/>
        <v>12</v>
      </c>
      <c r="S27" s="118">
        <f t="shared" si="17"/>
        <v>13</v>
      </c>
      <c r="T27" s="118">
        <f t="shared" si="17"/>
        <v>14</v>
      </c>
      <c r="U27" s="118">
        <f t="shared" si="17"/>
        <v>15</v>
      </c>
      <c r="V27" s="118">
        <f t="shared" si="17"/>
        <v>16</v>
      </c>
      <c r="W27" s="119">
        <f t="shared" ref="W27:AI29" si="18">V27+1</f>
        <v>17</v>
      </c>
      <c r="X27" s="120">
        <f t="shared" si="18"/>
        <v>18</v>
      </c>
      <c r="Y27" s="118">
        <f t="shared" si="18"/>
        <v>19</v>
      </c>
      <c r="Z27" s="118">
        <f t="shared" si="18"/>
        <v>20</v>
      </c>
      <c r="AA27" s="118">
        <f t="shared" si="18"/>
        <v>21</v>
      </c>
      <c r="AB27" s="118">
        <f t="shared" si="18"/>
        <v>22</v>
      </c>
      <c r="AC27" s="144">
        <f t="shared" si="18"/>
        <v>23</v>
      </c>
      <c r="AD27" s="119">
        <f t="shared" si="18"/>
        <v>24</v>
      </c>
      <c r="AE27" s="120">
        <f t="shared" si="18"/>
        <v>25</v>
      </c>
      <c r="AF27" s="118">
        <f t="shared" si="18"/>
        <v>26</v>
      </c>
      <c r="AG27" s="118">
        <f t="shared" si="18"/>
        <v>27</v>
      </c>
      <c r="AH27" s="118">
        <f t="shared" si="18"/>
        <v>28</v>
      </c>
      <c r="AI27" s="118">
        <f t="shared" si="18"/>
        <v>29</v>
      </c>
      <c r="AJ27" s="111"/>
      <c r="AK27" s="111"/>
      <c r="AL27" s="122"/>
      <c r="AM27" s="123">
        <f>AQ27-AN27-AO27-AP27</f>
        <v>19</v>
      </c>
      <c r="AN27" s="124">
        <v>4</v>
      </c>
      <c r="AO27" s="156"/>
      <c r="AP27" s="125">
        <v>6</v>
      </c>
      <c r="AQ27" s="126">
        <v>29</v>
      </c>
    </row>
    <row r="28" spans="1:43" s="109" customFormat="1" ht="23.35" customHeight="1" thickBot="1" x14ac:dyDescent="0.3">
      <c r="A28" s="480"/>
      <c r="B28" s="128"/>
      <c r="C28" s="128"/>
      <c r="D28" s="128"/>
      <c r="E28" s="128"/>
      <c r="F28" s="128"/>
      <c r="G28" s="135"/>
      <c r="H28" s="135"/>
      <c r="I28" s="136"/>
      <c r="J28" s="137"/>
      <c r="K28" s="150"/>
      <c r="L28" s="150"/>
      <c r="M28" s="150"/>
      <c r="N28" s="150"/>
      <c r="O28" s="150"/>
      <c r="P28" s="136"/>
      <c r="Q28" s="137"/>
      <c r="R28" s="137"/>
      <c r="S28" s="150"/>
      <c r="T28" s="150"/>
      <c r="U28" s="150"/>
      <c r="V28" s="150"/>
      <c r="W28" s="136"/>
      <c r="X28" s="137"/>
      <c r="Y28" s="150"/>
      <c r="Z28" s="150"/>
      <c r="AA28" s="150"/>
      <c r="AB28" s="150"/>
      <c r="AC28" s="137"/>
      <c r="AD28" s="136"/>
      <c r="AE28" s="137"/>
      <c r="AF28" s="157"/>
      <c r="AG28" s="157"/>
      <c r="AH28" s="157"/>
      <c r="AI28" s="157"/>
      <c r="AJ28" s="128"/>
      <c r="AK28" s="128"/>
      <c r="AL28" s="160"/>
      <c r="AM28" s="176">
        <f>COUNTIF(AF28:AI28,"○")+COUNTIF(S28:V28,"○")+COUNTIF(G28:H28,"○")+COUNTIF(K28:O28,"○")+COUNTIF(Y28:AB28,"○")</f>
        <v>0</v>
      </c>
      <c r="AN28" s="177">
        <f>COUNTIF(I28,"○")+COUNTIF(W28,"○")+COUNTIF(AD28,"○")+COUNTIF(P28,"○")</f>
        <v>0</v>
      </c>
      <c r="AO28" s="161"/>
      <c r="AP28" s="141">
        <f>COUNTIF(J28,"○")+COUNTIF(Q28:R28,"○")+COUNTIF(X28,"○")+COUNTIF(AE28,"○")+COUNTIF(AC28,"○")</f>
        <v>0</v>
      </c>
      <c r="AQ28" s="178">
        <f>SUM(AM28:AP28)</f>
        <v>0</v>
      </c>
    </row>
    <row r="29" spans="1:43" s="109" customFormat="1" ht="23.35" customHeight="1" x14ac:dyDescent="0.25">
      <c r="A29" s="481" t="s">
        <v>49</v>
      </c>
      <c r="B29" s="111"/>
      <c r="C29" s="110"/>
      <c r="D29" s="110"/>
      <c r="E29" s="110"/>
      <c r="F29" s="110"/>
      <c r="G29" s="110"/>
      <c r="H29" s="118">
        <f t="shared" si="17"/>
        <v>1</v>
      </c>
      <c r="I29" s="119">
        <f t="shared" si="17"/>
        <v>2</v>
      </c>
      <c r="J29" s="120">
        <f t="shared" si="17"/>
        <v>3</v>
      </c>
      <c r="K29" s="118">
        <f t="shared" si="17"/>
        <v>4</v>
      </c>
      <c r="L29" s="118">
        <f t="shared" si="17"/>
        <v>5</v>
      </c>
      <c r="M29" s="118">
        <f t="shared" si="17"/>
        <v>6</v>
      </c>
      <c r="N29" s="118">
        <f t="shared" si="17"/>
        <v>7</v>
      </c>
      <c r="O29" s="118">
        <f t="shared" si="17"/>
        <v>8</v>
      </c>
      <c r="P29" s="119">
        <f t="shared" si="17"/>
        <v>9</v>
      </c>
      <c r="Q29" s="120">
        <f t="shared" si="17"/>
        <v>10</v>
      </c>
      <c r="R29" s="118">
        <f t="shared" si="17"/>
        <v>11</v>
      </c>
      <c r="S29" s="118">
        <f t="shared" si="17"/>
        <v>12</v>
      </c>
      <c r="T29" s="118">
        <f t="shared" si="17"/>
        <v>13</v>
      </c>
      <c r="U29" s="118">
        <f t="shared" si="17"/>
        <v>14</v>
      </c>
      <c r="V29" s="118">
        <f>U29+1</f>
        <v>15</v>
      </c>
      <c r="W29" s="119">
        <f t="shared" ref="W29:X29" si="19">V29+1</f>
        <v>16</v>
      </c>
      <c r="X29" s="120">
        <f t="shared" si="19"/>
        <v>17</v>
      </c>
      <c r="Y29" s="118">
        <f t="shared" si="18"/>
        <v>18</v>
      </c>
      <c r="Z29" s="118">
        <f t="shared" si="18"/>
        <v>19</v>
      </c>
      <c r="AA29" s="179">
        <f>Z29+1</f>
        <v>20</v>
      </c>
      <c r="AB29" s="118">
        <f t="shared" ref="AB29:AL29" si="20">AA29+1</f>
        <v>21</v>
      </c>
      <c r="AC29" s="118">
        <f t="shared" si="20"/>
        <v>22</v>
      </c>
      <c r="AD29" s="114">
        <f t="shared" si="20"/>
        <v>23</v>
      </c>
      <c r="AE29" s="115">
        <f t="shared" si="20"/>
        <v>24</v>
      </c>
      <c r="AF29" s="116">
        <f t="shared" si="20"/>
        <v>25</v>
      </c>
      <c r="AG29" s="164">
        <f t="shared" si="20"/>
        <v>26</v>
      </c>
      <c r="AH29" s="164">
        <f t="shared" si="20"/>
        <v>27</v>
      </c>
      <c r="AI29" s="164">
        <f t="shared" si="20"/>
        <v>28</v>
      </c>
      <c r="AJ29" s="117">
        <f t="shared" si="20"/>
        <v>29</v>
      </c>
      <c r="AK29" s="114">
        <f t="shared" si="20"/>
        <v>30</v>
      </c>
      <c r="AL29" s="115">
        <f t="shared" si="20"/>
        <v>31</v>
      </c>
      <c r="AM29" s="145">
        <f>AQ29-AN29-AO29-AP29</f>
        <v>15</v>
      </c>
      <c r="AN29" s="146">
        <v>5</v>
      </c>
      <c r="AO29" s="146">
        <v>5</v>
      </c>
      <c r="AP29" s="148">
        <v>6</v>
      </c>
      <c r="AQ29" s="180">
        <v>31</v>
      </c>
    </row>
    <row r="30" spans="1:43" s="109" customFormat="1" ht="23.35" customHeight="1" thickBot="1" x14ac:dyDescent="0.3">
      <c r="A30" s="481"/>
      <c r="B30" s="128"/>
      <c r="C30" s="128"/>
      <c r="D30" s="128"/>
      <c r="E30" s="128"/>
      <c r="F30" s="128"/>
      <c r="G30" s="128"/>
      <c r="H30" s="150"/>
      <c r="I30" s="136"/>
      <c r="J30" s="137"/>
      <c r="K30" s="150"/>
      <c r="L30" s="150"/>
      <c r="M30" s="150"/>
      <c r="N30" s="150"/>
      <c r="O30" s="150"/>
      <c r="P30" s="136"/>
      <c r="Q30" s="137"/>
      <c r="R30" s="150"/>
      <c r="S30" s="150"/>
      <c r="T30" s="150"/>
      <c r="U30" s="150"/>
      <c r="V30" s="150"/>
      <c r="W30" s="136"/>
      <c r="X30" s="137"/>
      <c r="Y30" s="150"/>
      <c r="Z30" s="150"/>
      <c r="AA30" s="137"/>
      <c r="AB30" s="150"/>
      <c r="AC30" s="150"/>
      <c r="AD30" s="131"/>
      <c r="AE30" s="132"/>
      <c r="AF30" s="133"/>
      <c r="AG30" s="166"/>
      <c r="AH30" s="166"/>
      <c r="AI30" s="166"/>
      <c r="AJ30" s="134"/>
      <c r="AK30" s="131"/>
      <c r="AL30" s="132"/>
      <c r="AM30" s="151">
        <f>COUNTIF(H30,"○")+COUNTIF(K30:O30,"○")+COUNTIF(R30:V30,"○")+COUNTIF(AB30:AC30,"○")+COUNTIF(Y30:Z30,"○")</f>
        <v>0</v>
      </c>
      <c r="AN30" s="152">
        <f>COUNTIF(I30,"○")+COUNTIF(P30,"○")+COUNTIF(AD30,"○")+COUNTIF(W30,"○")+COUNTIF(AK30,"○")</f>
        <v>0</v>
      </c>
      <c r="AO30" s="152">
        <f>COUNTIF(AF30:AJ30,"○")</f>
        <v>0</v>
      </c>
      <c r="AP30" s="154">
        <f>COUNTIF(J30,"○")+COUNTIF(Q30,"○")+COUNTIF(X30,"○")+COUNTIF(AE30,"○")+COUNTIF(AA30,"○")+COUNTIF(AL30,"○")</f>
        <v>0</v>
      </c>
      <c r="AQ30" s="181">
        <f>SUM(AM30:AP30)</f>
        <v>0</v>
      </c>
    </row>
    <row r="31" spans="1:43" ht="19.5" thickBot="1" x14ac:dyDescent="0.3"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3">
        <f>SUM(AM7,AM9,AM11,AM13,AM15,AM17,AM19,AM21,AM23,AM25,AM27,AM29)</f>
        <v>205</v>
      </c>
      <c r="AN31" s="184">
        <f>SUM(AN7,AN9,AN11,AN13,AN15,AN17,AN19,AN21,AN23,AN25,AN27,AN29)</f>
        <v>51</v>
      </c>
      <c r="AO31" s="184">
        <f>SUM(AO7,AO9,AO11,AO13,AO15,AO17,AO19,AO21,AO23,AO25,AO27,AO29)</f>
        <v>41</v>
      </c>
      <c r="AP31" s="184">
        <f>SUM(AP7,AP9,AP11,AP13,AP15,AP17,AP19,AP21,AP23,AP25,AP27,AP29)</f>
        <v>69</v>
      </c>
      <c r="AQ31" s="185">
        <f>SUM(AQ7,AQ9,AQ11,AQ13,AQ15,AQ17,AQ19,AQ21,AQ23,AQ25,AQ27,AQ29)</f>
        <v>366</v>
      </c>
    </row>
    <row r="32" spans="1:43" ht="21.75" customHeight="1" thickTop="1" thickBot="1" x14ac:dyDescent="0.3">
      <c r="B32" s="186"/>
      <c r="C32" s="187" t="s">
        <v>117</v>
      </c>
      <c r="D32" s="182"/>
      <c r="E32" s="182"/>
      <c r="G32" s="188"/>
      <c r="H32" s="187" t="s">
        <v>118</v>
      </c>
      <c r="I32" s="182"/>
      <c r="L32" s="182"/>
      <c r="M32" s="189"/>
      <c r="N32" s="187" t="s">
        <v>119</v>
      </c>
      <c r="P32" s="182"/>
      <c r="R32" s="472" t="s">
        <v>161</v>
      </c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4"/>
      <c r="AL32" s="182" t="s">
        <v>120</v>
      </c>
      <c r="AM32" s="190">
        <f t="shared" ref="AM32:AQ32" si="21">SUM(AM8,AM10,AM12,AM14,AM16,AM18,AM20,AM22,AM24,AM26,AM28,AM30)</f>
        <v>0</v>
      </c>
      <c r="AN32" s="191">
        <f t="shared" si="21"/>
        <v>0</v>
      </c>
      <c r="AO32" s="191">
        <f t="shared" si="21"/>
        <v>0</v>
      </c>
      <c r="AP32" s="192">
        <f t="shared" si="21"/>
        <v>0</v>
      </c>
      <c r="AQ32" s="193">
        <f t="shared" si="21"/>
        <v>0</v>
      </c>
    </row>
    <row r="33" spans="1:43" ht="18" thickBot="1" x14ac:dyDescent="0.3">
      <c r="R33" s="475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7"/>
      <c r="AM33" s="194"/>
    </row>
    <row r="34" spans="1:43" customFormat="1" ht="21.75" customHeight="1" x14ac:dyDescent="0.65">
      <c r="A34" s="195" t="s">
        <v>121</v>
      </c>
      <c r="B34" s="195"/>
      <c r="C34" s="182"/>
      <c r="D34" s="182"/>
      <c r="E34" s="182"/>
      <c r="F34" s="196"/>
      <c r="G34" s="196"/>
      <c r="H34" s="196"/>
      <c r="I34" s="196"/>
      <c r="J34" s="196"/>
      <c r="K34" s="196"/>
      <c r="L34" s="196"/>
      <c r="M34" s="196"/>
      <c r="N34" s="98"/>
      <c r="O34" s="98"/>
      <c r="P34" s="98"/>
      <c r="Q34" s="196"/>
      <c r="R34" s="472" t="s">
        <v>162</v>
      </c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4"/>
      <c r="AL34" s="98"/>
      <c r="AM34" s="478" t="s">
        <v>122</v>
      </c>
      <c r="AN34" s="478"/>
      <c r="AO34" s="478"/>
      <c r="AP34" s="478"/>
      <c r="AQ34" s="478"/>
    </row>
    <row r="35" spans="1:43" customFormat="1" ht="18.75" customHeight="1" thickBot="1" x14ac:dyDescent="0.3">
      <c r="A35" s="197"/>
      <c r="B35" s="471" t="s">
        <v>163</v>
      </c>
      <c r="C35" s="471"/>
      <c r="D35" s="471"/>
      <c r="E35" s="471"/>
      <c r="F35" s="471"/>
      <c r="G35" s="471"/>
      <c r="H35" s="471"/>
      <c r="I35" s="471"/>
      <c r="J35" s="471"/>
      <c r="K35" s="471"/>
      <c r="L35" s="198"/>
      <c r="M35" s="196"/>
      <c r="N35" s="98"/>
      <c r="O35" s="98"/>
      <c r="P35" s="199"/>
      <c r="Q35" s="200"/>
      <c r="R35" s="475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7"/>
      <c r="AL35" s="98"/>
    </row>
    <row r="36" spans="1:43" s="199" customFormat="1" ht="19.149999999999999" x14ac:dyDescent="0.25">
      <c r="A36" s="197"/>
      <c r="B36" s="471" t="s">
        <v>164</v>
      </c>
      <c r="C36" s="471"/>
      <c r="D36" s="471"/>
      <c r="E36" s="471"/>
      <c r="F36" s="471"/>
      <c r="G36" s="471"/>
      <c r="H36" s="471"/>
      <c r="I36" s="471"/>
      <c r="J36" s="471"/>
      <c r="K36" s="471"/>
      <c r="L36" s="187" t="s">
        <v>123</v>
      </c>
      <c r="M36" s="198"/>
      <c r="N36" s="202"/>
      <c r="O36" s="201"/>
      <c r="P36" s="201"/>
      <c r="S36" s="201"/>
      <c r="T36" s="202"/>
      <c r="U36" s="201"/>
      <c r="W36" s="203"/>
      <c r="X36" s="203"/>
      <c r="Y36" s="203"/>
      <c r="Z36" s="203"/>
      <c r="AA36" s="203"/>
      <c r="AB36" s="203"/>
      <c r="AD36" s="203"/>
      <c r="AE36" s="203"/>
      <c r="AF36" s="203"/>
      <c r="AG36" s="203"/>
      <c r="AH36" s="203"/>
      <c r="AJ36" s="203"/>
      <c r="AK36" s="203"/>
      <c r="AL36" s="203"/>
    </row>
    <row r="37" spans="1:43" s="199" customFormat="1" ht="19.149999999999999" x14ac:dyDescent="0.25">
      <c r="A37" s="197"/>
      <c r="B37" s="471" t="s">
        <v>165</v>
      </c>
      <c r="C37" s="471"/>
      <c r="D37" s="471"/>
      <c r="E37" s="471"/>
      <c r="F37" s="471"/>
      <c r="G37" s="471"/>
      <c r="H37" s="471"/>
      <c r="I37" s="471"/>
      <c r="J37" s="471"/>
      <c r="K37" s="471"/>
      <c r="L37" s="202"/>
      <c r="M37" s="204" t="s">
        <v>124</v>
      </c>
      <c r="N37" s="202"/>
      <c r="O37" s="201"/>
      <c r="P37" s="201"/>
      <c r="S37" s="201"/>
      <c r="T37" s="202"/>
      <c r="U37" s="201"/>
      <c r="W37" s="203"/>
      <c r="X37" s="203"/>
      <c r="Y37" s="203"/>
      <c r="Z37" s="203"/>
      <c r="AA37" s="203"/>
      <c r="AB37" s="203"/>
      <c r="AD37" s="203"/>
      <c r="AE37" s="203"/>
      <c r="AF37" s="203"/>
      <c r="AG37" s="203"/>
      <c r="AH37" s="203"/>
      <c r="AI37" s="203"/>
      <c r="AJ37" s="203"/>
      <c r="AK37" s="203"/>
      <c r="AL37" s="203"/>
    </row>
    <row r="38" spans="1:43" s="199" customFormat="1" ht="19.149999999999999" x14ac:dyDescent="0.25">
      <c r="A38" s="197"/>
      <c r="B38" s="471" t="s">
        <v>166</v>
      </c>
      <c r="C38" s="471"/>
      <c r="D38" s="471"/>
      <c r="E38" s="471"/>
      <c r="F38" s="471"/>
      <c r="G38" s="471"/>
      <c r="H38" s="471"/>
      <c r="I38" s="471"/>
      <c r="J38" s="471"/>
      <c r="K38" s="471"/>
      <c r="L38" s="202"/>
      <c r="M38" s="205" t="s">
        <v>125</v>
      </c>
      <c r="N38" s="202"/>
      <c r="O38" s="201"/>
      <c r="P38" s="201"/>
      <c r="S38" s="201"/>
      <c r="T38" s="201"/>
      <c r="U38" s="201"/>
      <c r="W38" s="203"/>
      <c r="X38" s="203"/>
      <c r="Y38" s="203"/>
      <c r="Z38" s="203"/>
      <c r="AA38" s="203"/>
      <c r="AB38" s="203"/>
      <c r="AD38" s="203"/>
      <c r="AE38" s="203"/>
      <c r="AF38" s="203"/>
      <c r="AG38" s="203"/>
      <c r="AH38" s="203"/>
      <c r="AI38" s="203"/>
      <c r="AJ38" s="203"/>
      <c r="AK38" s="203"/>
      <c r="AL38" s="203"/>
    </row>
    <row r="39" spans="1:43" s="199" customFormat="1" ht="22.5" customHeight="1" x14ac:dyDescent="0.25">
      <c r="M39" s="206" t="s">
        <v>167</v>
      </c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</row>
    <row r="40" spans="1:43" s="199" customFormat="1" x14ac:dyDescent="0.25">
      <c r="C40" s="182"/>
      <c r="D40" s="182"/>
      <c r="E40" s="18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</row>
    <row r="41" spans="1:43" customFormat="1" ht="12.75" x14ac:dyDescent="0.25"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</row>
  </sheetData>
  <sheetProtection formatCells="0"/>
  <mergeCells count="27">
    <mergeCell ref="A17:A18"/>
    <mergeCell ref="AC1:AG2"/>
    <mergeCell ref="AH1:AQ2"/>
    <mergeCell ref="A3:C3"/>
    <mergeCell ref="D3:AQ3"/>
    <mergeCell ref="D4:AQ4"/>
    <mergeCell ref="D5:AQ5"/>
    <mergeCell ref="A7:A8"/>
    <mergeCell ref="A9:A10"/>
    <mergeCell ref="A11:A12"/>
    <mergeCell ref="A13:A14"/>
    <mergeCell ref="A15:A16"/>
    <mergeCell ref="AM34:AQ34"/>
    <mergeCell ref="B35:K35"/>
    <mergeCell ref="R35:AK35"/>
    <mergeCell ref="A19:A20"/>
    <mergeCell ref="A21:A22"/>
    <mergeCell ref="A23:A24"/>
    <mergeCell ref="A25:A26"/>
    <mergeCell ref="A27:A28"/>
    <mergeCell ref="A29:A30"/>
    <mergeCell ref="B36:K36"/>
    <mergeCell ref="B37:K37"/>
    <mergeCell ref="B38:K38"/>
    <mergeCell ref="R32:AK32"/>
    <mergeCell ref="R33:AK33"/>
    <mergeCell ref="R34:AK34"/>
  </mergeCells>
  <phoneticPr fontId="1"/>
  <dataValidations count="1">
    <dataValidation type="list" allowBlank="1" showInputMessage="1" showErrorMessage="1" sqref="B8:AE8 D10:AH10 G12:AJ12 B14:AF14 E16:AI16 H18:AK18 C20:AG20 F22:AI22 H24:AL24 H30:AL30 G28:AI28 D26:AH26" xr:uid="{7BBF64ED-D259-48C8-8121-F3D4CC23E5D5}">
      <formula1>$AS$6:$AS$8</formula1>
    </dataValidation>
  </dataValidations>
  <printOptions horizontalCentered="1"/>
  <pageMargins left="0.31496062992125984" right="0.51181102362204722" top="0.39370078740157483" bottom="0.35433070866141736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実績報告書（2クラス用）</vt:lpstr>
      <vt:lpstr>利用児童数実績表（2クラス用）</vt:lpstr>
      <vt:lpstr>実績報告書 (3クラス用)</vt:lpstr>
      <vt:lpstr>利用児童数実績表 (3クラス用)</vt:lpstr>
      <vt:lpstr>開設日数変更理由書</vt:lpstr>
      <vt:lpstr>開設日数内訳書</vt:lpstr>
      <vt:lpstr>開設日数内訳書!Print_Area</vt:lpstr>
      <vt:lpstr>開設日数変更理由書!Print_Area</vt:lpstr>
      <vt:lpstr>'実績報告書 (3クラス用)'!Print_Area</vt:lpstr>
      <vt:lpstr>'実績報告書（2クラス用）'!Print_Area</vt:lpstr>
      <vt:lpstr>'利用児童数実績表 (3クラス用)'!Print_Area</vt:lpstr>
      <vt:lpstr>'利用児童数実績表（2クラス用）'!Print_Area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Administrater</dc:creator>
  <cp:lastModifiedBy>安田　愛梨</cp:lastModifiedBy>
  <cp:lastPrinted>2024-02-07T06:02:39Z</cp:lastPrinted>
  <dcterms:created xsi:type="dcterms:W3CDTF">2016-01-18T02:50:38Z</dcterms:created>
  <dcterms:modified xsi:type="dcterms:W3CDTF">2024-02-08T00:33:43Z</dcterms:modified>
</cp:coreProperties>
</file>