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96.12\toukei\05 各種統計結果書等\05-1 国勢調査\H27国勢調査結果書\H27函館市の人口\公表用データ\"/>
    </mc:Choice>
  </mc:AlternateContent>
  <bookViews>
    <workbookView xWindow="0" yWindow="0" windowWidth="20400" windowHeight="7500" tabRatio="780" firstSheet="16" activeTab="24"/>
  </bookViews>
  <sheets>
    <sheet name="表1,2" sheetId="1" r:id="rId1"/>
    <sheet name="表3" sheetId="3" r:id="rId2"/>
    <sheet name="表4-1" sheetId="5" r:id="rId3"/>
    <sheet name="表4-2" sheetId="6" r:id="rId4"/>
    <sheet name="表5,6" sheetId="8" r:id="rId5"/>
    <sheet name="表7-1" sheetId="37" r:id="rId6"/>
    <sheet name="表7-2" sheetId="39" r:id="rId7"/>
    <sheet name="表8-1" sheetId="9" r:id="rId8"/>
    <sheet name="表8-2" sheetId="10" r:id="rId9"/>
    <sheet name="表8-3" sheetId="11" r:id="rId10"/>
    <sheet name="表8-4" sheetId="12" r:id="rId11"/>
    <sheet name="表9" sheetId="13" r:id="rId12"/>
    <sheet name="表10,11" sheetId="14" r:id="rId13"/>
    <sheet name="表12" sheetId="21" r:id="rId14"/>
    <sheet name="表13-1" sheetId="16" r:id="rId15"/>
    <sheet name="表13-2" sheetId="17" r:id="rId16"/>
    <sheet name="表13-3" sheetId="18" r:id="rId17"/>
    <sheet name="表13-4" sheetId="19" r:id="rId18"/>
    <sheet name="表14,15" sheetId="23" r:id="rId19"/>
    <sheet name="表16" sheetId="29" r:id="rId20"/>
    <sheet name="表17-1" sheetId="24" r:id="rId21"/>
    <sheet name="表17-2" sheetId="25" r:id="rId22"/>
    <sheet name="表17-3" sheetId="26" r:id="rId23"/>
    <sheet name="表17-4" sheetId="27" r:id="rId24"/>
    <sheet name="表18,19" sheetId="31" r:id="rId25"/>
    <sheet name="表20,21" sheetId="32" r:id="rId26"/>
    <sheet name="表22" sheetId="33" r:id="rId27"/>
    <sheet name="表23" sheetId="34" r:id="rId28"/>
    <sheet name="表24" sheetId="36" r:id="rId29"/>
  </sheets>
  <definedNames>
    <definedName name="_xlnm.Print_Area" localSheetId="13">表12!$A$1:$V$32</definedName>
    <definedName name="_xlnm.Print_Area" localSheetId="15">'表13-2'!$A$1:$V$64</definedName>
    <definedName name="_xlnm.Print_Area" localSheetId="24">'表18,19'!$A$1:$I$33</definedName>
    <definedName name="_xlnm.Print_Area" localSheetId="26">表22!$A$1:$J$44</definedName>
    <definedName name="_xlnm.Print_Area" localSheetId="28">表24!$A$1:$Z$60</definedName>
    <definedName name="_xlnm.Print_Area" localSheetId="4">'表5,6'!$A$1:$V$68</definedName>
    <definedName name="_xlnm.Print_Area" localSheetId="5">'表7-1'!$A$1:$T$62</definedName>
    <definedName name="_xlnm.Print_Area" localSheetId="6">'表7-2'!$A$1:$T$62</definedName>
    <definedName name="_xlnm.Print_Area" localSheetId="11">表9!$A$1:$T$53</definedName>
  </definedNames>
  <calcPr calcId="152511"/>
</workbook>
</file>

<file path=xl/calcChain.xml><?xml version="1.0" encoding="utf-8"?>
<calcChain xmlns="http://schemas.openxmlformats.org/spreadsheetml/2006/main">
  <c r="D23" i="31" l="1"/>
  <c r="E23" i="31"/>
  <c r="F23" i="31"/>
  <c r="G23" i="31"/>
  <c r="H23" i="31"/>
  <c r="C23" i="31"/>
  <c r="I33" i="29"/>
  <c r="I32" i="29"/>
  <c r="I31" i="29"/>
  <c r="I30" i="29"/>
  <c r="I29" i="29"/>
  <c r="I28" i="29"/>
  <c r="I27" i="29"/>
  <c r="I26" i="29"/>
  <c r="H30" i="29"/>
  <c r="G30" i="29"/>
  <c r="F30" i="29"/>
  <c r="E30" i="29"/>
  <c r="D30" i="29"/>
  <c r="C30" i="29"/>
  <c r="I24" i="29"/>
  <c r="I23" i="29"/>
  <c r="I22" i="29"/>
  <c r="I21" i="29"/>
  <c r="I20" i="29"/>
  <c r="I19" i="29"/>
  <c r="I18" i="29"/>
  <c r="I17" i="29"/>
  <c r="H21" i="29"/>
  <c r="G21" i="29"/>
  <c r="F21" i="29"/>
  <c r="E21" i="29"/>
  <c r="D21" i="29"/>
  <c r="C21" i="29"/>
  <c r="I15" i="29"/>
  <c r="I14" i="29"/>
  <c r="I13" i="29"/>
  <c r="I12" i="29"/>
  <c r="I11" i="29"/>
  <c r="I10" i="29"/>
  <c r="I9" i="29"/>
  <c r="H12" i="29"/>
  <c r="G12" i="29"/>
  <c r="F12" i="29"/>
  <c r="E12" i="29"/>
  <c r="D12" i="29"/>
  <c r="C12" i="29"/>
  <c r="I7" i="29"/>
  <c r="B25" i="31" l="1"/>
  <c r="B26" i="31"/>
  <c r="B27" i="31"/>
  <c r="B28" i="31"/>
  <c r="B24" i="31"/>
  <c r="B23" i="31"/>
</calcChain>
</file>

<file path=xl/sharedStrings.xml><?xml version="1.0" encoding="utf-8"?>
<sst xmlns="http://schemas.openxmlformats.org/spreadsheetml/2006/main" count="5840" uniqueCount="883">
  <si>
    <t>年次</t>
    <rPh sb="0" eb="1">
      <t>ネン</t>
    </rPh>
    <rPh sb="1" eb="2">
      <t>ジ</t>
    </rPh>
    <phoneticPr fontId="1"/>
  </si>
  <si>
    <t>総数</t>
    <rPh sb="0" eb="2">
      <t>ソウスウ</t>
    </rPh>
    <phoneticPr fontId="1"/>
  </si>
  <si>
    <t>男</t>
    <rPh sb="0" eb="1">
      <t>オトコ</t>
    </rPh>
    <phoneticPr fontId="1"/>
  </si>
  <si>
    <t>女</t>
    <rPh sb="0" eb="1">
      <t>オンナ</t>
    </rPh>
    <phoneticPr fontId="1"/>
  </si>
  <si>
    <t>人口</t>
    <rPh sb="0" eb="2">
      <t>ジンコウ</t>
    </rPh>
    <phoneticPr fontId="1"/>
  </si>
  <si>
    <t>世帯数</t>
    <rPh sb="0" eb="3">
      <t>セタイスウ</t>
    </rPh>
    <phoneticPr fontId="1"/>
  </si>
  <si>
    <t>大正９年</t>
    <rPh sb="0" eb="2">
      <t>タイショウ</t>
    </rPh>
    <rPh sb="3" eb="4">
      <t>ネン</t>
    </rPh>
    <phoneticPr fontId="1"/>
  </si>
  <si>
    <t xml:space="preserve"> 〃 14年</t>
    <rPh sb="5" eb="6">
      <t>ネン</t>
    </rPh>
    <phoneticPr fontId="1"/>
  </si>
  <si>
    <t>昭和５年</t>
    <rPh sb="0" eb="2">
      <t>ショウワ</t>
    </rPh>
    <rPh sb="3" eb="4">
      <t>ネン</t>
    </rPh>
    <phoneticPr fontId="1"/>
  </si>
  <si>
    <t xml:space="preserve"> 〃 10年</t>
    <rPh sb="5" eb="6">
      <t>ネン</t>
    </rPh>
    <phoneticPr fontId="1"/>
  </si>
  <si>
    <t xml:space="preserve"> 〃 12年</t>
    <rPh sb="5" eb="6">
      <t>ネン</t>
    </rPh>
    <phoneticPr fontId="1"/>
  </si>
  <si>
    <t xml:space="preserve"> 〃 15年</t>
    <rPh sb="5" eb="6">
      <t>ネン</t>
    </rPh>
    <phoneticPr fontId="1"/>
  </si>
  <si>
    <t xml:space="preserve"> 〃 17年</t>
    <rPh sb="5" eb="6">
      <t>ネン</t>
    </rPh>
    <phoneticPr fontId="1"/>
  </si>
  <si>
    <t xml:space="preserve"> 〃 22年</t>
    <rPh sb="5" eb="6">
      <t>ネン</t>
    </rPh>
    <phoneticPr fontId="1"/>
  </si>
  <si>
    <t xml:space="preserve"> 〃 25年</t>
    <rPh sb="5" eb="6">
      <t>ネン</t>
    </rPh>
    <phoneticPr fontId="1"/>
  </si>
  <si>
    <t xml:space="preserve"> 〃 30年</t>
    <rPh sb="5" eb="6">
      <t>ネン</t>
    </rPh>
    <phoneticPr fontId="1"/>
  </si>
  <si>
    <t xml:space="preserve"> 〃 35年</t>
    <rPh sb="5" eb="6">
      <t>ネン</t>
    </rPh>
    <phoneticPr fontId="1"/>
  </si>
  <si>
    <t xml:space="preserve"> 〃 40年</t>
    <rPh sb="5" eb="6">
      <t>ネン</t>
    </rPh>
    <phoneticPr fontId="1"/>
  </si>
  <si>
    <t xml:space="preserve"> 〃 45年</t>
    <rPh sb="5" eb="6">
      <t>ネン</t>
    </rPh>
    <phoneticPr fontId="1"/>
  </si>
  <si>
    <t xml:space="preserve"> 〃 50年</t>
    <rPh sb="5" eb="6">
      <t>ネン</t>
    </rPh>
    <phoneticPr fontId="1"/>
  </si>
  <si>
    <t xml:space="preserve"> 〃 55年</t>
    <rPh sb="5" eb="6">
      <t>ネン</t>
    </rPh>
    <phoneticPr fontId="1"/>
  </si>
  <si>
    <t xml:space="preserve"> 〃 60年</t>
    <rPh sb="5" eb="6">
      <t>ネン</t>
    </rPh>
    <phoneticPr fontId="1"/>
  </si>
  <si>
    <t>平成２年</t>
    <rPh sb="0" eb="2">
      <t>ヘイセイ</t>
    </rPh>
    <rPh sb="3" eb="4">
      <t>ネン</t>
    </rPh>
    <phoneticPr fontId="1"/>
  </si>
  <si>
    <t xml:space="preserve"> 〃 ７年</t>
    <rPh sb="4" eb="5">
      <t>ネン</t>
    </rPh>
    <phoneticPr fontId="1"/>
  </si>
  <si>
    <t>面積
（k㎡）</t>
    <rPh sb="0" eb="2">
      <t>メンセキ</t>
    </rPh>
    <phoneticPr fontId="1"/>
  </si>
  <si>
    <t>…</t>
    <phoneticPr fontId="1"/>
  </si>
  <si>
    <t>人口
性比
（％）</t>
    <rPh sb="0" eb="2">
      <t>ジンコウ</t>
    </rPh>
    <rPh sb="3" eb="4">
      <t>セイ</t>
    </rPh>
    <rPh sb="4" eb="5">
      <t>ヒ</t>
    </rPh>
    <phoneticPr fontId="1"/>
  </si>
  <si>
    <t>人口計</t>
    <rPh sb="0" eb="1">
      <t>ヒト</t>
    </rPh>
    <rPh sb="1" eb="2">
      <t>クチ</t>
    </rPh>
    <rPh sb="2" eb="3">
      <t>ケイ</t>
    </rPh>
    <phoneticPr fontId="1"/>
  </si>
  <si>
    <t>不詳</t>
    <rPh sb="0" eb="2">
      <t>フショウ</t>
    </rPh>
    <phoneticPr fontId="1"/>
  </si>
  <si>
    <t>15歳未満</t>
    <rPh sb="2" eb="3">
      <t>サイ</t>
    </rPh>
    <rPh sb="3" eb="4">
      <t>ミ</t>
    </rPh>
    <rPh sb="4" eb="5">
      <t>マン</t>
    </rPh>
    <phoneticPr fontId="1"/>
  </si>
  <si>
    <t>15～64歳</t>
    <rPh sb="5" eb="6">
      <t>サイ</t>
    </rPh>
    <phoneticPr fontId="1"/>
  </si>
  <si>
    <t>65歳以上</t>
    <rPh sb="2" eb="3">
      <t>サイ</t>
    </rPh>
    <rPh sb="3" eb="4">
      <t>イ</t>
    </rPh>
    <rPh sb="4" eb="5">
      <t>ウエ</t>
    </rPh>
    <phoneticPr fontId="1"/>
  </si>
  <si>
    <t>男計</t>
    <rPh sb="0" eb="1">
      <t>オトコ</t>
    </rPh>
    <rPh sb="1" eb="2">
      <t>ケイ</t>
    </rPh>
    <phoneticPr fontId="1"/>
  </si>
  <si>
    <t>女計</t>
    <rPh sb="0" eb="1">
      <t>オンナ</t>
    </rPh>
    <rPh sb="1" eb="2">
      <t>ケイ</t>
    </rPh>
    <phoneticPr fontId="1"/>
  </si>
  <si>
    <t>項　　　目</t>
    <rPh sb="0" eb="1">
      <t>コウ</t>
    </rPh>
    <rPh sb="4" eb="5">
      <t>メ</t>
    </rPh>
    <phoneticPr fontId="1"/>
  </si>
  <si>
    <t>大正９年</t>
    <rPh sb="0" eb="2">
      <t>タイショウ</t>
    </rPh>
    <rPh sb="3" eb="4">
      <t>ネン</t>
    </rPh>
    <phoneticPr fontId="1"/>
  </si>
  <si>
    <t>大正14年</t>
    <rPh sb="0" eb="2">
      <t>タイショウ</t>
    </rPh>
    <rPh sb="4" eb="5">
      <t>ネン</t>
    </rPh>
    <phoneticPr fontId="1"/>
  </si>
  <si>
    <t>昭和５年</t>
    <rPh sb="0" eb="2">
      <t>ショウワ</t>
    </rPh>
    <rPh sb="3" eb="4">
      <t>ネン</t>
    </rPh>
    <phoneticPr fontId="1"/>
  </si>
  <si>
    <t>昭和10年</t>
    <rPh sb="0" eb="2">
      <t>ショウワ</t>
    </rPh>
    <rPh sb="4" eb="5">
      <t>ネン</t>
    </rPh>
    <phoneticPr fontId="1"/>
  </si>
  <si>
    <t>昭和15年</t>
    <rPh sb="0" eb="2">
      <t>ショウワ</t>
    </rPh>
    <rPh sb="4" eb="5">
      <t>ネン</t>
    </rPh>
    <phoneticPr fontId="1"/>
  </si>
  <si>
    <t>昭和22年</t>
    <rPh sb="0" eb="2">
      <t>ショウワ</t>
    </rPh>
    <rPh sb="4" eb="5">
      <t>ネン</t>
    </rPh>
    <phoneticPr fontId="1"/>
  </si>
  <si>
    <t>昭和25年</t>
    <rPh sb="0" eb="2">
      <t>ショウワ</t>
    </rPh>
    <rPh sb="4" eb="5">
      <t>ネン</t>
    </rPh>
    <phoneticPr fontId="1"/>
  </si>
  <si>
    <t>昭和30年</t>
    <rPh sb="0" eb="2">
      <t>ショウワ</t>
    </rPh>
    <rPh sb="4" eb="5">
      <t>ネン</t>
    </rPh>
    <phoneticPr fontId="1"/>
  </si>
  <si>
    <t>昭和35年</t>
    <rPh sb="0" eb="2">
      <t>ショウワ</t>
    </rPh>
    <rPh sb="4" eb="5">
      <t>ネン</t>
    </rPh>
    <phoneticPr fontId="1"/>
  </si>
  <si>
    <t>昭和40年</t>
    <rPh sb="0" eb="2">
      <t>ショウワ</t>
    </rPh>
    <rPh sb="4" eb="5">
      <t>ネン</t>
    </rPh>
    <phoneticPr fontId="1"/>
  </si>
  <si>
    <t>昭和45年</t>
    <rPh sb="0" eb="2">
      <t>ショウワ</t>
    </rPh>
    <rPh sb="4" eb="5">
      <t>ネン</t>
    </rPh>
    <phoneticPr fontId="1"/>
  </si>
  <si>
    <t>昭和50年</t>
    <rPh sb="0" eb="2">
      <t>ショウワ</t>
    </rPh>
    <rPh sb="4" eb="5">
      <t>ネン</t>
    </rPh>
    <phoneticPr fontId="1"/>
  </si>
  <si>
    <t>昭和55年</t>
    <rPh sb="0" eb="2">
      <t>ショウワ</t>
    </rPh>
    <rPh sb="4" eb="5">
      <t>ネン</t>
    </rPh>
    <phoneticPr fontId="1"/>
  </si>
  <si>
    <t>昭和60年</t>
    <rPh sb="0" eb="2">
      <t>ショウワ</t>
    </rPh>
    <rPh sb="4" eb="5">
      <t>ネン</t>
    </rPh>
    <phoneticPr fontId="1"/>
  </si>
  <si>
    <t>項　　目</t>
    <rPh sb="0" eb="1">
      <t>コウ</t>
    </rPh>
    <rPh sb="3" eb="4">
      <t>メ</t>
    </rPh>
    <phoneticPr fontId="1"/>
  </si>
  <si>
    <t>平成２年</t>
    <rPh sb="0" eb="2">
      <t>ヘイセイ</t>
    </rPh>
    <rPh sb="3" eb="4">
      <t>ネン</t>
    </rPh>
    <phoneticPr fontId="1"/>
  </si>
  <si>
    <t>平成７年</t>
    <rPh sb="0" eb="2">
      <t>ヘイセイ</t>
    </rPh>
    <rPh sb="3" eb="4">
      <t>ネン</t>
    </rPh>
    <phoneticPr fontId="1"/>
  </si>
  <si>
    <t>平成12年</t>
    <rPh sb="0" eb="2">
      <t>ヘイセイ</t>
    </rPh>
    <rPh sb="4" eb="5">
      <t>ネン</t>
    </rPh>
    <phoneticPr fontId="1"/>
  </si>
  <si>
    <t>平成17年</t>
    <rPh sb="0" eb="2">
      <t>ヘイセイ</t>
    </rPh>
    <rPh sb="4" eb="5">
      <t>ネン</t>
    </rPh>
    <phoneticPr fontId="1"/>
  </si>
  <si>
    <t>平成22年</t>
    <rPh sb="0" eb="2">
      <t>ヘイセイ</t>
    </rPh>
    <rPh sb="4" eb="5">
      <t>ネン</t>
    </rPh>
    <phoneticPr fontId="1"/>
  </si>
  <si>
    <t>世帯総数（不詳を含む）</t>
    <rPh sb="0" eb="2">
      <t>セタイ</t>
    </rPh>
    <rPh sb="2" eb="4">
      <t>ソウスウ</t>
    </rPh>
    <rPh sb="5" eb="7">
      <t>フショウ</t>
    </rPh>
    <rPh sb="8" eb="9">
      <t>フク</t>
    </rPh>
    <phoneticPr fontId="1"/>
  </si>
  <si>
    <t>一般世帯</t>
    <rPh sb="0" eb="2">
      <t>イッパン</t>
    </rPh>
    <rPh sb="2" eb="4">
      <t>セタイ</t>
    </rPh>
    <phoneticPr fontId="1"/>
  </si>
  <si>
    <t>世帯数</t>
    <rPh sb="0" eb="3">
      <t>セタイスウ</t>
    </rPh>
    <phoneticPr fontId="1"/>
  </si>
  <si>
    <t>世帯人員</t>
    <rPh sb="0" eb="2">
      <t>セタイ</t>
    </rPh>
    <rPh sb="2" eb="4">
      <t>ジンイン</t>
    </rPh>
    <phoneticPr fontId="1"/>
  </si>
  <si>
    <t>施設等の世帯</t>
    <rPh sb="0" eb="3">
      <t>シセツトウ</t>
    </rPh>
    <rPh sb="4" eb="6">
      <t>セタイ</t>
    </rPh>
    <phoneticPr fontId="1"/>
  </si>
  <si>
    <t>普通世帯</t>
    <rPh sb="0" eb="2">
      <t>フツウ</t>
    </rPh>
    <rPh sb="2" eb="4">
      <t>セタイ</t>
    </rPh>
    <phoneticPr fontId="1"/>
  </si>
  <si>
    <t>準世帯</t>
    <rPh sb="0" eb="1">
      <t>ジュン</t>
    </rPh>
    <rPh sb="1" eb="3">
      <t>セタイ</t>
    </rPh>
    <phoneticPr fontId="1"/>
  </si>
  <si>
    <t>…</t>
    <phoneticPr fontId="1"/>
  </si>
  <si>
    <t>町名</t>
    <rPh sb="0" eb="2">
      <t>チョウメイ</t>
    </rPh>
    <phoneticPr fontId="1"/>
  </si>
  <si>
    <t>入舟町</t>
  </si>
  <si>
    <t>船見町</t>
  </si>
  <si>
    <t>弥生町</t>
  </si>
  <si>
    <t>弁天町</t>
  </si>
  <si>
    <t>大町</t>
  </si>
  <si>
    <t>末広町</t>
  </si>
  <si>
    <t>元町</t>
  </si>
  <si>
    <t>青柳町</t>
  </si>
  <si>
    <t>谷地頭町</t>
  </si>
  <si>
    <t>住吉町</t>
  </si>
  <si>
    <t>宝来町</t>
  </si>
  <si>
    <t>東川町</t>
  </si>
  <si>
    <t>豊川町</t>
  </si>
  <si>
    <t>大手町</t>
  </si>
  <si>
    <t>栄町</t>
  </si>
  <si>
    <t>旭町</t>
  </si>
  <si>
    <t>東雲町</t>
  </si>
  <si>
    <t>大森町</t>
  </si>
  <si>
    <t>松風町</t>
  </si>
  <si>
    <t>若松町</t>
  </si>
  <si>
    <t>千歳町</t>
  </si>
  <si>
    <t>新川町</t>
  </si>
  <si>
    <t>上新川町</t>
  </si>
  <si>
    <t>海岸町</t>
  </si>
  <si>
    <t>大縄町</t>
  </si>
  <si>
    <t>松川町</t>
  </si>
  <si>
    <t>万代町</t>
  </si>
  <si>
    <t>浅野町</t>
  </si>
  <si>
    <t>吉川町</t>
  </si>
  <si>
    <t>北浜町</t>
  </si>
  <si>
    <t>追分町</t>
  </si>
  <si>
    <t>亀田町</t>
  </si>
  <si>
    <t>大川町</t>
  </si>
  <si>
    <t>田家町</t>
  </si>
  <si>
    <t>白鳥町</t>
  </si>
  <si>
    <t>八幡町</t>
  </si>
  <si>
    <t>宮前町</t>
  </si>
  <si>
    <t>中島町</t>
  </si>
  <si>
    <t>千代台町</t>
  </si>
  <si>
    <t>堀川町</t>
  </si>
  <si>
    <t>高盛町</t>
  </si>
  <si>
    <t>宇賀浦町</t>
  </si>
  <si>
    <t>日乃出町</t>
  </si>
  <si>
    <t>的場町</t>
  </si>
  <si>
    <t>時任町</t>
  </si>
  <si>
    <t>杉並町</t>
  </si>
  <si>
    <t>本町</t>
  </si>
  <si>
    <t>梁川町</t>
  </si>
  <si>
    <t>五稜郭町</t>
  </si>
  <si>
    <t>柳町</t>
  </si>
  <si>
    <t>松陰町</t>
  </si>
  <si>
    <t>人見町</t>
  </si>
  <si>
    <t>金堀町</t>
  </si>
  <si>
    <t>乃木町</t>
  </si>
  <si>
    <t>柏木町</t>
  </si>
  <si>
    <t>川原町</t>
  </si>
  <si>
    <t>本庁管内計</t>
    <rPh sb="0" eb="2">
      <t>ホンチョウ</t>
    </rPh>
    <rPh sb="2" eb="4">
      <t>カンナイ</t>
    </rPh>
    <rPh sb="4" eb="5">
      <t>ケイ</t>
    </rPh>
    <phoneticPr fontId="1"/>
  </si>
  <si>
    <t>深堀町</t>
  </si>
  <si>
    <t>駒場町</t>
  </si>
  <si>
    <t>広野町</t>
  </si>
  <si>
    <t>湯浜町</t>
  </si>
  <si>
    <t>戸倉町</t>
  </si>
  <si>
    <t>榎本町</t>
  </si>
  <si>
    <t>花園町</t>
  </si>
  <si>
    <t>上野町</t>
  </si>
  <si>
    <t>高丘町</t>
  </si>
  <si>
    <t>滝沢町</t>
  </si>
  <si>
    <t>見晴町</t>
  </si>
  <si>
    <t>鈴蘭丘町</t>
  </si>
  <si>
    <t>上湯川町</t>
  </si>
  <si>
    <t>銅山町</t>
  </si>
  <si>
    <t>旭岡町</t>
  </si>
  <si>
    <t>寅沢町</t>
  </si>
  <si>
    <t>三森町</t>
  </si>
  <si>
    <t>庵原町</t>
  </si>
  <si>
    <t>亀尾町</t>
  </si>
  <si>
    <t>米原町</t>
  </si>
  <si>
    <t>東畑町</t>
  </si>
  <si>
    <t>鉄山町</t>
  </si>
  <si>
    <t>蛾眉野町</t>
  </si>
  <si>
    <t>湯川支所管内</t>
    <rPh sb="0" eb="1">
      <t>ユ</t>
    </rPh>
    <rPh sb="1" eb="2">
      <t>カワ</t>
    </rPh>
    <rPh sb="2" eb="4">
      <t>シショ</t>
    </rPh>
    <rPh sb="4" eb="6">
      <t>カンナイ</t>
    </rPh>
    <phoneticPr fontId="1"/>
  </si>
  <si>
    <t>根崎町</t>
  </si>
  <si>
    <t>高松町</t>
  </si>
  <si>
    <t>志海苔町</t>
  </si>
  <si>
    <t>瀬戸川町</t>
  </si>
  <si>
    <t>赤坂町</t>
  </si>
  <si>
    <t>銭亀町</t>
  </si>
  <si>
    <t>中野町</t>
  </si>
  <si>
    <t>新湊町</t>
  </si>
  <si>
    <t>石倉町</t>
  </si>
  <si>
    <t>古川町</t>
  </si>
  <si>
    <t>豊原町</t>
  </si>
  <si>
    <t>石崎町</t>
  </si>
  <si>
    <t>鶴野町</t>
  </si>
  <si>
    <t>白石町</t>
  </si>
  <si>
    <t>銭亀沢支所管内</t>
    <rPh sb="0" eb="2">
      <t>ゼニガメ</t>
    </rPh>
    <rPh sb="2" eb="3">
      <t>ザワ</t>
    </rPh>
    <rPh sb="3" eb="5">
      <t>シショ</t>
    </rPh>
    <rPh sb="5" eb="7">
      <t>カンナイ</t>
    </rPh>
    <phoneticPr fontId="1"/>
  </si>
  <si>
    <t>陣川町</t>
  </si>
  <si>
    <t>神山町</t>
  </si>
  <si>
    <t>東山町</t>
  </si>
  <si>
    <t>赤川町</t>
  </si>
  <si>
    <t>亀田中野町</t>
  </si>
  <si>
    <t>水元町</t>
  </si>
  <si>
    <t>亀田大森町</t>
  </si>
  <si>
    <t>石川町</t>
  </si>
  <si>
    <t>桔梗１丁目</t>
  </si>
  <si>
    <t>桔梗２丁目</t>
  </si>
  <si>
    <t>桔梗３丁目</t>
  </si>
  <si>
    <t>桔梗４丁目</t>
  </si>
  <si>
    <t>桔梗５丁目</t>
  </si>
  <si>
    <t>桔梗町</t>
  </si>
  <si>
    <t>西桔梗町</t>
  </si>
  <si>
    <t>昭和町</t>
  </si>
  <si>
    <t>昭和１丁目</t>
  </si>
  <si>
    <t>昭和２丁目</t>
  </si>
  <si>
    <t>昭和３丁目</t>
  </si>
  <si>
    <t>昭和４丁目</t>
  </si>
  <si>
    <t>亀田本町</t>
  </si>
  <si>
    <t>亀田港町</t>
  </si>
  <si>
    <t>陣川１丁目</t>
  </si>
  <si>
    <t>陣川２丁目</t>
  </si>
  <si>
    <t>北美原２丁目</t>
  </si>
  <si>
    <t>北美原３丁目</t>
  </si>
  <si>
    <t>亀田支所管内</t>
    <rPh sb="0" eb="2">
      <t>カメダ</t>
    </rPh>
    <rPh sb="2" eb="4">
      <t>シショ</t>
    </rPh>
    <rPh sb="4" eb="6">
      <t>カンナイ</t>
    </rPh>
    <phoneticPr fontId="1"/>
  </si>
  <si>
    <t>小安町</t>
  </si>
  <si>
    <t>釜谷町</t>
  </si>
  <si>
    <t>汐首町</t>
  </si>
  <si>
    <t>瀬田来町</t>
  </si>
  <si>
    <t>弁才町</t>
  </si>
  <si>
    <t>泊町</t>
  </si>
  <si>
    <t>館町</t>
  </si>
  <si>
    <t>浜町</t>
  </si>
  <si>
    <t>新二見町</t>
  </si>
  <si>
    <t>原木町</t>
  </si>
  <si>
    <t>丸山町</t>
  </si>
  <si>
    <t>小安山町</t>
  </si>
  <si>
    <t>戸井支所管内</t>
    <rPh sb="0" eb="2">
      <t>トイ</t>
    </rPh>
    <rPh sb="2" eb="4">
      <t>シショ</t>
    </rPh>
    <rPh sb="4" eb="6">
      <t>カンナイ</t>
    </rPh>
    <phoneticPr fontId="1"/>
  </si>
  <si>
    <t>日浦町</t>
  </si>
  <si>
    <t>豊浦町</t>
  </si>
  <si>
    <t>大澗町</t>
  </si>
  <si>
    <t>中浜町</t>
  </si>
  <si>
    <t>川上町</t>
  </si>
  <si>
    <t>女那川町</t>
  </si>
  <si>
    <t>日ノ浜町</t>
  </si>
  <si>
    <t>古武井町</t>
  </si>
  <si>
    <t>柏野町</t>
  </si>
  <si>
    <t>恵山町</t>
  </si>
  <si>
    <t>御崎町</t>
  </si>
  <si>
    <t>日和山町</t>
  </si>
  <si>
    <t>吉畑町</t>
  </si>
  <si>
    <t>恵山支所管内</t>
    <rPh sb="0" eb="2">
      <t>エサン</t>
    </rPh>
    <rPh sb="2" eb="4">
      <t>シショ</t>
    </rPh>
    <rPh sb="4" eb="6">
      <t>カンナイ</t>
    </rPh>
    <phoneticPr fontId="1"/>
  </si>
  <si>
    <t>銚子町</t>
  </si>
  <si>
    <t>新浜町</t>
  </si>
  <si>
    <t>新八幡町</t>
  </si>
  <si>
    <t>島泊町</t>
  </si>
  <si>
    <t>富浦町</t>
  </si>
  <si>
    <t>元村町</t>
  </si>
  <si>
    <t>恵山岬町</t>
  </si>
  <si>
    <t>新恵山町</t>
  </si>
  <si>
    <t>古部町</t>
  </si>
  <si>
    <t>木直町</t>
  </si>
  <si>
    <t>尾札部町</t>
  </si>
  <si>
    <t>川汲町</t>
  </si>
  <si>
    <t>安浦町</t>
  </si>
  <si>
    <t>臼尻町</t>
  </si>
  <si>
    <t>豊崎町</t>
  </si>
  <si>
    <t>大船町</t>
  </si>
  <si>
    <t>双見町</t>
  </si>
  <si>
    <t>岩戸町</t>
  </si>
  <si>
    <t>椴法華支所管内</t>
    <rPh sb="0" eb="3">
      <t>トドホッケ</t>
    </rPh>
    <rPh sb="3" eb="5">
      <t>シショ</t>
    </rPh>
    <rPh sb="5" eb="7">
      <t>カンナイ</t>
    </rPh>
    <phoneticPr fontId="1"/>
  </si>
  <si>
    <t>南茅部支所管内</t>
    <rPh sb="0" eb="3">
      <t>ミナミカヤベ</t>
    </rPh>
    <rPh sb="3" eb="5">
      <t>シショ</t>
    </rPh>
    <rPh sb="5" eb="7">
      <t>カンナイ</t>
    </rPh>
    <phoneticPr fontId="1"/>
  </si>
  <si>
    <t>全市計</t>
    <rPh sb="0" eb="1">
      <t>ゼン</t>
    </rPh>
    <rPh sb="1" eb="2">
      <t>シ</t>
    </rPh>
    <rPh sb="2" eb="3">
      <t>ケイ</t>
    </rPh>
    <phoneticPr fontId="1"/>
  </si>
  <si>
    <t>富岡町１丁目</t>
  </si>
  <si>
    <t>中道１丁目</t>
  </si>
  <si>
    <t>山の手１丁目</t>
  </si>
  <si>
    <t>本通１丁目</t>
  </si>
  <si>
    <t>鍛治１丁目</t>
  </si>
  <si>
    <t>神山１丁目</t>
  </si>
  <si>
    <t>東山１丁目</t>
  </si>
  <si>
    <t>美原１丁目</t>
  </si>
  <si>
    <t>赤川１丁目</t>
    <rPh sb="3" eb="5">
      <t>チョウメ</t>
    </rPh>
    <phoneticPr fontId="1"/>
  </si>
  <si>
    <t>港町２丁目</t>
  </si>
  <si>
    <t>湯川町２丁目</t>
  </si>
  <si>
    <t>日吉町２丁目</t>
  </si>
  <si>
    <t>西旭岡町２丁目</t>
  </si>
  <si>
    <t>富岡町２丁目</t>
  </si>
  <si>
    <t>中道２丁目</t>
  </si>
  <si>
    <t>山の手２丁目</t>
  </si>
  <si>
    <t>本通２丁目</t>
  </si>
  <si>
    <t>鍛治２丁目</t>
  </si>
  <si>
    <t>神山２丁目</t>
  </si>
  <si>
    <t>東山２丁目</t>
  </si>
  <si>
    <t>美原２丁目</t>
  </si>
  <si>
    <t>美原３丁目</t>
  </si>
  <si>
    <t>港町３丁目</t>
  </si>
  <si>
    <t>湯川町３丁目</t>
  </si>
  <si>
    <t>日吉町３丁目</t>
  </si>
  <si>
    <t>西旭岡町３丁目</t>
  </si>
  <si>
    <t>富岡町３丁目</t>
  </si>
  <si>
    <t>山の手３丁目</t>
  </si>
  <si>
    <t>本通３丁目</t>
  </si>
  <si>
    <t>神山３丁目</t>
  </si>
  <si>
    <t>東山３丁目</t>
  </si>
  <si>
    <t>日吉町４丁目</t>
  </si>
  <si>
    <t>本通４丁目</t>
  </si>
  <si>
    <t>美原４丁目</t>
  </si>
  <si>
    <t>-</t>
  </si>
  <si>
    <t>湯川町１丁目</t>
  </si>
  <si>
    <t>日吉町１丁目</t>
  </si>
  <si>
    <t>西旭岡町１丁目</t>
  </si>
  <si>
    <t>港町１丁目</t>
  </si>
  <si>
    <t>美原５丁目</t>
  </si>
  <si>
    <t>-</t>
    <phoneticPr fontId="1"/>
  </si>
  <si>
    <t>年　 齢</t>
    <phoneticPr fontId="10"/>
  </si>
  <si>
    <t>（５歳階級）</t>
    <phoneticPr fontId="10"/>
  </si>
  <si>
    <t>50年</t>
    <phoneticPr fontId="10"/>
  </si>
  <si>
    <t>55年</t>
    <phoneticPr fontId="10"/>
  </si>
  <si>
    <t>60年</t>
    <phoneticPr fontId="10"/>
  </si>
  <si>
    <t>平成２年</t>
    <rPh sb="0" eb="2">
      <t>ヘイセイ</t>
    </rPh>
    <phoneticPr fontId="10"/>
  </si>
  <si>
    <t>７年</t>
    <phoneticPr fontId="10"/>
  </si>
  <si>
    <t>12年</t>
    <phoneticPr fontId="10"/>
  </si>
  <si>
    <t>17年</t>
    <rPh sb="2" eb="3">
      <t>ネン</t>
    </rPh>
    <phoneticPr fontId="10"/>
  </si>
  <si>
    <t>年少人口計</t>
    <phoneticPr fontId="10"/>
  </si>
  <si>
    <t>　０ ～ ４歳</t>
    <phoneticPr fontId="10"/>
  </si>
  <si>
    <t>５ ～ ９</t>
    <phoneticPr fontId="10"/>
  </si>
  <si>
    <t>10 ～ 14</t>
    <phoneticPr fontId="10"/>
  </si>
  <si>
    <t>15 ～ 19</t>
    <phoneticPr fontId="10"/>
  </si>
  <si>
    <t>20 ～ 24</t>
    <phoneticPr fontId="10"/>
  </si>
  <si>
    <t>25 ～ 29</t>
    <phoneticPr fontId="10"/>
  </si>
  <si>
    <t>30 ～ 34</t>
    <phoneticPr fontId="10"/>
  </si>
  <si>
    <t>35 ～ 39</t>
    <phoneticPr fontId="10"/>
  </si>
  <si>
    <t>40 ～ 44</t>
    <phoneticPr fontId="10"/>
  </si>
  <si>
    <t>45 ～ 49</t>
    <phoneticPr fontId="10"/>
  </si>
  <si>
    <t>50 ～ 54</t>
    <phoneticPr fontId="10"/>
  </si>
  <si>
    <t>55 ～ 59</t>
    <phoneticPr fontId="10"/>
  </si>
  <si>
    <t>60 ～ 64</t>
    <phoneticPr fontId="10"/>
  </si>
  <si>
    <t>老年人口計</t>
    <phoneticPr fontId="10"/>
  </si>
  <si>
    <t>65 ～ 69</t>
    <phoneticPr fontId="10"/>
  </si>
  <si>
    <t>70 ～ 74</t>
    <phoneticPr fontId="10"/>
  </si>
  <si>
    <t>75 ～ 79</t>
    <phoneticPr fontId="10"/>
  </si>
  <si>
    <t>80 ～ 84</t>
    <phoneticPr fontId="10"/>
  </si>
  <si>
    <t>85 ～ 89</t>
    <phoneticPr fontId="10"/>
  </si>
  <si>
    <t>90 ～ 94</t>
    <phoneticPr fontId="10"/>
  </si>
  <si>
    <t>95 ～ 99</t>
    <phoneticPr fontId="10"/>
  </si>
  <si>
    <t>100歳以上</t>
    <phoneticPr fontId="10"/>
  </si>
  <si>
    <t>22年</t>
    <rPh sb="2" eb="3">
      <t>ネン</t>
    </rPh>
    <phoneticPr fontId="10"/>
  </si>
  <si>
    <t>人口</t>
    <rPh sb="0" eb="2">
      <t>ジンコウ</t>
    </rPh>
    <phoneticPr fontId="1"/>
  </si>
  <si>
    <t>年齢</t>
    <rPh sb="0" eb="2">
      <t>ネンレイ</t>
    </rPh>
    <phoneticPr fontId="1"/>
  </si>
  <si>
    <t>総数</t>
    <rPh sb="0" eb="2">
      <t>ソウスウ</t>
    </rPh>
    <phoneticPr fontId="1"/>
  </si>
  <si>
    <t>男</t>
    <rPh sb="0" eb="1">
      <t>オトコ</t>
    </rPh>
    <phoneticPr fontId="1"/>
  </si>
  <si>
    <t>女</t>
    <rPh sb="0" eb="1">
      <t>オンナ</t>
    </rPh>
    <phoneticPr fontId="1"/>
  </si>
  <si>
    <t>０歳</t>
    <rPh sb="1" eb="2">
      <t>サイ</t>
    </rPh>
    <phoneticPr fontId="1"/>
  </si>
  <si>
    <t>１</t>
    <phoneticPr fontId="1"/>
  </si>
  <si>
    <t>２</t>
    <phoneticPr fontId="1"/>
  </si>
  <si>
    <t>３</t>
  </si>
  <si>
    <t>４</t>
  </si>
  <si>
    <t>５</t>
  </si>
  <si>
    <t>６</t>
  </si>
  <si>
    <t>７</t>
  </si>
  <si>
    <t>８</t>
  </si>
  <si>
    <t>９</t>
  </si>
  <si>
    <t>23歳</t>
    <rPh sb="2" eb="3">
      <t>サイ</t>
    </rPh>
    <phoneticPr fontId="1"/>
  </si>
  <si>
    <t>46歳</t>
    <rPh sb="2" eb="3">
      <t>サイ</t>
    </rPh>
    <phoneticPr fontId="1"/>
  </si>
  <si>
    <t>69歳</t>
    <rPh sb="2" eb="3">
      <t>サイ</t>
    </rPh>
    <phoneticPr fontId="1"/>
  </si>
  <si>
    <t>92歳</t>
    <rPh sb="2" eb="3">
      <t>サイ</t>
    </rPh>
    <phoneticPr fontId="1"/>
  </si>
  <si>
    <t>100～</t>
    <phoneticPr fontId="1"/>
  </si>
  <si>
    <t>不詳</t>
    <rPh sb="0" eb="2">
      <t>フショウ</t>
    </rPh>
    <phoneticPr fontId="1"/>
  </si>
  <si>
    <t>（再掲）</t>
  </si>
  <si>
    <t>（再掲）</t>
    <rPh sb="1" eb="3">
      <t>サイケイ</t>
    </rPh>
    <phoneticPr fontId="1"/>
  </si>
  <si>
    <t>18歳未満</t>
    <rPh sb="2" eb="3">
      <t>サイ</t>
    </rPh>
    <rPh sb="3" eb="5">
      <t>ミマン</t>
    </rPh>
    <phoneticPr fontId="1"/>
  </si>
  <si>
    <t>６歳未満</t>
    <rPh sb="1" eb="2">
      <t>サイ</t>
    </rPh>
    <rPh sb="2" eb="4">
      <t>ミマン</t>
    </rPh>
    <phoneticPr fontId="1"/>
  </si>
  <si>
    <t>20歳未満</t>
    <rPh sb="2" eb="3">
      <t>サイ</t>
    </rPh>
    <rPh sb="3" eb="5">
      <t>ミマン</t>
    </rPh>
    <phoneticPr fontId="1"/>
  </si>
  <si>
    <t>65歳以上</t>
  </si>
  <si>
    <t>65歳以上</t>
    <rPh sb="2" eb="3">
      <t>サイ</t>
    </rPh>
    <rPh sb="3" eb="5">
      <t>イジョウ</t>
    </rPh>
    <phoneticPr fontId="1"/>
  </si>
  <si>
    <t>75歳以上</t>
    <rPh sb="2" eb="3">
      <t>サイ</t>
    </rPh>
    <rPh sb="3" eb="5">
      <t>イジョウ</t>
    </rPh>
    <phoneticPr fontId="1"/>
  </si>
  <si>
    <t>85歳以上</t>
  </si>
  <si>
    <t>85歳以上</t>
    <rPh sb="2" eb="3">
      <t>サイ</t>
    </rPh>
    <rPh sb="3" eb="5">
      <t>イジョウ</t>
    </rPh>
    <phoneticPr fontId="1"/>
  </si>
  <si>
    <t>町　　名</t>
    <phoneticPr fontId="10"/>
  </si>
  <si>
    <t>0～4歳</t>
    <rPh sb="3" eb="4">
      <t>サイ</t>
    </rPh>
    <phoneticPr fontId="10"/>
  </si>
  <si>
    <t>5～9</t>
    <phoneticPr fontId="10"/>
  </si>
  <si>
    <t>10～14</t>
    <phoneticPr fontId="10"/>
  </si>
  <si>
    <t>15～19</t>
    <phoneticPr fontId="10"/>
  </si>
  <si>
    <t>20～24</t>
    <phoneticPr fontId="10"/>
  </si>
  <si>
    <t>25～29</t>
    <phoneticPr fontId="10"/>
  </si>
  <si>
    <t>30～34</t>
    <phoneticPr fontId="10"/>
  </si>
  <si>
    <t>35～39</t>
    <phoneticPr fontId="10"/>
  </si>
  <si>
    <t>40～44</t>
    <phoneticPr fontId="10"/>
  </si>
  <si>
    <t>45～49</t>
    <phoneticPr fontId="10"/>
  </si>
  <si>
    <t>50～54</t>
    <phoneticPr fontId="10"/>
  </si>
  <si>
    <t>55～59</t>
    <phoneticPr fontId="10"/>
  </si>
  <si>
    <t>60～64</t>
    <phoneticPr fontId="10"/>
  </si>
  <si>
    <t>65～69</t>
    <phoneticPr fontId="10"/>
  </si>
  <si>
    <t>70～74</t>
    <phoneticPr fontId="10"/>
  </si>
  <si>
    <t>75～79</t>
    <phoneticPr fontId="10"/>
  </si>
  <si>
    <t>80～84</t>
  </si>
  <si>
    <t>85～89</t>
  </si>
  <si>
    <t>90～94</t>
  </si>
  <si>
    <t>95～99</t>
  </si>
  <si>
    <t>不詳</t>
    <phoneticPr fontId="10"/>
  </si>
  <si>
    <t>15歳未満</t>
    <rPh sb="2" eb="3">
      <t>サイ</t>
    </rPh>
    <rPh sb="3" eb="5">
      <t>ミマン</t>
    </rPh>
    <phoneticPr fontId="10"/>
  </si>
  <si>
    <t>15～64歳</t>
    <rPh sb="5" eb="6">
      <t>サイ</t>
    </rPh>
    <phoneticPr fontId="10"/>
  </si>
  <si>
    <t>65歳以上</t>
    <rPh sb="2" eb="5">
      <t>サイイジョウ</t>
    </rPh>
    <phoneticPr fontId="10"/>
  </si>
  <si>
    <t>100歳～</t>
    <phoneticPr fontId="10"/>
  </si>
  <si>
    <t>北美原１丁目</t>
    <rPh sb="0" eb="1">
      <t>キタ</t>
    </rPh>
    <rPh sb="1" eb="3">
      <t>ミハラ</t>
    </rPh>
    <rPh sb="4" eb="6">
      <t>チョウメ</t>
    </rPh>
    <phoneticPr fontId="4"/>
  </si>
  <si>
    <t>X</t>
  </si>
  <si>
    <t>男</t>
    <rPh sb="0" eb="1">
      <t>オトコ</t>
    </rPh>
    <phoneticPr fontId="10"/>
  </si>
  <si>
    <t>15～19歳</t>
  </si>
  <si>
    <t>20～24</t>
  </si>
  <si>
    <t>25～29</t>
  </si>
  <si>
    <t>30～34</t>
  </si>
  <si>
    <t>35～39</t>
  </si>
  <si>
    <t>40～44</t>
  </si>
  <si>
    <t>45～49</t>
  </si>
  <si>
    <t>50～54</t>
  </si>
  <si>
    <t>55～59</t>
  </si>
  <si>
    <t>60～64</t>
  </si>
  <si>
    <t>65～69</t>
  </si>
  <si>
    <t>70～74</t>
  </si>
  <si>
    <t>75～79</t>
  </si>
  <si>
    <t>未　　婚</t>
    <rPh sb="0" eb="1">
      <t>ミ</t>
    </rPh>
    <rPh sb="3" eb="4">
      <t>コン</t>
    </rPh>
    <phoneticPr fontId="1"/>
  </si>
  <si>
    <t>死　　別</t>
    <rPh sb="0" eb="1">
      <t>シ</t>
    </rPh>
    <rPh sb="3" eb="4">
      <t>ベツ</t>
    </rPh>
    <phoneticPr fontId="1"/>
  </si>
  <si>
    <t>離　　別</t>
    <rPh sb="0" eb="1">
      <t>リ</t>
    </rPh>
    <rPh sb="3" eb="4">
      <t>ベツ</t>
    </rPh>
    <phoneticPr fontId="1"/>
  </si>
  <si>
    <t>有 配 偶</t>
    <phoneticPr fontId="1"/>
  </si>
  <si>
    <t>実数</t>
    <rPh sb="0" eb="2">
      <t>ジッスウ</t>
    </rPh>
    <phoneticPr fontId="10"/>
  </si>
  <si>
    <t>女　　　　</t>
    <rPh sb="0" eb="1">
      <t>オンナ</t>
    </rPh>
    <phoneticPr fontId="10"/>
  </si>
  <si>
    <t>平成22年</t>
    <rPh sb="0" eb="2">
      <t>ヘイセイ</t>
    </rPh>
    <rPh sb="4" eb="5">
      <t>ネン</t>
    </rPh>
    <phoneticPr fontId="10"/>
  </si>
  <si>
    <t>平成17年</t>
    <rPh sb="0" eb="2">
      <t>ヘイセイ</t>
    </rPh>
    <rPh sb="4" eb="5">
      <t>ネン</t>
    </rPh>
    <phoneticPr fontId="10"/>
  </si>
  <si>
    <t>75歳以上</t>
    <phoneticPr fontId="1"/>
  </si>
  <si>
    <t>年　次</t>
    <phoneticPr fontId="10"/>
  </si>
  <si>
    <t>世帯数</t>
  </si>
  <si>
    <t>世帯人員</t>
  </si>
  <si>
    <t>世　帯　数</t>
    <rPh sb="0" eb="1">
      <t>ヨ</t>
    </rPh>
    <rPh sb="2" eb="3">
      <t>オビ</t>
    </rPh>
    <rPh sb="4" eb="5">
      <t>カズ</t>
    </rPh>
    <phoneticPr fontId="10"/>
  </si>
  <si>
    <t>寮・寄宿舎の学生・生徒</t>
    <phoneticPr fontId="10"/>
  </si>
  <si>
    <t>病院・療養所の入院者</t>
    <phoneticPr fontId="10"/>
  </si>
  <si>
    <t>社会施設の入所者</t>
    <phoneticPr fontId="10"/>
  </si>
  <si>
    <t>自衛隊営舎内居住者</t>
    <phoneticPr fontId="10"/>
  </si>
  <si>
    <t>矯正施設の入所者</t>
    <phoneticPr fontId="10"/>
  </si>
  <si>
    <t>総　　数</t>
    <phoneticPr fontId="10"/>
  </si>
  <si>
    <t>１人世帯</t>
  </si>
  <si>
    <t>総　数</t>
    <phoneticPr fontId="10"/>
  </si>
  <si>
    <t>その他</t>
    <phoneticPr fontId="10"/>
  </si>
  <si>
    <t>平成２年</t>
    <phoneticPr fontId="10"/>
  </si>
  <si>
    <t>年　次</t>
    <phoneticPr fontId="10"/>
  </si>
  <si>
    <t>（再掲）</t>
    <rPh sb="1" eb="3">
      <t>サイケイ</t>
    </rPh>
    <phoneticPr fontId="10"/>
  </si>
  <si>
    <t>世帯人員</t>
    <rPh sb="0" eb="2">
      <t>セタイ</t>
    </rPh>
    <rPh sb="2" eb="4">
      <t>ジンイン</t>
    </rPh>
    <phoneticPr fontId="10"/>
  </si>
  <si>
    <t>間借り・下宿</t>
    <rPh sb="0" eb="2">
      <t>マガ</t>
    </rPh>
    <rPh sb="4" eb="6">
      <t>ゲシュク</t>
    </rPh>
    <phoneticPr fontId="10"/>
  </si>
  <si>
    <t>会社などの独</t>
    <rPh sb="0" eb="2">
      <t>カイシャ</t>
    </rPh>
    <rPh sb="5" eb="6">
      <t>ドク</t>
    </rPh>
    <phoneticPr fontId="10"/>
  </si>
  <si>
    <t>10人以上</t>
    <rPh sb="2" eb="5">
      <t>ニンイジョウ</t>
    </rPh>
    <phoneticPr fontId="10"/>
  </si>
  <si>
    <t>などの単身者</t>
    <rPh sb="3" eb="6">
      <t>タンシンシャ</t>
    </rPh>
    <phoneticPr fontId="10"/>
  </si>
  <si>
    <t>身寮の単身者</t>
    <phoneticPr fontId="10"/>
  </si>
  <si>
    <t>７</t>
    <phoneticPr fontId="1"/>
  </si>
  <si>
    <t>　７</t>
    <phoneticPr fontId="1"/>
  </si>
  <si>
    <t>１世帯当たり人員</t>
    <phoneticPr fontId="10"/>
  </si>
  <si>
    <t>世帯数</t>
    <phoneticPr fontId="10"/>
  </si>
  <si>
    <t>…</t>
    <phoneticPr fontId="10"/>
  </si>
  <si>
    <t>世帯人員</t>
    <rPh sb="0" eb="2">
      <t>セタイ</t>
    </rPh>
    <rPh sb="2" eb="4">
      <t>ジンイン</t>
    </rPh>
    <phoneticPr fontId="1"/>
  </si>
  <si>
    <t>町　　名</t>
    <phoneticPr fontId="10"/>
  </si>
  <si>
    <t>一　　　　　般　　　　　世　　　　　帯</t>
    <phoneticPr fontId="10"/>
  </si>
  <si>
    <t>施設等の世帯</t>
    <rPh sb="2" eb="3">
      <t>ナド</t>
    </rPh>
    <phoneticPr fontId="10"/>
  </si>
  <si>
    <t>（再掲）
３世代
世帯</t>
    <rPh sb="6" eb="8">
      <t>セダイ</t>
    </rPh>
    <phoneticPr fontId="10"/>
  </si>
  <si>
    <t>総数</t>
    <phoneticPr fontId="10"/>
  </si>
  <si>
    <t>１人
世帯</t>
    <phoneticPr fontId="10"/>
  </si>
  <si>
    <t>７人以上</t>
    <phoneticPr fontId="10"/>
  </si>
  <si>
    <t>うち夫婦
のみ</t>
    <phoneticPr fontId="10"/>
  </si>
  <si>
    <t>うち夫婦と
子供</t>
    <phoneticPr fontId="10"/>
  </si>
  <si>
    <t>年　次</t>
    <rPh sb="0" eb="1">
      <t>トシ</t>
    </rPh>
    <rPh sb="2" eb="3">
      <t>ジ</t>
    </rPh>
    <phoneticPr fontId="1"/>
  </si>
  <si>
    <t>年　次</t>
    <rPh sb="0" eb="1">
      <t>ネン</t>
    </rPh>
    <rPh sb="2" eb="3">
      <t>ジ</t>
    </rPh>
    <phoneticPr fontId="1"/>
  </si>
  <si>
    <t>　（１）核家族世帯</t>
    <rPh sb="4" eb="7">
      <t>カクカゾク</t>
    </rPh>
    <rPh sb="7" eb="9">
      <t>セタイ</t>
    </rPh>
    <phoneticPr fontId="1"/>
  </si>
  <si>
    <t>夫婦のみ</t>
    <rPh sb="0" eb="2">
      <t>フウフ</t>
    </rPh>
    <phoneticPr fontId="1"/>
  </si>
  <si>
    <t>単独世帯</t>
    <rPh sb="0" eb="2">
      <t>タンドク</t>
    </rPh>
    <rPh sb="2" eb="4">
      <t>セタイ</t>
    </rPh>
    <phoneticPr fontId="1"/>
  </si>
  <si>
    <t>総　数</t>
    <rPh sb="0" eb="1">
      <t>ソウ</t>
    </rPh>
    <rPh sb="2" eb="3">
      <t>スウ</t>
    </rPh>
    <phoneticPr fontId="1"/>
  </si>
  <si>
    <t>夫婦と
子　供</t>
    <rPh sb="0" eb="2">
      <t>フウフ</t>
    </rPh>
    <rPh sb="4" eb="5">
      <t>コ</t>
    </rPh>
    <rPh sb="6" eb="7">
      <t>トモ</t>
    </rPh>
    <phoneticPr fontId="1"/>
  </si>
  <si>
    <t>男親と
子　供</t>
    <rPh sb="0" eb="1">
      <t>オトコ</t>
    </rPh>
    <rPh sb="1" eb="2">
      <t>オヤ</t>
    </rPh>
    <rPh sb="4" eb="5">
      <t>コ</t>
    </rPh>
    <rPh sb="6" eb="7">
      <t>トモ</t>
    </rPh>
    <phoneticPr fontId="1"/>
  </si>
  <si>
    <t>女親と
子　供</t>
    <rPh sb="0" eb="1">
      <t>オンナ</t>
    </rPh>
    <rPh sb="1" eb="2">
      <t>オヤ</t>
    </rPh>
    <rPh sb="4" eb="5">
      <t>コ</t>
    </rPh>
    <rPh sb="6" eb="7">
      <t>トモ</t>
    </rPh>
    <phoneticPr fontId="1"/>
  </si>
  <si>
    <t>夫婦と
両　親</t>
    <rPh sb="0" eb="2">
      <t>フウフ</t>
    </rPh>
    <rPh sb="4" eb="5">
      <t>リョウ</t>
    </rPh>
    <rPh sb="6" eb="7">
      <t>オヤ</t>
    </rPh>
    <phoneticPr fontId="1"/>
  </si>
  <si>
    <t>夫 婦 と
ひとり親</t>
    <rPh sb="0" eb="1">
      <t>オット</t>
    </rPh>
    <rPh sb="2" eb="3">
      <t>フ</t>
    </rPh>
    <rPh sb="9" eb="10">
      <t>オヤ</t>
    </rPh>
    <phoneticPr fontId="1"/>
  </si>
  <si>
    <t>夫 婦 と
他の親族</t>
    <rPh sb="0" eb="1">
      <t>オット</t>
    </rPh>
    <rPh sb="2" eb="3">
      <t>フ</t>
    </rPh>
    <rPh sb="6" eb="7">
      <t>ホカ</t>
    </rPh>
    <rPh sb="8" eb="9">
      <t>オヤ</t>
    </rPh>
    <rPh sb="9" eb="10">
      <t>ゾク</t>
    </rPh>
    <phoneticPr fontId="1"/>
  </si>
  <si>
    <t>夫 婦 ，
子 供 と
他の親族</t>
    <rPh sb="0" eb="1">
      <t>オット</t>
    </rPh>
    <rPh sb="2" eb="3">
      <t>フ</t>
    </rPh>
    <rPh sb="6" eb="7">
      <t>コ</t>
    </rPh>
    <rPh sb="8" eb="9">
      <t>トモ</t>
    </rPh>
    <rPh sb="12" eb="13">
      <t>ホカ</t>
    </rPh>
    <rPh sb="14" eb="16">
      <t>シンゾク</t>
    </rPh>
    <phoneticPr fontId="1"/>
  </si>
  <si>
    <t>夫 婦 ，
親　　と
他の親族</t>
    <rPh sb="0" eb="1">
      <t>オット</t>
    </rPh>
    <rPh sb="2" eb="3">
      <t>フ</t>
    </rPh>
    <rPh sb="6" eb="7">
      <t>オヤ</t>
    </rPh>
    <rPh sb="11" eb="12">
      <t>タ</t>
    </rPh>
    <rPh sb="13" eb="15">
      <t>シンゾク</t>
    </rPh>
    <phoneticPr fontId="1"/>
  </si>
  <si>
    <t>他に分類
されない</t>
    <rPh sb="0" eb="1">
      <t>ホカ</t>
    </rPh>
    <rPh sb="2" eb="4">
      <t>ブンルイ</t>
    </rPh>
    <phoneticPr fontId="1"/>
  </si>
  <si>
    <t>　３世代世帯世帯数</t>
    <rPh sb="2" eb="4">
      <t>セダイ</t>
    </rPh>
    <rPh sb="4" eb="6">
      <t>セタイ</t>
    </rPh>
    <rPh sb="6" eb="9">
      <t>セタイスウ</t>
    </rPh>
    <phoneticPr fontId="10"/>
  </si>
  <si>
    <t>　３世代世帯世帯人員</t>
    <phoneticPr fontId="10"/>
  </si>
  <si>
    <t>夫婦，子
供と両親</t>
    <rPh sb="0" eb="2">
      <t>フウフ</t>
    </rPh>
    <rPh sb="3" eb="4">
      <t>コ</t>
    </rPh>
    <rPh sb="5" eb="6">
      <t>トモ</t>
    </rPh>
    <rPh sb="7" eb="8">
      <t>リョウ</t>
    </rPh>
    <rPh sb="8" eb="9">
      <t>オヤ</t>
    </rPh>
    <phoneticPr fontId="1"/>
  </si>
  <si>
    <t>夫婦，子
供とひと
り　　親</t>
    <rPh sb="0" eb="1">
      <t>オット</t>
    </rPh>
    <rPh sb="1" eb="2">
      <t>フ</t>
    </rPh>
    <rPh sb="3" eb="4">
      <t>コ</t>
    </rPh>
    <rPh sb="5" eb="6">
      <t>トモ</t>
    </rPh>
    <rPh sb="13" eb="14">
      <t>オヤ</t>
    </rPh>
    <phoneticPr fontId="1"/>
  </si>
  <si>
    <t>夫婦，子
供，親と
他の親族</t>
    <rPh sb="0" eb="1">
      <t>オット</t>
    </rPh>
    <rPh sb="1" eb="2">
      <t>フ</t>
    </rPh>
    <rPh sb="3" eb="4">
      <t>コ</t>
    </rPh>
    <rPh sb="5" eb="6">
      <t>トモ</t>
    </rPh>
    <rPh sb="7" eb="8">
      <t>オヤ</t>
    </rPh>
    <rPh sb="10" eb="11">
      <t>タ</t>
    </rPh>
    <rPh sb="12" eb="14">
      <t>シンゾク</t>
    </rPh>
    <phoneticPr fontId="1"/>
  </si>
  <si>
    <t>兄弟姉妹
の　　み</t>
    <rPh sb="0" eb="1">
      <t>アニ</t>
    </rPh>
    <rPh sb="1" eb="2">
      <t>オトウト</t>
    </rPh>
    <rPh sb="2" eb="3">
      <t>アネ</t>
    </rPh>
    <rPh sb="3" eb="4">
      <t>イモウト</t>
    </rPh>
    <phoneticPr fontId="1"/>
  </si>
  <si>
    <t>住宅の建て方</t>
    <phoneticPr fontId="10"/>
  </si>
  <si>
    <t>１世帯</t>
  </si>
  <si>
    <t>当たり</t>
  </si>
  <si>
    <t>人　員</t>
  </si>
  <si>
    <t>　　１・２階建（全体）</t>
    <rPh sb="8" eb="10">
      <t>ゼンタイ</t>
    </rPh>
    <phoneticPr fontId="10"/>
  </si>
  <si>
    <t>　　11～14階建（全体）</t>
    <rPh sb="8" eb="9">
      <t>タ</t>
    </rPh>
    <phoneticPr fontId="10"/>
  </si>
  <si>
    <t>（再掲・居住階）１・２階</t>
    <rPh sb="1" eb="3">
      <t>サイケイ</t>
    </rPh>
    <rPh sb="4" eb="6">
      <t>キョジュウ</t>
    </rPh>
    <rPh sb="6" eb="7">
      <t>カイ</t>
    </rPh>
    <phoneticPr fontId="10"/>
  </si>
  <si>
    <t>（再掲・居住階）６～10階</t>
    <rPh sb="12" eb="13">
      <t>カイ</t>
    </rPh>
    <phoneticPr fontId="10"/>
  </si>
  <si>
    <t>３～５階</t>
  </si>
  <si>
    <t>15階以上</t>
    <rPh sb="3" eb="5">
      <t>イジョウ</t>
    </rPh>
    <phoneticPr fontId="10"/>
  </si>
  <si>
    <t>　　３～５階建（全体）</t>
    <phoneticPr fontId="10"/>
  </si>
  <si>
    <t>　　15階建以上（全体）</t>
    <phoneticPr fontId="10"/>
  </si>
  <si>
    <t>（再掲・居住階）３～５階</t>
    <phoneticPr fontId="10"/>
  </si>
  <si>
    <t>（再掲・居住階）11～14階</t>
    <phoneticPr fontId="10"/>
  </si>
  <si>
    <t>（再掲・居住階）15階以上</t>
    <phoneticPr fontId="10"/>
  </si>
  <si>
    <t>共　　　　同　　　　住　　　　宅</t>
    <phoneticPr fontId="10"/>
  </si>
  <si>
    <t>建　物　全　体　の　階　数</t>
    <phoneticPr fontId="10"/>
  </si>
  <si>
    <t>総数</t>
    <phoneticPr fontId="10"/>
  </si>
  <si>
    <t>一戸建</t>
    <phoneticPr fontId="10"/>
  </si>
  <si>
    <t>長屋建</t>
    <phoneticPr fontId="10"/>
  </si>
  <si>
    <t>その他</t>
    <phoneticPr fontId="10"/>
  </si>
  <si>
    <t>１・２階</t>
    <phoneticPr fontId="10"/>
  </si>
  <si>
    <t>６～10階</t>
    <phoneticPr fontId="10"/>
  </si>
  <si>
    <t>11～14階</t>
    <phoneticPr fontId="10"/>
  </si>
  <si>
    <t>　　１　主　世　帯</t>
    <phoneticPr fontId="10"/>
  </si>
  <si>
    <t>　　２　間　　借　　り</t>
    <phoneticPr fontId="10"/>
  </si>
  <si>
    <t>主世帯数</t>
    <rPh sb="0" eb="1">
      <t>シュ</t>
    </rPh>
    <phoneticPr fontId="10"/>
  </si>
  <si>
    <t>…</t>
    <phoneticPr fontId="1"/>
  </si>
  <si>
    <t>住 宅 の 所 有 関 係 別</t>
    <rPh sb="0" eb="1">
      <t>ジュウ</t>
    </rPh>
    <rPh sb="2" eb="3">
      <t>タク</t>
    </rPh>
    <rPh sb="6" eb="7">
      <t>トコロ</t>
    </rPh>
    <rPh sb="8" eb="9">
      <t>ユウ</t>
    </rPh>
    <rPh sb="10" eb="11">
      <t>セキ</t>
    </rPh>
    <rPh sb="12" eb="13">
      <t>カカリ</t>
    </rPh>
    <rPh sb="14" eb="15">
      <t>ベツ</t>
    </rPh>
    <phoneticPr fontId="10"/>
  </si>
  <si>
    <t>総数</t>
    <rPh sb="0" eb="2">
      <t>ソウスウ</t>
    </rPh>
    <phoneticPr fontId="10"/>
  </si>
  <si>
    <t>住宅の建て方別主世帯数</t>
    <rPh sb="0" eb="1">
      <t>ジュウ</t>
    </rPh>
    <rPh sb="1" eb="2">
      <t>タク</t>
    </rPh>
    <rPh sb="3" eb="4">
      <t>タ</t>
    </rPh>
    <rPh sb="5" eb="6">
      <t>カタ</t>
    </rPh>
    <rPh sb="6" eb="7">
      <t>ベツ</t>
    </rPh>
    <rPh sb="7" eb="8">
      <t>シュ</t>
    </rPh>
    <rPh sb="8" eb="11">
      <t>セタイスウ</t>
    </rPh>
    <phoneticPr fontId="10"/>
  </si>
  <si>
    <t>共　　同　　住　　宅</t>
  </si>
  <si>
    <t>持ち家</t>
  </si>
  <si>
    <t>給与住宅</t>
  </si>
  <si>
    <t>間借り</t>
  </si>
  <si>
    <t>一戸建</t>
  </si>
  <si>
    <t>長屋建</t>
  </si>
  <si>
    <t>　建物全体の階数</t>
  </si>
  <si>
    <t>その他</t>
    <rPh sb="2" eb="3">
      <t>タ</t>
    </rPh>
    <phoneticPr fontId="10"/>
  </si>
  <si>
    <t>11階以上</t>
    <rPh sb="2" eb="3">
      <t>カイ</t>
    </rPh>
    <rPh sb="3" eb="5">
      <t>イジョウ</t>
    </rPh>
    <phoneticPr fontId="10"/>
  </si>
  <si>
    <t>民営の
借家</t>
    <phoneticPr fontId="10"/>
  </si>
  <si>
    <t>総　数</t>
    <phoneticPr fontId="10"/>
  </si>
  <si>
    <t>3～5階</t>
    <phoneticPr fontId="10"/>
  </si>
  <si>
    <t>6～10階</t>
    <phoneticPr fontId="10"/>
  </si>
  <si>
    <t>町　　名</t>
    <phoneticPr fontId="10"/>
  </si>
  <si>
    <t>一 般 世 帯</t>
    <phoneticPr fontId="10"/>
  </si>
  <si>
    <t>総　数</t>
    <phoneticPr fontId="10"/>
  </si>
  <si>
    <t>１世帯当たり人員</t>
    <phoneticPr fontId="10"/>
  </si>
  <si>
    <r>
      <t>1・2</t>
    </r>
    <r>
      <rPr>
        <sz val="10"/>
        <rFont val="ＭＳ 明朝"/>
        <family val="1"/>
        <charset val="128"/>
      </rPr>
      <t>階建</t>
    </r>
    <phoneticPr fontId="10"/>
  </si>
  <si>
    <t>住 宅 に 住 む 一 般 世 帯</t>
    <rPh sb="0" eb="1">
      <t>ジュウ</t>
    </rPh>
    <rPh sb="2" eb="3">
      <t>タク</t>
    </rPh>
    <rPh sb="6" eb="7">
      <t>ス</t>
    </rPh>
    <rPh sb="10" eb="11">
      <t>イチ</t>
    </rPh>
    <rPh sb="12" eb="13">
      <t>バン</t>
    </rPh>
    <rPh sb="14" eb="15">
      <t>ヨ</t>
    </rPh>
    <rPh sb="16" eb="17">
      <t>オビ</t>
    </rPh>
    <phoneticPr fontId="10"/>
  </si>
  <si>
    <t>(別掲)</t>
  </si>
  <si>
    <t>　１　主　世　帯</t>
    <phoneticPr fontId="10"/>
  </si>
  <si>
    <t>　２　間　借　り</t>
    <phoneticPr fontId="10"/>
  </si>
  <si>
    <t>総　　数</t>
    <phoneticPr fontId="10"/>
  </si>
  <si>
    <t>65～69歳</t>
    <phoneticPr fontId="10"/>
  </si>
  <si>
    <t>70 ～ 74</t>
    <phoneticPr fontId="10"/>
  </si>
  <si>
    <t>75 ～ 79</t>
    <phoneticPr fontId="10"/>
  </si>
  <si>
    <t>80 ～ 84</t>
    <phoneticPr fontId="10"/>
  </si>
  <si>
    <t>85歳以上</t>
    <phoneticPr fontId="10"/>
  </si>
  <si>
    <t>60歳以上</t>
    <phoneticPr fontId="10"/>
  </si>
  <si>
    <t>　　　①持ち家</t>
    <phoneticPr fontId="10"/>
  </si>
  <si>
    <t>　　　③民営の借家</t>
    <phoneticPr fontId="10"/>
  </si>
  <si>
    <t>　　　④給与住宅</t>
    <phoneticPr fontId="10"/>
  </si>
  <si>
    <t>総数</t>
  </si>
  <si>
    <t>　　  70 ～ 74</t>
    <phoneticPr fontId="10"/>
  </si>
  <si>
    <t>　　　75 ～ 79</t>
    <phoneticPr fontId="10"/>
  </si>
  <si>
    <t>　　　80 ～ 84</t>
    <phoneticPr fontId="10"/>
  </si>
  <si>
    <t>　　　85歳以上</t>
    <phoneticPr fontId="10"/>
  </si>
  <si>
    <t>住宅の所有関係</t>
    <phoneticPr fontId="10"/>
  </si>
  <si>
    <t>住宅に住む高齢夫婦世帯</t>
    <phoneticPr fontId="10"/>
  </si>
  <si>
    <t>世帯人員</t>
    <phoneticPr fontId="10"/>
  </si>
  <si>
    <t>子供が
1人</t>
    <rPh sb="4" eb="6">
      <t>ヒトリ</t>
    </rPh>
    <phoneticPr fontId="27"/>
  </si>
  <si>
    <t>2人</t>
  </si>
  <si>
    <t>3人以上</t>
    <rPh sb="1" eb="2">
      <t>ニン</t>
    </rPh>
    <rPh sb="2" eb="4">
      <t>イジョウ</t>
    </rPh>
    <phoneticPr fontId="27"/>
  </si>
  <si>
    <t>母子世帯</t>
    <rPh sb="0" eb="2">
      <t>ボシ</t>
    </rPh>
    <rPh sb="2" eb="4">
      <t>セタイ</t>
    </rPh>
    <phoneticPr fontId="10"/>
  </si>
  <si>
    <t>父子世帯</t>
    <rPh sb="0" eb="2">
      <t>フシ</t>
    </rPh>
    <rPh sb="2" eb="4">
      <t>セタイ</t>
    </rPh>
    <phoneticPr fontId="10"/>
  </si>
  <si>
    <t>本庁管内</t>
    <rPh sb="0" eb="2">
      <t>ホンチョウ</t>
    </rPh>
    <rPh sb="2" eb="4">
      <t>カンナイ</t>
    </rPh>
    <phoneticPr fontId="30"/>
  </si>
  <si>
    <t>湯川支所管内</t>
    <rPh sb="0" eb="2">
      <t>ユカワ</t>
    </rPh>
    <rPh sb="2" eb="4">
      <t>シショ</t>
    </rPh>
    <rPh sb="4" eb="6">
      <t>カンナイ</t>
    </rPh>
    <phoneticPr fontId="30"/>
  </si>
  <si>
    <t>銭亀沢支所管内</t>
    <rPh sb="0" eb="1">
      <t>ゼニ</t>
    </rPh>
    <rPh sb="1" eb="2">
      <t>カメ</t>
    </rPh>
    <rPh sb="2" eb="3">
      <t>サワ</t>
    </rPh>
    <rPh sb="3" eb="5">
      <t>シショ</t>
    </rPh>
    <rPh sb="5" eb="7">
      <t>カンナイ</t>
    </rPh>
    <phoneticPr fontId="30"/>
  </si>
  <si>
    <t>亀田支所管内</t>
    <rPh sb="0" eb="2">
      <t>カメダ</t>
    </rPh>
    <rPh sb="2" eb="4">
      <t>シショ</t>
    </rPh>
    <rPh sb="4" eb="6">
      <t>カンナイ</t>
    </rPh>
    <phoneticPr fontId="30"/>
  </si>
  <si>
    <t>戸井支所管内</t>
    <rPh sb="0" eb="2">
      <t>トイ</t>
    </rPh>
    <rPh sb="2" eb="4">
      <t>シショ</t>
    </rPh>
    <rPh sb="4" eb="6">
      <t>カンナイ</t>
    </rPh>
    <phoneticPr fontId="30"/>
  </si>
  <si>
    <t>恵山支所管内</t>
    <rPh sb="0" eb="2">
      <t>エサン</t>
    </rPh>
    <rPh sb="2" eb="4">
      <t>シショ</t>
    </rPh>
    <rPh sb="4" eb="6">
      <t>カンナイ</t>
    </rPh>
    <phoneticPr fontId="30"/>
  </si>
  <si>
    <t>椴法華支所管内</t>
    <rPh sb="0" eb="3">
      <t>トドホッケ</t>
    </rPh>
    <rPh sb="3" eb="5">
      <t>シショ</t>
    </rPh>
    <rPh sb="5" eb="7">
      <t>カンナイ</t>
    </rPh>
    <phoneticPr fontId="30"/>
  </si>
  <si>
    <t>南茅部支所管内</t>
    <rPh sb="0" eb="1">
      <t>ミナミ</t>
    </rPh>
    <rPh sb="1" eb="3">
      <t>カヤベ</t>
    </rPh>
    <rPh sb="3" eb="5">
      <t>シショ</t>
    </rPh>
    <rPh sb="5" eb="7">
      <t>カンナイ</t>
    </rPh>
    <phoneticPr fontId="30"/>
  </si>
  <si>
    <t>夫 の 年 齢</t>
    <phoneticPr fontId="10"/>
  </si>
  <si>
    <t>妻　　の　　年　　齢</t>
    <rPh sb="0" eb="1">
      <t>ツマ</t>
    </rPh>
    <rPh sb="6" eb="7">
      <t>ネン</t>
    </rPh>
    <rPh sb="9" eb="10">
      <t>ヨワイ</t>
    </rPh>
    <phoneticPr fontId="10"/>
  </si>
  <si>
    <t xml:space="preserve"> 平成２年</t>
    <rPh sb="1" eb="3">
      <t>ヘイセイ</t>
    </rPh>
    <rPh sb="4" eb="5">
      <t>ネン</t>
    </rPh>
    <phoneticPr fontId="10"/>
  </si>
  <si>
    <t>６歳未満
世帯員の
いる世帯</t>
    <rPh sb="1" eb="4">
      <t>サイミマン</t>
    </rPh>
    <rPh sb="5" eb="8">
      <t>セタイイン</t>
    </rPh>
    <phoneticPr fontId="10"/>
  </si>
  <si>
    <t>18歳未満
世帯員の
いる世帯</t>
    <rPh sb="2" eb="5">
      <t>サイミマン</t>
    </rPh>
    <rPh sb="6" eb="9">
      <t>セタイイン</t>
    </rPh>
    <phoneticPr fontId="10"/>
  </si>
  <si>
    <t>（再掲）
６歳未満
の子供の
いる世帯</t>
    <rPh sb="17" eb="19">
      <t>セタイ</t>
    </rPh>
    <phoneticPr fontId="27"/>
  </si>
  <si>
    <t>　　①持ち家</t>
    <phoneticPr fontId="10"/>
  </si>
  <si>
    <t>　　③民営の借家</t>
    <phoneticPr fontId="10"/>
  </si>
  <si>
    <t>　　④給与住宅</t>
    <phoneticPr fontId="10"/>
  </si>
  <si>
    <t>人　　　　口</t>
    <rPh sb="0" eb="1">
      <t>ヒト</t>
    </rPh>
    <rPh sb="5" eb="6">
      <t>クチ</t>
    </rPh>
    <phoneticPr fontId="10"/>
  </si>
  <si>
    <t>（内訳）</t>
    <rPh sb="1" eb="3">
      <t>ウチワケ</t>
    </rPh>
    <phoneticPr fontId="10"/>
  </si>
  <si>
    <t>Ⅰ 中心地区</t>
    <phoneticPr fontId="10"/>
  </si>
  <si>
    <t>Ⅱ 上湯川　　　　　
   西旭岡地区</t>
    <phoneticPr fontId="10"/>
  </si>
  <si>
    <r>
      <t xml:space="preserve">Ⅲ </t>
    </r>
    <r>
      <rPr>
        <sz val="9"/>
        <color indexed="64"/>
        <rFont val="ＭＳ 明朝"/>
        <family val="1"/>
        <charset val="128"/>
      </rPr>
      <t>桔梗
   西桔梗地区</t>
    </r>
    <phoneticPr fontId="10"/>
  </si>
  <si>
    <t>昭和55年</t>
  </si>
  <si>
    <t>昭和60年</t>
  </si>
  <si>
    <t>平成２年</t>
  </si>
  <si>
    <t>平成７年</t>
  </si>
  <si>
    <t>人口計</t>
    <rPh sb="2" eb="3">
      <t>ケイ</t>
    </rPh>
    <phoneticPr fontId="10"/>
  </si>
  <si>
    <t>15　歳　未　満</t>
    <phoneticPr fontId="10"/>
  </si>
  <si>
    <t>15　～　64 歳</t>
    <phoneticPr fontId="10"/>
  </si>
  <si>
    <t>65　歳　以　上</t>
    <phoneticPr fontId="10"/>
  </si>
  <si>
    <t>不詳</t>
    <rPh sb="0" eb="2">
      <t>フショウ</t>
    </rPh>
    <phoneticPr fontId="10"/>
  </si>
  <si>
    <t/>
  </si>
  <si>
    <t xml:space="preserve">男   計  </t>
    <rPh sb="4" eb="5">
      <t>ケイ</t>
    </rPh>
    <phoneticPr fontId="10"/>
  </si>
  <si>
    <t>女計</t>
    <rPh sb="1" eb="2">
      <t>ケイ</t>
    </rPh>
    <phoneticPr fontId="10"/>
  </si>
  <si>
    <t>一般世帯</t>
  </si>
  <si>
    <t>普通世帯</t>
    <phoneticPr fontId="10"/>
  </si>
  <si>
    <t>人　　口</t>
    <phoneticPr fontId="27"/>
  </si>
  <si>
    <t>世帯人員</t>
    <phoneticPr fontId="27"/>
  </si>
  <si>
    <t>総数</t>
    <phoneticPr fontId="27"/>
  </si>
  <si>
    <t>男</t>
  </si>
  <si>
    <t>女</t>
  </si>
  <si>
    <t>一般
世帯</t>
  </si>
  <si>
    <t>施設等
の世帯</t>
  </si>
  <si>
    <t>うち
15歳未満</t>
  </si>
  <si>
    <t>うち
65歳以上</t>
  </si>
  <si>
    <t>総数</t>
    <rPh sb="0" eb="2">
      <t>ソウスウ</t>
    </rPh>
    <phoneticPr fontId="27"/>
  </si>
  <si>
    <t>非線引きの区域</t>
    <rPh sb="0" eb="1">
      <t>ヒ</t>
    </rPh>
    <phoneticPr fontId="27"/>
  </si>
  <si>
    <t>昭和50年</t>
    <rPh sb="0" eb="2">
      <t>ショウワ</t>
    </rPh>
    <rPh sb="4" eb="5">
      <t>ネン</t>
    </rPh>
    <phoneticPr fontId="10"/>
  </si>
  <si>
    <t>　　　55年</t>
    <rPh sb="5" eb="6">
      <t>ネン</t>
    </rPh>
    <phoneticPr fontId="10"/>
  </si>
  <si>
    <t>　　　60年</t>
    <rPh sb="5" eb="6">
      <t>ネン</t>
    </rPh>
    <phoneticPr fontId="10"/>
  </si>
  <si>
    <t>　　　７年</t>
    <rPh sb="4" eb="5">
      <t>ネン</t>
    </rPh>
    <phoneticPr fontId="10"/>
  </si>
  <si>
    <t>　　　12年</t>
    <phoneticPr fontId="10"/>
  </si>
  <si>
    <t>　　　17年</t>
    <rPh sb="5" eb="6">
      <t>ネン</t>
    </rPh>
    <phoneticPr fontId="10"/>
  </si>
  <si>
    <t>　　　22年</t>
    <rPh sb="5" eb="6">
      <t>ネン</t>
    </rPh>
    <phoneticPr fontId="10"/>
  </si>
  <si>
    <t>面　　積</t>
    <phoneticPr fontId="10"/>
  </si>
  <si>
    <t>年　　　　次</t>
    <phoneticPr fontId="10"/>
  </si>
  <si>
    <t>男</t>
    <phoneticPr fontId="10"/>
  </si>
  <si>
    <t>女</t>
    <phoneticPr fontId="10"/>
  </si>
  <si>
    <t>全 市 に
対 す る
割合(％)</t>
    <rPh sb="2" eb="3">
      <t>シ</t>
    </rPh>
    <phoneticPr fontId="10"/>
  </si>
  <si>
    <t>人口密度
(人/K㎡)</t>
    <phoneticPr fontId="10"/>
  </si>
  <si>
    <t>平成12年</t>
    <phoneticPr fontId="10"/>
  </si>
  <si>
    <r>
      <t>都市計画の地域区分</t>
    </r>
    <r>
      <rPr>
        <sz val="9"/>
        <color indexed="8"/>
        <rFont val="Times New Roman"/>
        <family val="1"/>
      </rPr>
      <t/>
    </r>
    <phoneticPr fontId="27"/>
  </si>
  <si>
    <t>1</t>
    <phoneticPr fontId="27"/>
  </si>
  <si>
    <t>工業区域</t>
    <phoneticPr fontId="27"/>
  </si>
  <si>
    <t>[1]</t>
    <phoneticPr fontId="27"/>
  </si>
  <si>
    <t>工業Ａ区域</t>
    <phoneticPr fontId="27"/>
  </si>
  <si>
    <t>(1)</t>
    <phoneticPr fontId="27"/>
  </si>
  <si>
    <t xml:space="preserve">工業専用地域    </t>
    <phoneticPr fontId="27"/>
  </si>
  <si>
    <t>(2)</t>
    <phoneticPr fontId="27"/>
  </si>
  <si>
    <t xml:space="preserve">工業専用地域とその他    </t>
    <phoneticPr fontId="27"/>
  </si>
  <si>
    <t>(3)</t>
    <phoneticPr fontId="27"/>
  </si>
  <si>
    <t xml:space="preserve">工業地域    </t>
    <phoneticPr fontId="27"/>
  </si>
  <si>
    <t>(4)</t>
    <phoneticPr fontId="27"/>
  </si>
  <si>
    <t xml:space="preserve">工業地域とその他    </t>
    <phoneticPr fontId="27"/>
  </si>
  <si>
    <t>[2]</t>
    <phoneticPr fontId="27"/>
  </si>
  <si>
    <t>工業Ｂ区域</t>
    <phoneticPr fontId="27"/>
  </si>
  <si>
    <t>(5)</t>
    <phoneticPr fontId="27"/>
  </si>
  <si>
    <t xml:space="preserve">準工業地域    </t>
    <phoneticPr fontId="27"/>
  </si>
  <si>
    <t>(6)</t>
    <phoneticPr fontId="27"/>
  </si>
  <si>
    <t xml:space="preserve">準工業地域とその他    </t>
    <phoneticPr fontId="27"/>
  </si>
  <si>
    <t>2</t>
    <phoneticPr fontId="27"/>
  </si>
  <si>
    <t>商業区域</t>
    <phoneticPr fontId="27"/>
  </si>
  <si>
    <t>商業Ａ区域</t>
    <phoneticPr fontId="27"/>
  </si>
  <si>
    <t>(7)</t>
    <phoneticPr fontId="27"/>
  </si>
  <si>
    <t xml:space="preserve">商業地域    </t>
    <phoneticPr fontId="27"/>
  </si>
  <si>
    <t>(8)</t>
    <phoneticPr fontId="27"/>
  </si>
  <si>
    <t xml:space="preserve">商業地域とその他    </t>
    <phoneticPr fontId="27"/>
  </si>
  <si>
    <t>商業Ｂ区域</t>
    <phoneticPr fontId="27"/>
  </si>
  <si>
    <t>(9)</t>
    <phoneticPr fontId="27"/>
  </si>
  <si>
    <t xml:space="preserve">近隣商業地域    </t>
    <phoneticPr fontId="27"/>
  </si>
  <si>
    <t>(10)</t>
    <phoneticPr fontId="27"/>
  </si>
  <si>
    <t xml:space="preserve">近隣商業地域とその他    </t>
    <phoneticPr fontId="27"/>
  </si>
  <si>
    <t>3</t>
    <phoneticPr fontId="27"/>
  </si>
  <si>
    <t xml:space="preserve">住居区域     </t>
    <phoneticPr fontId="27"/>
  </si>
  <si>
    <t>住居地域</t>
    <phoneticPr fontId="27"/>
  </si>
  <si>
    <t>(11)</t>
    <phoneticPr fontId="27"/>
  </si>
  <si>
    <t xml:space="preserve">準住居地域    </t>
    <phoneticPr fontId="27"/>
  </si>
  <si>
    <t>(12)</t>
    <phoneticPr fontId="27"/>
  </si>
  <si>
    <t xml:space="preserve">第2種住居地域    </t>
    <phoneticPr fontId="27"/>
  </si>
  <si>
    <t>(13)</t>
    <phoneticPr fontId="27"/>
  </si>
  <si>
    <t xml:space="preserve">第1種住居地域    </t>
    <phoneticPr fontId="27"/>
  </si>
  <si>
    <t>(14)</t>
    <phoneticPr fontId="27"/>
  </si>
  <si>
    <t xml:space="preserve">住居地域混合    </t>
    <phoneticPr fontId="27"/>
  </si>
  <si>
    <t>(15)</t>
    <phoneticPr fontId="27"/>
  </si>
  <si>
    <t xml:space="preserve">住居地域とその他    </t>
    <phoneticPr fontId="27"/>
  </si>
  <si>
    <t xml:space="preserve">中高層住居専用地域 </t>
    <phoneticPr fontId="27"/>
  </si>
  <si>
    <t>(16)</t>
    <phoneticPr fontId="27"/>
  </si>
  <si>
    <t xml:space="preserve">第2種中高層住居専用地域    </t>
    <phoneticPr fontId="27"/>
  </si>
  <si>
    <t>(17)</t>
    <phoneticPr fontId="27"/>
  </si>
  <si>
    <t xml:space="preserve">第1種中高層住居専用地域    </t>
    <phoneticPr fontId="27"/>
  </si>
  <si>
    <t>(18)</t>
    <phoneticPr fontId="27"/>
  </si>
  <si>
    <t xml:space="preserve">中高層住居専用地域混合    </t>
    <phoneticPr fontId="27"/>
  </si>
  <si>
    <t>(19)</t>
    <phoneticPr fontId="27"/>
  </si>
  <si>
    <t xml:space="preserve">中高層住居専用地域とその他    </t>
    <phoneticPr fontId="27"/>
  </si>
  <si>
    <t>[3]</t>
    <phoneticPr fontId="27"/>
  </si>
  <si>
    <t xml:space="preserve">低層住居専用地域 </t>
    <phoneticPr fontId="27"/>
  </si>
  <si>
    <t>(20)</t>
    <phoneticPr fontId="27"/>
  </si>
  <si>
    <t xml:space="preserve">第2種低層住居専用地域    </t>
    <phoneticPr fontId="27"/>
  </si>
  <si>
    <t>(21)</t>
    <phoneticPr fontId="27"/>
  </si>
  <si>
    <t xml:space="preserve">第1種低層住居専用地域    </t>
    <phoneticPr fontId="27"/>
  </si>
  <si>
    <t>(22)</t>
    <phoneticPr fontId="27"/>
  </si>
  <si>
    <t xml:space="preserve">低層住居専用地域混合    </t>
    <phoneticPr fontId="27"/>
  </si>
  <si>
    <t>Ⅲ</t>
    <phoneticPr fontId="27"/>
  </si>
  <si>
    <t>Ｂ</t>
    <phoneticPr fontId="27"/>
  </si>
  <si>
    <t>都市計画区域以外の区域</t>
    <phoneticPr fontId="27"/>
  </si>
  <si>
    <t>年　　次</t>
    <rPh sb="0" eb="1">
      <t>トシ</t>
    </rPh>
    <rPh sb="3" eb="4">
      <t>ジ</t>
    </rPh>
    <phoneticPr fontId="10"/>
  </si>
  <si>
    <t>いずれかが
65歳以上</t>
    <phoneticPr fontId="1"/>
  </si>
  <si>
    <t>いずれかが
60歳以上</t>
    <rPh sb="8" eb="11">
      <t>サイイジョウ</t>
    </rPh>
    <phoneticPr fontId="1"/>
  </si>
  <si>
    <t>(再掲)</t>
    <phoneticPr fontId="10"/>
  </si>
  <si>
    <t>(別掲)</t>
    <phoneticPr fontId="10"/>
  </si>
  <si>
    <t>湯川支所管内計</t>
    <rPh sb="0" eb="1">
      <t>ユ</t>
    </rPh>
    <rPh sb="1" eb="2">
      <t>カワ</t>
    </rPh>
    <rPh sb="2" eb="4">
      <t>シショ</t>
    </rPh>
    <rPh sb="4" eb="6">
      <t>カンナイ</t>
    </rPh>
    <rPh sb="6" eb="7">
      <t>ケイ</t>
    </rPh>
    <phoneticPr fontId="1"/>
  </si>
  <si>
    <t>銭亀沢支所管内計</t>
    <rPh sb="0" eb="2">
      <t>ゼニガメ</t>
    </rPh>
    <rPh sb="2" eb="3">
      <t>ザワ</t>
    </rPh>
    <rPh sb="3" eb="5">
      <t>シショ</t>
    </rPh>
    <rPh sb="5" eb="7">
      <t>カンナイ</t>
    </rPh>
    <rPh sb="7" eb="8">
      <t>ケイ</t>
    </rPh>
    <phoneticPr fontId="1"/>
  </si>
  <si>
    <t>亀田支所管内計</t>
    <rPh sb="0" eb="2">
      <t>カメダ</t>
    </rPh>
    <rPh sb="2" eb="4">
      <t>シショ</t>
    </rPh>
    <rPh sb="4" eb="6">
      <t>カンナイ</t>
    </rPh>
    <rPh sb="6" eb="7">
      <t>ケイ</t>
    </rPh>
    <phoneticPr fontId="1"/>
  </si>
  <si>
    <t>戸井支所管内計</t>
    <rPh sb="0" eb="2">
      <t>トイ</t>
    </rPh>
    <rPh sb="2" eb="4">
      <t>シショ</t>
    </rPh>
    <rPh sb="4" eb="6">
      <t>カンナイ</t>
    </rPh>
    <rPh sb="6" eb="7">
      <t>ケイ</t>
    </rPh>
    <phoneticPr fontId="1"/>
  </si>
  <si>
    <t>恵山支所管内計</t>
    <rPh sb="0" eb="2">
      <t>エサン</t>
    </rPh>
    <rPh sb="2" eb="4">
      <t>シショ</t>
    </rPh>
    <rPh sb="4" eb="6">
      <t>カンナイ</t>
    </rPh>
    <rPh sb="6" eb="7">
      <t>ケイ</t>
    </rPh>
    <phoneticPr fontId="1"/>
  </si>
  <si>
    <t>椴法華支所管内計</t>
    <rPh sb="0" eb="3">
      <t>トドホッケ</t>
    </rPh>
    <rPh sb="3" eb="5">
      <t>シショ</t>
    </rPh>
    <rPh sb="5" eb="7">
      <t>カンナイ</t>
    </rPh>
    <rPh sb="7" eb="8">
      <t>ケイ</t>
    </rPh>
    <phoneticPr fontId="1"/>
  </si>
  <si>
    <t>南茅部支所管内計</t>
    <rPh sb="0" eb="3">
      <t>ミナミカヤベ</t>
    </rPh>
    <rPh sb="3" eb="5">
      <t>シショ</t>
    </rPh>
    <rPh sb="5" eb="7">
      <t>カンナイ</t>
    </rPh>
    <rPh sb="7" eb="8">
      <t>ケイ</t>
    </rPh>
    <phoneticPr fontId="1"/>
  </si>
  <si>
    <t>　　 ７</t>
    <phoneticPr fontId="10"/>
  </si>
  <si>
    <t>　　 12</t>
    <phoneticPr fontId="1"/>
  </si>
  <si>
    <t>　　 17</t>
    <phoneticPr fontId="1"/>
  </si>
  <si>
    <t>　　 22</t>
    <phoneticPr fontId="1"/>
  </si>
  <si>
    <t>-</t>
    <phoneticPr fontId="1"/>
  </si>
  <si>
    <t>うち75歳以上</t>
    <rPh sb="4" eb="7">
      <t>サイイジョウ</t>
    </rPh>
    <phoneticPr fontId="1"/>
  </si>
  <si>
    <t>年　齢　３　区　分　（人　数）</t>
    <rPh sb="0" eb="1">
      <t>トシ</t>
    </rPh>
    <rPh sb="2" eb="3">
      <t>ヨワイ</t>
    </rPh>
    <rPh sb="6" eb="7">
      <t>ク</t>
    </rPh>
    <rPh sb="8" eb="9">
      <t>ブン</t>
    </rPh>
    <rPh sb="11" eb="12">
      <t>ヒト</t>
    </rPh>
    <rPh sb="13" eb="14">
      <t>スウ</t>
    </rPh>
    <phoneticPr fontId="10"/>
  </si>
  <si>
    <t>　　世帯人員</t>
    <phoneticPr fontId="1"/>
  </si>
  <si>
    <t>人口密度
(人/k㎡)</t>
    <rPh sb="0" eb="2">
      <t>ジンコウ</t>
    </rPh>
    <rPh sb="2" eb="4">
      <t>ミツド</t>
    </rPh>
    <phoneticPr fontId="1"/>
  </si>
  <si>
    <t>　６歳未満世帯人員</t>
    <rPh sb="5" eb="7">
      <t>セタイ</t>
    </rPh>
    <phoneticPr fontId="10"/>
  </si>
  <si>
    <t>　18歳未満世帯人員</t>
    <rPh sb="6" eb="8">
      <t>セタイ</t>
    </rPh>
    <phoneticPr fontId="10"/>
  </si>
  <si>
    <t>　65歳以上世帯人員</t>
    <rPh sb="6" eb="8">
      <t>セタイ</t>
    </rPh>
    <rPh sb="8" eb="10">
      <t>ジンイン</t>
    </rPh>
    <phoneticPr fontId="10"/>
  </si>
  <si>
    <t>　75歳以上世帯人員</t>
    <rPh sb="6" eb="8">
      <t>セタイ</t>
    </rPh>
    <phoneticPr fontId="10"/>
  </si>
  <si>
    <t>　85歳以上世帯人員</t>
    <rPh sb="6" eb="8">
      <t>セタイ</t>
    </rPh>
    <phoneticPr fontId="10"/>
  </si>
  <si>
    <t>非親族を
含む世帯</t>
    <rPh sb="5" eb="6">
      <t>フク</t>
    </rPh>
    <phoneticPr fontId="10"/>
  </si>
  <si>
    <t>公営・都市</t>
    <rPh sb="3" eb="5">
      <t>トシ</t>
    </rPh>
    <phoneticPr fontId="1"/>
  </si>
  <si>
    <t>夫婦とも
　65歳以上</t>
    <rPh sb="8" eb="11">
      <t>サイイジョウ</t>
    </rPh>
    <phoneticPr fontId="1"/>
  </si>
  <si>
    <t>１世帯当
たり平均
世帯人員</t>
    <rPh sb="1" eb="3">
      <t>セタイ</t>
    </rPh>
    <rPh sb="3" eb="4">
      <t>ア</t>
    </rPh>
    <rPh sb="7" eb="9">
      <t>ヘイキン</t>
    </rPh>
    <rPh sb="10" eb="12">
      <t>セタイ</t>
    </rPh>
    <rPh sb="12" eb="14">
      <t>ジンイン</t>
    </rPh>
    <phoneticPr fontId="1"/>
  </si>
  <si>
    <t>　６歳未満世帯員の
　いる世帯数</t>
    <rPh sb="5" eb="8">
      <t>セタイイン</t>
    </rPh>
    <phoneticPr fontId="10"/>
  </si>
  <si>
    <t>　６歳未満世帯員の
　いる世帯人員</t>
    <rPh sb="5" eb="8">
      <t>セタイイン</t>
    </rPh>
    <phoneticPr fontId="10"/>
  </si>
  <si>
    <t>　18歳未満世帯員の
　いる世帯数</t>
    <rPh sb="6" eb="9">
      <t>セタイイン</t>
    </rPh>
    <phoneticPr fontId="10"/>
  </si>
  <si>
    <t>　18歳未満世帯員の
　いる世帯人員</t>
    <rPh sb="6" eb="9">
      <t>セタイイン</t>
    </rPh>
    <phoneticPr fontId="10"/>
  </si>
  <si>
    <t>　65歳以上世帯員の
　いる世帯数</t>
    <rPh sb="6" eb="9">
      <t>セタイイン</t>
    </rPh>
    <phoneticPr fontId="10"/>
  </si>
  <si>
    <t>　65歳以上世帯員の
　いる世帯人員</t>
    <rPh sb="6" eb="9">
      <t>セタイイン</t>
    </rPh>
    <phoneticPr fontId="10"/>
  </si>
  <si>
    <t>　75歳以上世帯員の
　いる世帯数</t>
    <rPh sb="6" eb="9">
      <t>セタイイン</t>
    </rPh>
    <phoneticPr fontId="10"/>
  </si>
  <si>
    <t>　75歳以上世帯員の
　いる世帯人員</t>
    <rPh sb="6" eb="9">
      <t>セタイイン</t>
    </rPh>
    <phoneticPr fontId="10"/>
  </si>
  <si>
    <t>　85歳以上世帯員の
　いる世帯数</t>
    <rPh sb="6" eb="9">
      <t>セタイイン</t>
    </rPh>
    <phoneticPr fontId="10"/>
  </si>
  <si>
    <t>　85歳以上世帯員の
　いる世帯人員</t>
    <rPh sb="6" eb="9">
      <t>セタイイン</t>
    </rPh>
    <phoneticPr fontId="10"/>
  </si>
  <si>
    <t>第４表　町丁別人口および世帯数　－１－</t>
    <rPh sb="0" eb="1">
      <t>ダイ</t>
    </rPh>
    <rPh sb="2" eb="3">
      <t>ヒョウ</t>
    </rPh>
    <rPh sb="4" eb="5">
      <t>チョウ</t>
    </rPh>
    <rPh sb="5" eb="6">
      <t>チョウ</t>
    </rPh>
    <rPh sb="6" eb="8">
      <t>ベツジン</t>
    </rPh>
    <rPh sb="8" eb="9">
      <t>コウ</t>
    </rPh>
    <rPh sb="12" eb="15">
      <t>セタイスウ</t>
    </rPh>
    <phoneticPr fontId="1"/>
  </si>
  <si>
    <t>第４表　町丁別人口および世帯数　－２－</t>
    <rPh sb="0" eb="1">
      <t>ダイ</t>
    </rPh>
    <rPh sb="2" eb="3">
      <t>ヒョウ</t>
    </rPh>
    <rPh sb="4" eb="5">
      <t>チョウ</t>
    </rPh>
    <rPh sb="5" eb="6">
      <t>チョウ</t>
    </rPh>
    <rPh sb="6" eb="8">
      <t>ベツジン</t>
    </rPh>
    <rPh sb="8" eb="9">
      <t>コウ</t>
    </rPh>
    <rPh sb="12" eb="15">
      <t>セタイスウ</t>
    </rPh>
    <phoneticPr fontId="1"/>
  </si>
  <si>
    <t>第６表　年齢（各歳）別男女別人口</t>
    <rPh sb="0" eb="1">
      <t>ダイ</t>
    </rPh>
    <rPh sb="2" eb="3">
      <t>ヒョウ</t>
    </rPh>
    <rPh sb="7" eb="8">
      <t>カク</t>
    </rPh>
    <rPh sb="8" eb="9">
      <t>サイ</t>
    </rPh>
    <rPh sb="10" eb="11">
      <t>ベツ</t>
    </rPh>
    <rPh sb="11" eb="13">
      <t>ダンジョ</t>
    </rPh>
    <phoneticPr fontId="1"/>
  </si>
  <si>
    <t>第７表　町丁別年齢（３区分）別人口および構成比　－１－</t>
    <rPh sb="0" eb="1">
      <t>ダイ</t>
    </rPh>
    <rPh sb="2" eb="3">
      <t>ヒョウ</t>
    </rPh>
    <rPh sb="11" eb="13">
      <t>クブン</t>
    </rPh>
    <rPh sb="20" eb="23">
      <t>コウセイヒ</t>
    </rPh>
    <phoneticPr fontId="1"/>
  </si>
  <si>
    <t>第７表　町丁別年齢（３区分）別人口および構成比　－２－</t>
    <rPh sb="0" eb="1">
      <t>ダイ</t>
    </rPh>
    <rPh sb="2" eb="3">
      <t>ヒョウ</t>
    </rPh>
    <rPh sb="11" eb="13">
      <t>クブン</t>
    </rPh>
    <rPh sb="20" eb="23">
      <t>コウセイヒ</t>
    </rPh>
    <phoneticPr fontId="1"/>
  </si>
  <si>
    <t>第８表　町丁別年齢（５歳階級）別人口　－１－</t>
    <rPh sb="0" eb="1">
      <t>ダイ</t>
    </rPh>
    <rPh sb="2" eb="3">
      <t>ヒョウ</t>
    </rPh>
    <phoneticPr fontId="1"/>
  </si>
  <si>
    <t>第８表　町丁別年齢（５歳階級）別人口　－２－</t>
    <rPh sb="0" eb="1">
      <t>ダイ</t>
    </rPh>
    <rPh sb="2" eb="3">
      <t>ヒョウ</t>
    </rPh>
    <phoneticPr fontId="1"/>
  </si>
  <si>
    <t>第８表　町丁別年齢（５歳階級）別人口　－３－</t>
    <rPh sb="0" eb="1">
      <t>ダイ</t>
    </rPh>
    <rPh sb="2" eb="3">
      <t>ヒョウ</t>
    </rPh>
    <phoneticPr fontId="1"/>
  </si>
  <si>
    <t>第８表　町丁別年齢（５歳階級）別人口　－４－</t>
    <rPh sb="0" eb="1">
      <t>ダイ</t>
    </rPh>
    <rPh sb="2" eb="3">
      <t>ヒョウ</t>
    </rPh>
    <phoneticPr fontId="1"/>
  </si>
  <si>
    <t>第９表　配偶関係（４区分），年齢（５歳階級），男女別15歳以上人口</t>
    <rPh sb="0" eb="1">
      <t>ダイ</t>
    </rPh>
    <rPh sb="2" eb="3">
      <t>ヒョウ</t>
    </rPh>
    <rPh sb="10" eb="12">
      <t>クブン</t>
    </rPh>
    <rPh sb="14" eb="16">
      <t>ネンレイ</t>
    </rPh>
    <rPh sb="18" eb="19">
      <t>サイ</t>
    </rPh>
    <rPh sb="19" eb="21">
      <t>カイキュウ</t>
    </rPh>
    <rPh sb="23" eb="25">
      <t>ダンジョ</t>
    </rPh>
    <rPh sb="25" eb="26">
      <t>ベツ</t>
    </rPh>
    <rPh sb="28" eb="31">
      <t>サイイジョウ</t>
    </rPh>
    <rPh sb="31" eb="33">
      <t>ジンコウ</t>
    </rPh>
    <phoneticPr fontId="1"/>
  </si>
  <si>
    <t>公営・都市</t>
    <rPh sb="3" eb="5">
      <t>トシ</t>
    </rPh>
    <phoneticPr fontId="1"/>
  </si>
  <si>
    <t>再生機構・</t>
    <rPh sb="0" eb="2">
      <t>サイセイ</t>
    </rPh>
    <rPh sb="2" eb="4">
      <t>キコウ</t>
    </rPh>
    <phoneticPr fontId="1"/>
  </si>
  <si>
    <t>公社の借家</t>
    <rPh sb="0" eb="2">
      <t>コウシャ</t>
    </rPh>
    <phoneticPr fontId="1"/>
  </si>
  <si>
    <t>　　　②公営・都市再生機構・公社の借家</t>
    <rPh sb="7" eb="9">
      <t>トシ</t>
    </rPh>
    <rPh sb="9" eb="11">
      <t>サイセイ</t>
    </rPh>
    <rPh sb="11" eb="13">
      <t>キコウ</t>
    </rPh>
    <phoneticPr fontId="10"/>
  </si>
  <si>
    <r>
      <t>　　②</t>
    </r>
    <r>
      <rPr>
        <sz val="9"/>
        <rFont val="ＭＳ 明朝"/>
        <family val="1"/>
        <charset val="128"/>
      </rPr>
      <t>公営・都市再生機構・公社の借家</t>
    </r>
    <rPh sb="6" eb="8">
      <t>トシ</t>
    </rPh>
    <rPh sb="8" eb="10">
      <t>サイセイ</t>
    </rPh>
    <rPh sb="10" eb="12">
      <t>キコウ</t>
    </rPh>
    <phoneticPr fontId="10"/>
  </si>
  <si>
    <t>総　 数</t>
    <phoneticPr fontId="10"/>
  </si>
  <si>
    <t>生産年齢
人口計</t>
    <phoneticPr fontId="10"/>
  </si>
  <si>
    <t>15歳以上総数</t>
    <phoneticPr fontId="10"/>
  </si>
  <si>
    <t>　一般世帯数</t>
    <phoneticPr fontId="10"/>
  </si>
  <si>
    <t>　一般世帯人員</t>
    <phoneticPr fontId="10"/>
  </si>
  <si>
    <t>総　数</t>
    <phoneticPr fontId="10"/>
  </si>
  <si>
    <t>65歳以上の高齢単身者数（総数）</t>
    <rPh sb="13" eb="15">
      <t>ソウスウ</t>
    </rPh>
    <phoneticPr fontId="10"/>
  </si>
  <si>
    <t>男　　　計</t>
    <rPh sb="4" eb="5">
      <t>ケイ</t>
    </rPh>
    <phoneticPr fontId="1"/>
  </si>
  <si>
    <t>女　　　計</t>
    <rPh sb="4" eb="5">
      <t>ケイ</t>
    </rPh>
    <phoneticPr fontId="1"/>
  </si>
  <si>
    <t>　総　　　　数</t>
    <phoneticPr fontId="10"/>
  </si>
  <si>
    <t>総数</t>
    <phoneticPr fontId="10"/>
  </si>
  <si>
    <t>…</t>
    <phoneticPr fontId="1"/>
  </si>
  <si>
    <r>
      <t>世帯総数</t>
    </r>
    <r>
      <rPr>
        <sz val="8"/>
        <rFont val="ＭＳ ゴシック"/>
        <family val="3"/>
        <charset val="128"/>
      </rPr>
      <t>（施設等・不詳を含む）</t>
    </r>
    <rPh sb="5" eb="7">
      <t>シセツ</t>
    </rPh>
    <rPh sb="7" eb="8">
      <t>トウ</t>
    </rPh>
    <rPh sb="9" eb="11">
      <t>フショウ</t>
    </rPh>
    <rPh sb="12" eb="13">
      <t>フク</t>
    </rPh>
    <phoneticPr fontId="10"/>
  </si>
  <si>
    <t>Ａ</t>
    <phoneticPr fontId="27"/>
  </si>
  <si>
    <t>都市計画区域</t>
    <phoneticPr fontId="27"/>
  </si>
  <si>
    <t>Ⅰ</t>
    <phoneticPr fontId="27"/>
  </si>
  <si>
    <t>市街化区域</t>
    <phoneticPr fontId="27"/>
  </si>
  <si>
    <t>Ⅱ</t>
    <phoneticPr fontId="27"/>
  </si>
  <si>
    <t xml:space="preserve">市街化調整区域    </t>
    <phoneticPr fontId="27"/>
  </si>
  <si>
    <t>３世代世帯</t>
    <rPh sb="1" eb="3">
      <t>セダイ</t>
    </rPh>
    <phoneticPr fontId="10"/>
  </si>
  <si>
    <t>　　　　別主世帯数　　－１－</t>
    <phoneticPr fontId="1"/>
  </si>
  <si>
    <t>　　　　別主世帯数　　－２－</t>
    <phoneticPr fontId="1"/>
  </si>
  <si>
    <t>　　　　別主世帯数　　－３－</t>
    <phoneticPr fontId="1"/>
  </si>
  <si>
    <t>　　　　別主世帯数　　－４－</t>
    <phoneticPr fontId="1"/>
  </si>
  <si>
    <t>核家族
世帯</t>
    <phoneticPr fontId="10"/>
  </si>
  <si>
    <t>核家族
以外</t>
    <rPh sb="0" eb="3">
      <t>カクカゾク</t>
    </rPh>
    <rPh sb="4" eb="6">
      <t>イガイ</t>
    </rPh>
    <phoneticPr fontId="10"/>
  </si>
  <si>
    <t>世帯員のいる主世帯</t>
    <rPh sb="0" eb="3">
      <t>セタイイン</t>
    </rPh>
    <phoneticPr fontId="10"/>
  </si>
  <si>
    <t>(不　詳)</t>
    <phoneticPr fontId="10"/>
  </si>
  <si>
    <t>(-)</t>
    <phoneticPr fontId="1"/>
  </si>
  <si>
    <t>(2)</t>
    <phoneticPr fontId="1"/>
  </si>
  <si>
    <t>(81)</t>
    <phoneticPr fontId="1"/>
  </si>
  <si>
    <t>(282)</t>
    <phoneticPr fontId="1"/>
  </si>
  <si>
    <t>(87)</t>
    <phoneticPr fontId="1"/>
  </si>
  <si>
    <t>(29)</t>
    <phoneticPr fontId="1"/>
  </si>
  <si>
    <t>(10)</t>
    <phoneticPr fontId="1"/>
  </si>
  <si>
    <t>(109)</t>
    <phoneticPr fontId="1"/>
  </si>
  <si>
    <t>(611)</t>
    <phoneticPr fontId="1"/>
  </si>
  <si>
    <t>※　（不詳）は，総数の内書き。</t>
    <rPh sb="3" eb="5">
      <t>フショウ</t>
    </rPh>
    <rPh sb="8" eb="10">
      <t>ソウスウ</t>
    </rPh>
    <rPh sb="11" eb="12">
      <t>ウチ</t>
    </rPh>
    <rPh sb="12" eb="13">
      <t>ガ</t>
    </rPh>
    <phoneticPr fontId="1"/>
  </si>
  <si>
    <t>(再掲)65歳以上</t>
    <phoneticPr fontId="10"/>
  </si>
  <si>
    <t>　住宅に住む一般世帯数</t>
    <rPh sb="10" eb="11">
      <t>スウ</t>
    </rPh>
    <phoneticPr fontId="10"/>
  </si>
  <si>
    <t>　住宅に住む一般世帯人員</t>
    <rPh sb="10" eb="12">
      <t>ジンイン</t>
    </rPh>
    <phoneticPr fontId="10"/>
  </si>
  <si>
    <t>　一戸建</t>
    <phoneticPr fontId="10"/>
  </si>
  <si>
    <t>　長屋建</t>
    <phoneticPr fontId="10"/>
  </si>
  <si>
    <t>　共同住宅</t>
    <phoneticPr fontId="10"/>
  </si>
  <si>
    <t>　その他</t>
    <phoneticPr fontId="10"/>
  </si>
  <si>
    <t>　　１　主　世　帯</t>
    <phoneticPr fontId="10"/>
  </si>
  <si>
    <t>　　２　間　借　り</t>
    <phoneticPr fontId="10"/>
  </si>
  <si>
    <t>高齢夫婦
世 帯 数</t>
    <rPh sb="0" eb="2">
      <t>コウレイ</t>
    </rPh>
    <rPh sb="2" eb="4">
      <t>フウフ</t>
    </rPh>
    <phoneticPr fontId="1"/>
  </si>
  <si>
    <t>　　（別掲）</t>
    <rPh sb="3" eb="5">
      <t>ベッケイ</t>
    </rPh>
    <phoneticPr fontId="1"/>
  </si>
  <si>
    <t>　　　父子と他の世帯人員のいる世帯</t>
    <rPh sb="3" eb="5">
      <t>フシ</t>
    </rPh>
    <phoneticPr fontId="1"/>
  </si>
  <si>
    <t>親族のみの
世帯</t>
    <rPh sb="0" eb="2">
      <t>シンゾク</t>
    </rPh>
    <rPh sb="6" eb="8">
      <t>セタイ</t>
    </rPh>
    <phoneticPr fontId="1"/>
  </si>
  <si>
    <t>単独（１人）
世帯</t>
    <rPh sb="0" eb="2">
      <t>タンドク</t>
    </rPh>
    <rPh sb="3" eb="5">
      <t>ヒトリ</t>
    </rPh>
    <rPh sb="7" eb="9">
      <t>セタイ</t>
    </rPh>
    <phoneticPr fontId="10"/>
  </si>
  <si>
    <t>家族類型別世帯数</t>
    <rPh sb="0" eb="2">
      <t>カゾク</t>
    </rPh>
    <rPh sb="2" eb="4">
      <t>ルイケイ</t>
    </rPh>
    <rPh sb="4" eb="5">
      <t>ベツ</t>
    </rPh>
    <rPh sb="5" eb="8">
      <t>セタイスウ</t>
    </rPh>
    <phoneticPr fontId="10"/>
  </si>
  <si>
    <t>１世帯
当たり
人員</t>
    <phoneticPr fontId="10"/>
  </si>
  <si>
    <t>世帯人員数別世帯数</t>
    <rPh sb="0" eb="2">
      <t>セタイ</t>
    </rPh>
    <rPh sb="2" eb="4">
      <t>ジンイン</t>
    </rPh>
    <rPh sb="4" eb="5">
      <t>スウ</t>
    </rPh>
    <rPh sb="5" eb="6">
      <t>ベツ</t>
    </rPh>
    <rPh sb="6" eb="9">
      <t>セタイスウ</t>
    </rPh>
    <phoneticPr fontId="1"/>
  </si>
  <si>
    <t>総　　数
※</t>
    <rPh sb="0" eb="1">
      <t>ソウ</t>
    </rPh>
    <rPh sb="3" eb="4">
      <t>スウ</t>
    </rPh>
    <phoneticPr fontId="1"/>
  </si>
  <si>
    <t>※　総数には，配偶関係「不詳」を含む。</t>
    <rPh sb="2" eb="4">
      <t>ソウスウ</t>
    </rPh>
    <rPh sb="7" eb="9">
      <t>ハイグウ</t>
    </rPh>
    <rPh sb="9" eb="11">
      <t>カンケイ</t>
    </rPh>
    <rPh sb="12" eb="14">
      <t>フショウ</t>
    </rPh>
    <rPh sb="16" eb="17">
      <t>フク</t>
    </rPh>
    <phoneticPr fontId="10"/>
  </si>
  <si>
    <t>親族のみの世帯</t>
    <rPh sb="0" eb="2">
      <t>シンゾク</t>
    </rPh>
    <rPh sb="5" eb="7">
      <t>セタイ</t>
    </rPh>
    <phoneticPr fontId="1"/>
  </si>
  <si>
    <t>総数
※</t>
    <rPh sb="0" eb="2">
      <t>ソウスウ</t>
    </rPh>
    <phoneticPr fontId="1"/>
  </si>
  <si>
    <t>非親族を
含む世帯</t>
    <rPh sb="0" eb="1">
      <t>ヒ</t>
    </rPh>
    <rPh sb="1" eb="3">
      <t>シンゾク</t>
    </rPh>
    <rPh sb="5" eb="6">
      <t>フク</t>
    </rPh>
    <rPh sb="7" eb="9">
      <t>セタイ</t>
    </rPh>
    <phoneticPr fontId="1"/>
  </si>
  <si>
    <t>※　総数には世帯の家族類型「不詳」を含む。</t>
    <rPh sb="2" eb="4">
      <t>ソウスウ</t>
    </rPh>
    <rPh sb="6" eb="8">
      <t>セタイ</t>
    </rPh>
    <rPh sb="9" eb="11">
      <t>カゾク</t>
    </rPh>
    <rPh sb="11" eb="13">
      <t>ルイケイ</t>
    </rPh>
    <rPh sb="14" eb="16">
      <t>フショウ</t>
    </rPh>
    <rPh sb="18" eb="19">
      <t>フク</t>
    </rPh>
    <phoneticPr fontId="1"/>
  </si>
  <si>
    <t>　　　②公営・都市再生</t>
    <rPh sb="4" eb="6">
      <t>コウエイ</t>
    </rPh>
    <rPh sb="7" eb="9">
      <t>トシ</t>
    </rPh>
    <rPh sb="9" eb="11">
      <t>サイセイ</t>
    </rPh>
    <phoneticPr fontId="1"/>
  </si>
  <si>
    <t>　　　　機構・公社の借家</t>
    <rPh sb="4" eb="6">
      <t>キコウ</t>
    </rPh>
    <rPh sb="7" eb="9">
      <t>コウシャ</t>
    </rPh>
    <rPh sb="10" eb="12">
      <t>シャクヤ</t>
    </rPh>
    <phoneticPr fontId="10"/>
  </si>
  <si>
    <t>　　　母子と他の世帯人員のいる世帯</t>
    <phoneticPr fontId="1"/>
  </si>
  <si>
    <t>総　　　　　　　　　　　 数</t>
    <rPh sb="0" eb="1">
      <t>ソウ</t>
    </rPh>
    <rPh sb="13" eb="14">
      <t>スウ</t>
    </rPh>
    <phoneticPr fontId="30"/>
  </si>
  <si>
    <t>１世帯
当たり
人　員</t>
    <rPh sb="1" eb="3">
      <t>セタイ</t>
    </rPh>
    <rPh sb="4" eb="5">
      <t>アタ</t>
    </rPh>
    <phoneticPr fontId="10"/>
  </si>
  <si>
    <t>前　回
増減数</t>
    <rPh sb="0" eb="1">
      <t>マエ</t>
    </rPh>
    <rPh sb="2" eb="3">
      <t>カイ</t>
    </rPh>
    <rPh sb="4" eb="6">
      <t>ゾウゲン</t>
    </rPh>
    <rPh sb="6" eb="7">
      <t>スウ</t>
    </rPh>
    <phoneticPr fontId="1"/>
  </si>
  <si>
    <t>一般世帯数・人員</t>
    <rPh sb="0" eb="2">
      <t>イッパン</t>
    </rPh>
    <rPh sb="2" eb="5">
      <t>セタイスウ</t>
    </rPh>
    <rPh sb="6" eb="8">
      <t>ジンイン</t>
    </rPh>
    <phoneticPr fontId="1"/>
  </si>
  <si>
    <t>第12表　世帯の家族類型（16区分）別一般世帯数，一般世帯人員</t>
    <rPh sb="0" eb="1">
      <t>ダイ</t>
    </rPh>
    <rPh sb="3" eb="4">
      <t>ヒョウ</t>
    </rPh>
    <rPh sb="15" eb="17">
      <t>クブン</t>
    </rPh>
    <phoneticPr fontId="1"/>
  </si>
  <si>
    <t>　※</t>
    <phoneticPr fontId="1"/>
  </si>
  <si>
    <t>　　※</t>
    <phoneticPr fontId="1"/>
  </si>
  <si>
    <t>※　世帯総数について，平成７年は世帯の種類「不詳」を含まない。</t>
    <rPh sb="2" eb="4">
      <t>セタイ</t>
    </rPh>
    <rPh sb="4" eb="6">
      <t>ソウスウ</t>
    </rPh>
    <rPh sb="11" eb="13">
      <t>ヘイセイ</t>
    </rPh>
    <rPh sb="14" eb="15">
      <t>ネン</t>
    </rPh>
    <rPh sb="16" eb="18">
      <t>セタイ</t>
    </rPh>
    <rPh sb="19" eb="21">
      <t>シュルイ</t>
    </rPh>
    <rPh sb="22" eb="24">
      <t>フショウ</t>
    </rPh>
    <rPh sb="26" eb="27">
      <t>フク</t>
    </rPh>
    <phoneticPr fontId="10"/>
  </si>
  <si>
    <t>住宅に住む高齢単身世帯</t>
    <rPh sb="7" eb="9">
      <t>タンシン</t>
    </rPh>
    <rPh sb="9" eb="11">
      <t>セタイ</t>
    </rPh>
    <phoneticPr fontId="10"/>
  </si>
  <si>
    <t>高齢単身世帯</t>
    <rPh sb="0" eb="2">
      <t>コウレイ</t>
    </rPh>
    <rPh sb="2" eb="4">
      <t>タンシン</t>
    </rPh>
    <phoneticPr fontId="10"/>
  </si>
  <si>
    <t>65歳以上夫婦
のみの世帯</t>
    <rPh sb="2" eb="5">
      <t>サイイジョウ</t>
    </rPh>
    <rPh sb="5" eb="7">
      <t>フウフ</t>
    </rPh>
    <rPh sb="11" eb="13">
      <t>セタイ</t>
    </rPh>
    <phoneticPr fontId="10"/>
  </si>
  <si>
    <t>　夫が65 ～ 69歳</t>
    <rPh sb="1" eb="2">
      <t>オット</t>
    </rPh>
    <rPh sb="10" eb="11">
      <t>サイ</t>
    </rPh>
    <phoneticPr fontId="10"/>
  </si>
  <si>
    <t>妻　　が
60～64歳</t>
    <rPh sb="0" eb="1">
      <t>ツマ</t>
    </rPh>
    <phoneticPr fontId="1"/>
  </si>
  <si>
    <t>世帯総数</t>
    <rPh sb="2" eb="4">
      <t>ソウスウ</t>
    </rPh>
    <phoneticPr fontId="10"/>
  </si>
  <si>
    <r>
      <t xml:space="preserve">年　　　齢
</t>
    </r>
    <r>
      <rPr>
        <sz val="9"/>
        <rFont val="ＭＳ 明朝"/>
        <family val="1"/>
        <charset val="128"/>
      </rPr>
      <t>（５歳階級）</t>
    </r>
    <rPh sb="8" eb="9">
      <t>サイ</t>
    </rPh>
    <rPh sb="9" eb="11">
      <t>カイキュウ</t>
    </rPh>
    <phoneticPr fontId="10"/>
  </si>
  <si>
    <t>住宅の所有の関係</t>
    <phoneticPr fontId="10"/>
  </si>
  <si>
    <t>高齢単身者数</t>
    <rPh sb="0" eb="2">
      <t>コウレイ</t>
    </rPh>
    <rPh sb="2" eb="4">
      <t>タンシン</t>
    </rPh>
    <rPh sb="4" eb="5">
      <t>シャ</t>
    </rPh>
    <rPh sb="5" eb="6">
      <t>スウ</t>
    </rPh>
    <phoneticPr fontId="10"/>
  </si>
  <si>
    <t>人口（３区分），世帯</t>
    <rPh sb="0" eb="2">
      <t>ジンコウ</t>
    </rPh>
    <rPh sb="4" eb="6">
      <t>クブン</t>
    </rPh>
    <rPh sb="8" eb="10">
      <t>セタイ</t>
    </rPh>
    <phoneticPr fontId="10"/>
  </si>
  <si>
    <t>管　　内　　別</t>
    <rPh sb="0" eb="1">
      <t>カン</t>
    </rPh>
    <rPh sb="3" eb="4">
      <t>ナイ</t>
    </rPh>
    <rPh sb="6" eb="7">
      <t>ベツ</t>
    </rPh>
    <phoneticPr fontId="10"/>
  </si>
  <si>
    <t>構成比(%)</t>
    <rPh sb="0" eb="3">
      <t>コウセイヒ</t>
    </rPh>
    <phoneticPr fontId="1"/>
  </si>
  <si>
    <t>年　齢　３　区　分　（構成比・％）</t>
    <rPh sb="0" eb="1">
      <t>トシ</t>
    </rPh>
    <rPh sb="2" eb="3">
      <t>ヨワイ</t>
    </rPh>
    <rPh sb="6" eb="7">
      <t>ク</t>
    </rPh>
    <rPh sb="8" eb="9">
      <t>ブン</t>
    </rPh>
    <rPh sb="11" eb="12">
      <t>カマエ</t>
    </rPh>
    <rPh sb="12" eb="13">
      <t>シゲル</t>
    </rPh>
    <rPh sb="13" eb="14">
      <t>ヒ</t>
    </rPh>
    <phoneticPr fontId="10"/>
  </si>
  <si>
    <t>割合(%)</t>
    <rPh sb="0" eb="2">
      <t>ワリアイ</t>
    </rPh>
    <phoneticPr fontId="1"/>
  </si>
  <si>
    <t>年齢別割合(％)</t>
    <phoneticPr fontId="1"/>
  </si>
  <si>
    <t>年齢別割合(％)</t>
    <rPh sb="0" eb="2">
      <t>ネンレイ</t>
    </rPh>
    <rPh sb="2" eb="3">
      <t>ベツ</t>
    </rPh>
    <rPh sb="3" eb="5">
      <t>ワリアイ</t>
    </rPh>
    <phoneticPr fontId="1"/>
  </si>
  <si>
    <t>前　回
増減率
(％)</t>
    <rPh sb="0" eb="1">
      <t>マエ</t>
    </rPh>
    <rPh sb="2" eb="3">
      <t>カイ</t>
    </rPh>
    <rPh sb="4" eb="6">
      <t>ゾウゲン</t>
    </rPh>
    <rPh sb="6" eb="7">
      <t>リツ</t>
    </rPh>
    <phoneticPr fontId="1"/>
  </si>
  <si>
    <t xml:space="preserve">前　回
増減数
</t>
    <rPh sb="0" eb="1">
      <t>マエ</t>
    </rPh>
    <rPh sb="2" eb="3">
      <t>カイ</t>
    </rPh>
    <rPh sb="4" eb="6">
      <t>ゾウゲン</t>
    </rPh>
    <rPh sb="6" eb="7">
      <t>スウ</t>
    </rPh>
    <phoneticPr fontId="1"/>
  </si>
  <si>
    <t>平成27年</t>
    <rPh sb="0" eb="2">
      <t>ヘイセイ</t>
    </rPh>
    <rPh sb="4" eb="5">
      <t>ネン</t>
    </rPh>
    <phoneticPr fontId="1"/>
  </si>
  <si>
    <t>27年</t>
    <phoneticPr fontId="10"/>
  </si>
  <si>
    <t>(763)</t>
    <phoneticPr fontId="1"/>
  </si>
  <si>
    <t>平成27年</t>
    <rPh sb="0" eb="2">
      <t>ヘイセイ</t>
    </rPh>
    <rPh sb="4" eb="5">
      <t>ネン</t>
    </rPh>
    <phoneticPr fontId="10"/>
  </si>
  <si>
    <t>…</t>
  </si>
  <si>
    <t>　　　27年</t>
    <rPh sb="5" eb="6">
      <t>ネン</t>
    </rPh>
    <phoneticPr fontId="10"/>
  </si>
  <si>
    <t>平成27年</t>
    <rPh sb="0" eb="2">
      <t>ヘイセイ</t>
    </rPh>
    <phoneticPr fontId="1"/>
  </si>
  <si>
    <t>X</t>
    <phoneticPr fontId="1"/>
  </si>
  <si>
    <t>-</t>
    <phoneticPr fontId="1"/>
  </si>
  <si>
    <t>-</t>
    <phoneticPr fontId="1"/>
  </si>
  <si>
    <t>-</t>
    <phoneticPr fontId="1"/>
  </si>
  <si>
    <t>紅葉山町※</t>
    <phoneticPr fontId="1"/>
  </si>
  <si>
    <t>絵紙山町※</t>
    <phoneticPr fontId="1"/>
  </si>
  <si>
    <r>
      <t xml:space="preserve">総数
</t>
    </r>
    <r>
      <rPr>
        <sz val="10"/>
        <rFont val="ＭＳ Ｐ明朝"/>
        <family val="1"/>
        <charset val="128"/>
      </rPr>
      <t>※1</t>
    </r>
    <rPh sb="0" eb="2">
      <t>ソウスウ</t>
    </rPh>
    <phoneticPr fontId="10"/>
  </si>
  <si>
    <t>※1　総数には年齢「不詳」を含む。</t>
    <rPh sb="3" eb="5">
      <t>ソウスウ</t>
    </rPh>
    <rPh sb="7" eb="9">
      <t>ネンレイ</t>
    </rPh>
    <rPh sb="10" eb="12">
      <t>フショウ</t>
    </rPh>
    <rPh sb="14" eb="15">
      <t>フク</t>
    </rPh>
    <phoneticPr fontId="1"/>
  </si>
  <si>
    <t>総数
※1</t>
    <rPh sb="0" eb="2">
      <t>ソウスウ</t>
    </rPh>
    <phoneticPr fontId="10"/>
  </si>
  <si>
    <t>紅葉山町※2</t>
  </si>
  <si>
    <t>紅葉山町※2</t>
    <phoneticPr fontId="1"/>
  </si>
  <si>
    <t>鱒川町※2</t>
  </si>
  <si>
    <t>鱒川町※2</t>
    <phoneticPr fontId="1"/>
  </si>
  <si>
    <t>※2　湯川支所管内紅葉山町は秘匿処理のため同管内鱒川町に合算している。</t>
    <rPh sb="3" eb="5">
      <t>ユノカワ</t>
    </rPh>
    <rPh sb="5" eb="7">
      <t>シショ</t>
    </rPh>
    <rPh sb="7" eb="9">
      <t>カンナイ</t>
    </rPh>
    <rPh sb="9" eb="13">
      <t>モミジヤマチョウ</t>
    </rPh>
    <rPh sb="14" eb="16">
      <t>ヒトク</t>
    </rPh>
    <rPh sb="16" eb="18">
      <t>ショリ</t>
    </rPh>
    <rPh sb="21" eb="22">
      <t>ドウ</t>
    </rPh>
    <rPh sb="22" eb="24">
      <t>カンナイ</t>
    </rPh>
    <rPh sb="24" eb="27">
      <t>マスカワチョウ</t>
    </rPh>
    <rPh sb="28" eb="30">
      <t>ガッサン</t>
    </rPh>
    <phoneticPr fontId="1"/>
  </si>
  <si>
    <t>※　椴法華支所管内絵紙山町は秘匿処理のため恵山支所管内高岱町に合算している。</t>
    <rPh sb="31" eb="33">
      <t>ガッサン</t>
    </rPh>
    <phoneticPr fontId="10"/>
  </si>
  <si>
    <t>※3　椴法華支所管内絵紙山町は秘匿処理のため恵山支所管内高岱町に合算している。</t>
    <rPh sb="32" eb="34">
      <t>ガッサン</t>
    </rPh>
    <phoneticPr fontId="10"/>
  </si>
  <si>
    <t>絵紙山町※3</t>
  </si>
  <si>
    <t>絵紙山町※3</t>
    <phoneticPr fontId="1"/>
  </si>
  <si>
    <t>高岱町※3</t>
  </si>
  <si>
    <t>高岱町※3</t>
    <phoneticPr fontId="1"/>
  </si>
  <si>
    <t>鱒川町※</t>
    <phoneticPr fontId="1"/>
  </si>
  <si>
    <t>高岱町※</t>
    <phoneticPr fontId="1"/>
  </si>
  <si>
    <t>※1  外国人には無国籍，国名「不詳」を含む。</t>
    <rPh sb="4" eb="7">
      <t>ガイコクジン</t>
    </rPh>
    <rPh sb="9" eb="12">
      <t>ムコクセキ</t>
    </rPh>
    <rPh sb="13" eb="15">
      <t>コクメイ</t>
    </rPh>
    <rPh sb="16" eb="18">
      <t>フショウ</t>
    </rPh>
    <rPh sb="20" eb="21">
      <t>フク</t>
    </rPh>
    <phoneticPr fontId="1"/>
  </si>
  <si>
    <t>（再掲）
外国人※1</t>
    <rPh sb="1" eb="3">
      <t>サイケイ</t>
    </rPh>
    <phoneticPr fontId="10"/>
  </si>
  <si>
    <t>鱒川町※2</t>
    <phoneticPr fontId="1"/>
  </si>
  <si>
    <t>絵紙山町※3</t>
    <phoneticPr fontId="1"/>
  </si>
  <si>
    <t>高岱町※3</t>
    <phoneticPr fontId="1"/>
  </si>
  <si>
    <t>総数
※1</t>
    <phoneticPr fontId="10"/>
  </si>
  <si>
    <t>※1　総数には世帯の家族類型「不詳」を含む。</t>
    <rPh sb="3" eb="5">
      <t>ソウスウ</t>
    </rPh>
    <rPh sb="7" eb="9">
      <t>セタイ</t>
    </rPh>
    <rPh sb="10" eb="12">
      <t>カゾク</t>
    </rPh>
    <rPh sb="12" eb="14">
      <t>ルイケイ</t>
    </rPh>
    <rPh sb="15" eb="17">
      <t>フショウ</t>
    </rPh>
    <rPh sb="19" eb="20">
      <t>フク</t>
    </rPh>
    <phoneticPr fontId="1"/>
  </si>
  <si>
    <t>紅葉山町※2</t>
    <phoneticPr fontId="1"/>
  </si>
  <si>
    <t>鱒川町※2</t>
    <phoneticPr fontId="1"/>
  </si>
  <si>
    <t>※1　総数には世帯の家族類型「不詳」を含む。</t>
    <rPh sb="3" eb="5">
      <t>ソウスウ</t>
    </rPh>
    <rPh sb="7" eb="9">
      <t>セタイ</t>
    </rPh>
    <rPh sb="10" eb="12">
      <t>カゾク</t>
    </rPh>
    <rPh sb="12" eb="14">
      <t>ルイケイ</t>
    </rPh>
    <rPh sb="15" eb="17">
      <t>フショウ</t>
    </rPh>
    <rPh sb="19" eb="20">
      <t>フク</t>
    </rPh>
    <phoneticPr fontId="10"/>
  </si>
  <si>
    <t>※3 椴法華支所管内絵紙山町は秘匿処理のため恵山支所管内高岱町に合算している。</t>
    <rPh sb="32" eb="34">
      <t>ガッサン</t>
    </rPh>
    <phoneticPr fontId="10"/>
  </si>
  <si>
    <t>絵紙山町※3</t>
    <phoneticPr fontId="1"/>
  </si>
  <si>
    <t>高岱町※3</t>
    <phoneticPr fontId="1"/>
  </si>
  <si>
    <t>紅葉山町※2</t>
    <phoneticPr fontId="1"/>
  </si>
  <si>
    <t>※1　湯川支所管内紅葉山町は秘匿処理のため同管内鱒川町に合算している。</t>
    <rPh sb="3" eb="5">
      <t>ユノカワ</t>
    </rPh>
    <rPh sb="5" eb="7">
      <t>シショ</t>
    </rPh>
    <rPh sb="7" eb="9">
      <t>カンナイ</t>
    </rPh>
    <rPh sb="9" eb="13">
      <t>モミジヤマチョウ</t>
    </rPh>
    <rPh sb="14" eb="16">
      <t>ヒトク</t>
    </rPh>
    <rPh sb="16" eb="18">
      <t>ショリ</t>
    </rPh>
    <rPh sb="21" eb="22">
      <t>ドウ</t>
    </rPh>
    <rPh sb="22" eb="24">
      <t>カンナイ</t>
    </rPh>
    <rPh sb="24" eb="27">
      <t>マスカワチョウ</t>
    </rPh>
    <rPh sb="28" eb="30">
      <t>ガッサン</t>
    </rPh>
    <phoneticPr fontId="1"/>
  </si>
  <si>
    <t>紅葉山町※1</t>
    <phoneticPr fontId="1"/>
  </si>
  <si>
    <t>鱒川町※1</t>
    <phoneticPr fontId="1"/>
  </si>
  <si>
    <t>※2　椴法華支所管内絵紙山町は秘匿処理のため恵山支所管内高岱町に合算している。</t>
    <rPh sb="32" eb="34">
      <t>ガッサン</t>
    </rPh>
    <phoneticPr fontId="10"/>
  </si>
  <si>
    <t>絵紙山町※2</t>
    <phoneticPr fontId="1"/>
  </si>
  <si>
    <t>高岱町※2</t>
    <phoneticPr fontId="1"/>
  </si>
  <si>
    <t>Ⅱ 桔梗
   西桔梗地区</t>
    <phoneticPr fontId="1"/>
  </si>
  <si>
    <t>Ⅲ 上湯川　　　　　
   西旭岡地区</t>
    <phoneticPr fontId="1"/>
  </si>
  <si>
    <t>第14表　住宅の建て方（８区分）別住宅に住む主世帯数，主世帯人員</t>
    <rPh sb="0" eb="1">
      <t>ダイ</t>
    </rPh>
    <rPh sb="3" eb="4">
      <t>ヒョウ</t>
    </rPh>
    <rPh sb="13" eb="15">
      <t>クブン</t>
    </rPh>
    <phoneticPr fontId="1"/>
  </si>
  <si>
    <t>第15表　住宅の建て方（８区分），住宅の所有の関係（５区分）別住宅に住む一般世帯数および世帯人員</t>
    <rPh sb="13" eb="15">
      <t>クブン</t>
    </rPh>
    <rPh sb="27" eb="29">
      <t>クブン</t>
    </rPh>
    <phoneticPr fontId="10"/>
  </si>
  <si>
    <t>第16表　住居の種類・住宅の所有の関係（５区分），年齢（５歳階級），男女別高齢単身者数</t>
    <rPh sb="5" eb="7">
      <t>ジュウキョ</t>
    </rPh>
    <rPh sb="8" eb="10">
      <t>シュルイ</t>
    </rPh>
    <rPh sb="11" eb="13">
      <t>ジュウタク</t>
    </rPh>
    <rPh sb="14" eb="16">
      <t>ショユウ</t>
    </rPh>
    <rPh sb="17" eb="19">
      <t>カンケイ</t>
    </rPh>
    <rPh sb="21" eb="23">
      <t>クブン</t>
    </rPh>
    <phoneticPr fontId="10"/>
  </si>
  <si>
    <t>第18表　住宅の所有関係（５区分）別高齢夫婦世帯数</t>
    <rPh sb="14" eb="16">
      <t>クブン</t>
    </rPh>
    <phoneticPr fontId="10"/>
  </si>
  <si>
    <t>第19表　夫の年齢(５区分），妻の年齢(６区分）別高齢夫婦世帯数</t>
    <rPh sb="11" eb="13">
      <t>クブン</t>
    </rPh>
    <rPh sb="21" eb="23">
      <t>クブン</t>
    </rPh>
    <phoneticPr fontId="10"/>
  </si>
  <si>
    <t>第24表　都市計画の地域区分（47区分），男女別人口および世帯の種類（２区分）別世帯数，</t>
    <rPh sb="17" eb="19">
      <t>クブン</t>
    </rPh>
    <rPh sb="36" eb="38">
      <t>クブン</t>
    </rPh>
    <phoneticPr fontId="27"/>
  </si>
  <si>
    <t>第１表　人口の推移（大正９年～平成27年）</t>
    <rPh sb="0" eb="1">
      <t>ダイ</t>
    </rPh>
    <rPh sb="2" eb="3">
      <t>ヒョウ</t>
    </rPh>
    <rPh sb="4" eb="6">
      <t>ジンコウ</t>
    </rPh>
    <rPh sb="7" eb="9">
      <t>スイイ</t>
    </rPh>
    <rPh sb="10" eb="12">
      <t>タイショウ</t>
    </rPh>
    <rPh sb="13" eb="14">
      <t>ネン</t>
    </rPh>
    <rPh sb="15" eb="17">
      <t>ヘイセイ</t>
    </rPh>
    <rPh sb="19" eb="20">
      <t>ネン</t>
    </rPh>
    <phoneticPr fontId="1"/>
  </si>
  <si>
    <t>第２表　世帯数の推移（大正９年～平成27年）</t>
    <rPh sb="0" eb="1">
      <t>ダイ</t>
    </rPh>
    <rPh sb="2" eb="3">
      <t>ヒョウ</t>
    </rPh>
    <rPh sb="4" eb="7">
      <t>セタイスウ</t>
    </rPh>
    <rPh sb="8" eb="10">
      <t>スイイ</t>
    </rPh>
    <rPh sb="11" eb="13">
      <t>タイショウ</t>
    </rPh>
    <rPh sb="14" eb="15">
      <t>ネン</t>
    </rPh>
    <rPh sb="16" eb="18">
      <t>ヘイセイ</t>
    </rPh>
    <rPh sb="20" eb="21">
      <t>ネン</t>
    </rPh>
    <phoneticPr fontId="1"/>
  </si>
  <si>
    <t>第３表　年齢３区分人口および世帯の推移（大正９年～平成27年）</t>
    <rPh sb="0" eb="1">
      <t>ダイ</t>
    </rPh>
    <rPh sb="2" eb="3">
      <t>ヒョウ</t>
    </rPh>
    <rPh sb="4" eb="6">
      <t>ネンレイ</t>
    </rPh>
    <rPh sb="7" eb="9">
      <t>クブン</t>
    </rPh>
    <rPh sb="9" eb="11">
      <t>ジンコウ</t>
    </rPh>
    <rPh sb="14" eb="16">
      <t>セタイ</t>
    </rPh>
    <rPh sb="17" eb="19">
      <t>スイイ</t>
    </rPh>
    <rPh sb="20" eb="22">
      <t>タイショウ</t>
    </rPh>
    <rPh sb="23" eb="24">
      <t>ネン</t>
    </rPh>
    <rPh sb="25" eb="27">
      <t>ヘイセイ</t>
    </rPh>
    <rPh sb="29" eb="30">
      <t>ネン</t>
    </rPh>
    <phoneticPr fontId="1"/>
  </si>
  <si>
    <t>※　湯川支所管内紅葉山町は秘匿処理のため同管内鱒川町に合算している。</t>
    <rPh sb="2" eb="4">
      <t>ユノカワ</t>
    </rPh>
    <rPh sb="4" eb="6">
      <t>シショ</t>
    </rPh>
    <rPh sb="6" eb="8">
      <t>カンナイ</t>
    </rPh>
    <rPh sb="8" eb="12">
      <t>モミジヤマチョウ</t>
    </rPh>
    <rPh sb="13" eb="15">
      <t>ヒトク</t>
    </rPh>
    <rPh sb="15" eb="17">
      <t>ショリ</t>
    </rPh>
    <rPh sb="20" eb="21">
      <t>ドウ</t>
    </rPh>
    <rPh sb="21" eb="23">
      <t>カンナイ</t>
    </rPh>
    <rPh sb="23" eb="26">
      <t>マスカワチョウ</t>
    </rPh>
    <rPh sb="27" eb="29">
      <t>ガッサン</t>
    </rPh>
    <phoneticPr fontId="1"/>
  </si>
  <si>
    <t>第13表　町丁別世帯人員（７区分）別一般世帯数，世帯人員，家族類型（６区分）別一般世帯数</t>
    <rPh sb="0" eb="1">
      <t>ダイ</t>
    </rPh>
    <rPh sb="3" eb="4">
      <t>ヒョウ</t>
    </rPh>
    <rPh sb="8" eb="10">
      <t>セタイ</t>
    </rPh>
    <rPh sb="10" eb="12">
      <t>ジンイン</t>
    </rPh>
    <rPh sb="14" eb="16">
      <t>クブン</t>
    </rPh>
    <rPh sb="17" eb="18">
      <t>ベツ</t>
    </rPh>
    <rPh sb="18" eb="20">
      <t>イッパン</t>
    </rPh>
    <rPh sb="20" eb="23">
      <t>セタイスウ</t>
    </rPh>
    <rPh sb="24" eb="26">
      <t>セタイ</t>
    </rPh>
    <rPh sb="26" eb="28">
      <t>ジンイン</t>
    </rPh>
    <rPh sb="39" eb="41">
      <t>イッパン</t>
    </rPh>
    <phoneticPr fontId="1"/>
  </si>
  <si>
    <t>および施設等の世帯数，世帯人員　　　－１－</t>
    <phoneticPr fontId="1"/>
  </si>
  <si>
    <t>および施設等の世帯数，世帯人員　　　－２－</t>
    <phoneticPr fontId="1"/>
  </si>
  <si>
    <t>および施設等の世帯数，世帯人員　　　－３－</t>
    <phoneticPr fontId="1"/>
  </si>
  <si>
    <t>および施設等の世帯数，世帯人員　　　－４－</t>
    <phoneticPr fontId="1"/>
  </si>
  <si>
    <t>　　６～10階建（全体）※</t>
    <rPh sb="6" eb="8">
      <t>カイダ</t>
    </rPh>
    <phoneticPr fontId="10"/>
  </si>
  <si>
    <t>※「６～10階建」は，「（再掲）65歳以上の世帯員のいる主世帯」にあっては６階以上の合計値としている。</t>
    <rPh sb="6" eb="8">
      <t>カイダテ</t>
    </rPh>
    <rPh sb="13" eb="15">
      <t>サイケイ</t>
    </rPh>
    <rPh sb="18" eb="19">
      <t>サイ</t>
    </rPh>
    <rPh sb="19" eb="21">
      <t>イジョウ</t>
    </rPh>
    <rPh sb="22" eb="25">
      <t>セタイイン</t>
    </rPh>
    <rPh sb="28" eb="29">
      <t>シュ</t>
    </rPh>
    <rPh sb="29" eb="31">
      <t>セタイ</t>
    </rPh>
    <rPh sb="38" eb="41">
      <t>カイイジョウ</t>
    </rPh>
    <rPh sb="42" eb="44">
      <t>ゴウケイ</t>
    </rPh>
    <rPh sb="44" eb="45">
      <t>チ</t>
    </rPh>
    <phoneticPr fontId="10"/>
  </si>
  <si>
    <t>第17表　町丁別住宅の所有の関係（５区分）別一般世帯数，世帯人員，建て方（７区分）</t>
    <rPh sb="0" eb="1">
      <t>ダイ</t>
    </rPh>
    <rPh sb="3" eb="4">
      <t>ヒョウ</t>
    </rPh>
    <rPh sb="18" eb="20">
      <t>クブン</t>
    </rPh>
    <rPh sb="38" eb="40">
      <t>クブン</t>
    </rPh>
    <phoneticPr fontId="1"/>
  </si>
  <si>
    <t>　　 27</t>
    <phoneticPr fontId="1"/>
  </si>
  <si>
    <t>　　 27</t>
    <phoneticPr fontId="1"/>
  </si>
  <si>
    <t>第21表　支所別６歳未満世帯員，18歳未満世帯員のいる世帯，３世代，高齢単身世帯および65歳以上</t>
    <rPh sb="0" eb="1">
      <t>ダイ</t>
    </rPh>
    <rPh sb="3" eb="4">
      <t>ヒョウ</t>
    </rPh>
    <rPh sb="5" eb="7">
      <t>シショ</t>
    </rPh>
    <rPh sb="7" eb="8">
      <t>ベツ</t>
    </rPh>
    <rPh sb="9" eb="12">
      <t>サイミマン</t>
    </rPh>
    <rPh sb="12" eb="15">
      <t>セタイイン</t>
    </rPh>
    <rPh sb="18" eb="21">
      <t>サイミマン</t>
    </rPh>
    <rPh sb="21" eb="24">
      <t>セタイイン</t>
    </rPh>
    <rPh sb="27" eb="29">
      <t>セタイ</t>
    </rPh>
    <rPh sb="31" eb="33">
      <t>セダイ</t>
    </rPh>
    <rPh sb="34" eb="36">
      <t>コウレイ</t>
    </rPh>
    <rPh sb="36" eb="38">
      <t>タンシン</t>
    </rPh>
    <rPh sb="38" eb="40">
      <t>セタイ</t>
    </rPh>
    <rPh sb="45" eb="48">
      <t>サイイジョウ</t>
    </rPh>
    <phoneticPr fontId="10"/>
  </si>
  <si>
    <t>　　　　夫婦のみの世帯一般世帯数</t>
    <rPh sb="11" eb="13">
      <t>イッパン</t>
    </rPh>
    <phoneticPr fontId="1"/>
  </si>
  <si>
    <t>(注　内訳番号は人口の順に付番されるため平成27年からⅡとⅢが入れ替わっている)</t>
    <rPh sb="1" eb="2">
      <t>チュウ</t>
    </rPh>
    <rPh sb="3" eb="5">
      <t>ウチワケ</t>
    </rPh>
    <rPh sb="5" eb="7">
      <t>バンゴウ</t>
    </rPh>
    <rPh sb="8" eb="10">
      <t>ジンコウ</t>
    </rPh>
    <rPh sb="11" eb="12">
      <t>ジュン</t>
    </rPh>
    <rPh sb="13" eb="14">
      <t>フ</t>
    </rPh>
    <rPh sb="14" eb="15">
      <t>バン</t>
    </rPh>
    <rPh sb="20" eb="22">
      <t>ヘイセイ</t>
    </rPh>
    <rPh sb="24" eb="25">
      <t>ネン</t>
    </rPh>
    <rPh sb="31" eb="32">
      <t>イ</t>
    </rPh>
    <rPh sb="33" eb="34">
      <t>カ</t>
    </rPh>
    <phoneticPr fontId="1"/>
  </si>
  <si>
    <t>第５表　年齢（５歳階級）別人口の推移（昭和45年～平成27年）</t>
    <rPh sb="0" eb="1">
      <t>ダイ</t>
    </rPh>
    <rPh sb="2" eb="3">
      <t>ヒョウ</t>
    </rPh>
    <rPh sb="19" eb="21">
      <t>ショウワ</t>
    </rPh>
    <rPh sb="23" eb="24">
      <t>ネン</t>
    </rPh>
    <rPh sb="25" eb="27">
      <t>ヘイセイ</t>
    </rPh>
    <rPh sb="29" eb="30">
      <t>ネン</t>
    </rPh>
    <phoneticPr fontId="1"/>
  </si>
  <si>
    <t>昭和45年</t>
    <rPh sb="0" eb="2">
      <t>ショウワ</t>
    </rPh>
    <phoneticPr fontId="10"/>
  </si>
  <si>
    <t>第10表　世帯人員（10区分）別一般世帯数および世帯人員（平成２年～平成27年）</t>
    <rPh sb="0" eb="1">
      <t>ダイ</t>
    </rPh>
    <rPh sb="3" eb="4">
      <t>ヒョウ</t>
    </rPh>
    <rPh sb="12" eb="14">
      <t>クブン</t>
    </rPh>
    <rPh sb="29" eb="31">
      <t>ヘイセイ</t>
    </rPh>
    <rPh sb="32" eb="33">
      <t>ネン</t>
    </rPh>
    <rPh sb="34" eb="36">
      <t>ヘイセイ</t>
    </rPh>
    <rPh sb="38" eb="39">
      <t>ネン</t>
    </rPh>
    <phoneticPr fontId="1"/>
  </si>
  <si>
    <t>第11表　種類別施設等の世帯（６区分）の世帯数および世帯人員（平成２年～平成27年）</t>
    <rPh sb="0" eb="1">
      <t>ダイ</t>
    </rPh>
    <rPh sb="3" eb="4">
      <t>ヒョウ</t>
    </rPh>
    <rPh sb="16" eb="18">
      <t>クブン</t>
    </rPh>
    <phoneticPr fontId="1"/>
  </si>
  <si>
    <t>（２）核家族以外の世帯</t>
    <rPh sb="3" eb="4">
      <t>カク</t>
    </rPh>
    <rPh sb="4" eb="6">
      <t>カゾク</t>
    </rPh>
    <rPh sb="6" eb="8">
      <t>イガイ</t>
    </rPh>
    <rPh sb="9" eb="11">
      <t>セタイ</t>
    </rPh>
    <phoneticPr fontId="1"/>
  </si>
  <si>
    <t>　一般世帯数</t>
  </si>
  <si>
    <t>　一般世帯人員</t>
  </si>
  <si>
    <t>鱒川町※1</t>
    <phoneticPr fontId="1"/>
  </si>
  <si>
    <t>紅葉山町※1</t>
    <phoneticPr fontId="1"/>
  </si>
  <si>
    <t>高岱町※2</t>
    <phoneticPr fontId="1"/>
  </si>
  <si>
    <t>絵紙山町※2</t>
    <phoneticPr fontId="1"/>
  </si>
  <si>
    <t>第20表　子供の数（３区分）別母子世帯数および父子世帯数（平成２年～平成27年）</t>
    <rPh sb="0" eb="1">
      <t>ダイ</t>
    </rPh>
    <rPh sb="3" eb="4">
      <t>ヒョウ</t>
    </rPh>
    <rPh sb="5" eb="7">
      <t>コドモ</t>
    </rPh>
    <rPh sb="8" eb="9">
      <t>カズ</t>
    </rPh>
    <rPh sb="11" eb="13">
      <t>クブン</t>
    </rPh>
    <rPh sb="14" eb="15">
      <t>ベツ</t>
    </rPh>
    <rPh sb="15" eb="17">
      <t>ボシ</t>
    </rPh>
    <rPh sb="17" eb="19">
      <t>セタイ</t>
    </rPh>
    <rPh sb="19" eb="20">
      <t>スウ</t>
    </rPh>
    <rPh sb="23" eb="25">
      <t>フシ</t>
    </rPh>
    <rPh sb="25" eb="28">
      <t>セタイスウ</t>
    </rPh>
    <rPh sb="29" eb="31">
      <t>ヘイセイ</t>
    </rPh>
    <rPh sb="32" eb="33">
      <t>ネン</t>
    </rPh>
    <rPh sb="34" eb="36">
      <t>ヘイセイ</t>
    </rPh>
    <rPh sb="38" eb="39">
      <t>ネン</t>
    </rPh>
    <phoneticPr fontId="10"/>
  </si>
  <si>
    <t>第22表　人口集中地区人口，世帯数，面積の推移（昭和50年～平成27年）</t>
    <rPh sb="18" eb="20">
      <t>メンセキ</t>
    </rPh>
    <rPh sb="21" eb="23">
      <t>スイイ</t>
    </rPh>
    <rPh sb="24" eb="26">
      <t>ショウワ</t>
    </rPh>
    <rPh sb="28" eb="29">
      <t>ネン</t>
    </rPh>
    <rPh sb="30" eb="32">
      <t>ヘイセイ</t>
    </rPh>
    <rPh sb="34" eb="35">
      <t>ネン</t>
    </rPh>
    <phoneticPr fontId="10"/>
  </si>
  <si>
    <t>第23表　人口集中地区年齢３区分人口および世帯数の推移（昭和55年～平成27年）</t>
    <rPh sb="5" eb="7">
      <t>ジンコウ</t>
    </rPh>
    <rPh sb="7" eb="9">
      <t>シュウチュウ</t>
    </rPh>
    <rPh sb="9" eb="11">
      <t>チク</t>
    </rPh>
    <rPh sb="11" eb="13">
      <t>ネンレイ</t>
    </rPh>
    <rPh sb="14" eb="18">
      <t>クブンジンコウ</t>
    </rPh>
    <rPh sb="21" eb="24">
      <t>セタイスウ</t>
    </rPh>
    <rPh sb="25" eb="27">
      <t>スイイ</t>
    </rPh>
    <rPh sb="28" eb="30">
      <t>ショウワ</t>
    </rPh>
    <rPh sb="32" eb="33">
      <t>ネン</t>
    </rPh>
    <rPh sb="34" eb="36">
      <t>ヘイセイ</t>
    </rPh>
    <rPh sb="38" eb="39">
      <t>ネン</t>
    </rPh>
    <phoneticPr fontId="10"/>
  </si>
</sst>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2" formatCode="_ &quot;¥&quot;* #,##0_ ;_ &quot;¥&quot;* \-#,##0_ ;_ &quot;¥&quot;* &quot;-&quot;_ ;_ @_ "/>
    <numFmt numFmtId="176" formatCode="###\ ##0"/>
    <numFmt numFmtId="177" formatCode="0.0"/>
    <numFmt numFmtId="178" formatCode="###\ ##0;\△###\ ##0"/>
    <numFmt numFmtId="179" formatCode="0.0;\△0.0"/>
    <numFmt numFmtId="180" formatCode="###\ ###\ ###;&quot;△&quot;#\ ###;&quot;-&quot;"/>
    <numFmt numFmtId="181" formatCode="\ ###\ ##0;&quot;△&quot;###\ ##0"/>
    <numFmt numFmtId="182" formatCode="#.0#"/>
    <numFmt numFmtId="183" formatCode="#.00"/>
    <numFmt numFmtId="184" formatCode="#.0#;&quot;△&quot;#.0#;&quot;-&quot;"/>
    <numFmt numFmtId="185" formatCode="\ ###\ ##0;&quot;△&quot;###\ ##0;\-"/>
    <numFmt numFmtId="186" formatCode="#.00;&quot;△&quot;#.00;&quot;-&quot;"/>
    <numFmt numFmtId="187" formatCode="\ ###\ ##0;&quot;△&quot;###\ ##0;&quot;-&quot;"/>
    <numFmt numFmtId="188" formatCode="\ ###\ ##0;&quot;&quot;###\ ##0"/>
    <numFmt numFmtId="189" formatCode="0.0_ "/>
    <numFmt numFmtId="190" formatCode="0.0_);[Red]\(0.0\)"/>
    <numFmt numFmtId="191" formatCode="#\ ##0.0;\-#\ ##0.0"/>
    <numFmt numFmtId="192" formatCode="0.0;&quot;△ &quot;0.0"/>
    <numFmt numFmtId="193" formatCode="\ ###\ ##0;&quot;△&quot;###\ ##0,&quot;-&quot;"/>
    <numFmt numFmtId="194" formatCode="###\ ##0;\△###\ ##0;&quot;-&quot;"/>
  </numFmts>
  <fonts count="52">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ゴシック"/>
      <family val="3"/>
      <charset val="128"/>
    </font>
    <font>
      <sz val="11"/>
      <color rgb="FF3F3F76"/>
      <name val="ＭＳ Ｐゴシック"/>
      <family val="2"/>
      <charset val="128"/>
      <scheme val="minor"/>
    </font>
    <font>
      <sz val="10"/>
      <color theme="1"/>
      <name val="ＭＳ 明朝"/>
      <family val="1"/>
      <charset val="128"/>
    </font>
    <font>
      <sz val="10"/>
      <color theme="1"/>
      <name val="ＭＳ ゴシック"/>
      <family val="3"/>
      <charset val="128"/>
    </font>
    <font>
      <sz val="10.8"/>
      <name val="ＭＳ 明朝"/>
      <family val="1"/>
      <charset val="128"/>
    </font>
    <font>
      <sz val="11"/>
      <name val="ＭＳ 明朝"/>
      <family val="1"/>
      <charset val="128"/>
    </font>
    <font>
      <sz val="9"/>
      <name val="ＭＳ 明朝"/>
      <family val="1"/>
      <charset val="128"/>
    </font>
    <font>
      <sz val="6"/>
      <name val="ＭＳ Ｐゴシック"/>
      <family val="3"/>
      <charset val="128"/>
    </font>
    <font>
      <sz val="10"/>
      <name val="ＭＳ 明朝"/>
      <family val="1"/>
      <charset val="128"/>
    </font>
    <font>
      <sz val="8"/>
      <name val="ＭＳ Ｐ明朝"/>
      <family val="1"/>
      <charset val="128"/>
    </font>
    <font>
      <sz val="9"/>
      <name val="ＭＳ Ｐ明朝"/>
      <family val="1"/>
      <charset val="128"/>
    </font>
    <font>
      <sz val="8.5"/>
      <name val="ＭＳ Ｐ明朝"/>
      <family val="1"/>
      <charset val="128"/>
    </font>
    <font>
      <sz val="8"/>
      <color theme="1"/>
      <name val="ＭＳ 明朝"/>
      <family val="1"/>
      <charset val="128"/>
    </font>
    <font>
      <sz val="9"/>
      <color theme="1"/>
      <name val="ＭＳ 明朝"/>
      <family val="1"/>
      <charset val="128"/>
    </font>
    <font>
      <sz val="10"/>
      <name val="ＭＳ Ｐ明朝"/>
      <family val="1"/>
      <charset val="128"/>
    </font>
    <font>
      <sz val="10"/>
      <name val="ＭＳ Ｐゴシック"/>
      <family val="3"/>
      <charset val="128"/>
    </font>
    <font>
      <sz val="11"/>
      <name val="ＭＳ Ｐ明朝"/>
      <family val="1"/>
      <charset val="128"/>
    </font>
    <font>
      <sz val="10"/>
      <name val="ＭＳ ゴシック"/>
      <family val="3"/>
      <charset val="128"/>
    </font>
    <font>
      <sz val="12"/>
      <name val="ＭＳ Ｐゴシック"/>
      <family val="3"/>
      <charset val="128"/>
    </font>
    <font>
      <sz val="9"/>
      <name val="ＭＳ Ｐゴシック"/>
      <family val="3"/>
      <charset val="128"/>
    </font>
    <font>
      <sz val="11"/>
      <name val="ＭＳ ゴシック"/>
      <family val="3"/>
      <charset val="128"/>
    </font>
    <font>
      <sz val="10"/>
      <color indexed="64"/>
      <name val="ＭＳ 明朝"/>
      <family val="1"/>
      <charset val="128"/>
    </font>
    <font>
      <sz val="11"/>
      <name val="ＭＳ Ｐゴシック"/>
      <family val="3"/>
      <charset val="128"/>
    </font>
    <font>
      <sz val="10"/>
      <color indexed="8"/>
      <name val="ＭＳ Ｐ明朝"/>
      <family val="1"/>
      <charset val="128"/>
    </font>
    <font>
      <sz val="11"/>
      <color indexed="8"/>
      <name val="ＭＳ Ｐゴシック"/>
      <family val="3"/>
      <charset val="128"/>
    </font>
    <font>
      <sz val="9"/>
      <color indexed="8"/>
      <name val="ＭＳ Ｐ明朝"/>
      <family val="1"/>
      <charset val="128"/>
    </font>
    <font>
      <sz val="9"/>
      <color indexed="8"/>
      <name val="ＭＳ 明朝"/>
      <family val="1"/>
      <charset val="128"/>
    </font>
    <font>
      <sz val="6"/>
      <name val="ＭＳ Ｐ明朝"/>
      <family val="1"/>
      <charset val="128"/>
    </font>
    <font>
      <sz val="10"/>
      <color indexed="8"/>
      <name val="ＭＳ 明朝"/>
      <family val="1"/>
      <charset val="128"/>
    </font>
    <font>
      <sz val="8"/>
      <name val="ＭＳ 明朝"/>
      <family val="1"/>
      <charset val="128"/>
    </font>
    <font>
      <sz val="9"/>
      <color indexed="64"/>
      <name val="ＭＳ 明朝"/>
      <family val="1"/>
      <charset val="128"/>
    </font>
    <font>
      <b/>
      <sz val="14"/>
      <color indexed="8"/>
      <name val="明朝"/>
      <family val="1"/>
      <charset val="128"/>
    </font>
    <font>
      <sz val="14"/>
      <color indexed="8"/>
      <name val="ＭＳ 明朝"/>
      <family val="1"/>
      <charset val="128"/>
    </font>
    <font>
      <sz val="9"/>
      <color indexed="8"/>
      <name val="Times New Roman"/>
      <family val="1"/>
    </font>
    <font>
      <sz val="9"/>
      <name val="ＭＳ ゴシック"/>
      <family val="3"/>
      <charset val="128"/>
    </font>
    <font>
      <sz val="9"/>
      <color theme="1"/>
      <name val="ＭＳ ゴシック"/>
      <family val="3"/>
      <charset val="128"/>
    </font>
    <font>
      <sz val="10"/>
      <color indexed="8"/>
      <name val="ＭＳ ゴシック"/>
      <family val="3"/>
      <charset val="128"/>
    </font>
    <font>
      <sz val="9"/>
      <color indexed="8"/>
      <name val="ＭＳ ゴシック"/>
      <family val="3"/>
      <charset val="128"/>
    </font>
    <font>
      <sz val="8"/>
      <color indexed="8"/>
      <name val="ＭＳ 明朝"/>
      <family val="1"/>
      <charset val="128"/>
    </font>
    <font>
      <sz val="8"/>
      <name val="ＭＳ ゴシック"/>
      <family val="3"/>
      <charset val="128"/>
    </font>
    <font>
      <sz val="9.5"/>
      <name val="ＭＳ 明朝"/>
      <family val="1"/>
      <charset val="128"/>
    </font>
    <font>
      <sz val="12"/>
      <color theme="1"/>
      <name val="ＭＳ ゴシック"/>
      <family val="3"/>
      <charset val="128"/>
    </font>
    <font>
      <sz val="14"/>
      <color theme="1"/>
      <name val="ＭＳ ゴシック"/>
      <family val="3"/>
      <charset val="128"/>
    </font>
    <font>
      <sz val="13"/>
      <color theme="1"/>
      <name val="ＭＳ ゴシック"/>
      <family val="3"/>
      <charset val="128"/>
    </font>
    <font>
      <sz val="13"/>
      <color theme="1"/>
      <name val="ＭＳ Ｐゴシック"/>
      <family val="2"/>
      <charset val="128"/>
      <scheme val="minor"/>
    </font>
    <font>
      <sz val="12"/>
      <name val="ＭＳ ゴシック"/>
      <family val="3"/>
      <charset val="128"/>
    </font>
    <font>
      <sz val="13"/>
      <name val="ＭＳ ゴシック"/>
      <family val="3"/>
      <charset val="128"/>
    </font>
    <font>
      <sz val="12"/>
      <color indexed="8"/>
      <name val="ＭＳ ゴシック"/>
      <family val="3"/>
      <charset val="128"/>
    </font>
    <font>
      <sz val="8.5"/>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51">
    <border>
      <left/>
      <right/>
      <top/>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top style="hair">
        <color auto="1"/>
      </top>
      <bottom/>
      <diagonal/>
    </border>
    <border>
      <left style="hair">
        <color auto="1"/>
      </left>
      <right/>
      <top/>
      <bottom style="thin">
        <color auto="1"/>
      </bottom>
      <diagonal/>
    </border>
    <border>
      <left style="hair">
        <color auto="1"/>
      </left>
      <right style="thin">
        <color auto="1"/>
      </right>
      <top style="thin">
        <color auto="1"/>
      </top>
      <bottom/>
      <diagonal/>
    </border>
    <border>
      <left style="hair">
        <color auto="1"/>
      </left>
      <right/>
      <top style="thin">
        <color auto="1"/>
      </top>
      <bottom/>
      <diagonal/>
    </border>
    <border>
      <left style="hair">
        <color auto="1"/>
      </left>
      <right/>
      <top/>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
      <left style="hair">
        <color auto="1"/>
      </left>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hair">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diagonal/>
    </border>
    <border>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thin">
        <color auto="1"/>
      </left>
      <right/>
      <top style="hair">
        <color auto="1"/>
      </top>
      <bottom/>
      <diagonal/>
    </border>
    <border>
      <left/>
      <right/>
      <top style="hair">
        <color auto="1"/>
      </top>
      <bottom/>
      <diagonal/>
    </border>
    <border>
      <left style="hair">
        <color auto="1"/>
      </left>
      <right style="thin">
        <color auto="1"/>
      </right>
      <top style="hair">
        <color auto="1"/>
      </top>
      <bottom/>
      <diagonal/>
    </border>
    <border>
      <left style="hair">
        <color auto="1"/>
      </left>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style="thin">
        <color auto="1"/>
      </right>
      <top/>
      <bottom/>
      <diagonal/>
    </border>
    <border>
      <left style="thin">
        <color auto="1"/>
      </left>
      <right style="hair">
        <color auto="1"/>
      </right>
      <top/>
      <bottom/>
      <diagonal/>
    </border>
    <border>
      <left style="hair">
        <color auto="1"/>
      </left>
      <right style="hair">
        <color auto="1"/>
      </right>
      <top/>
      <bottom/>
      <diagonal/>
    </border>
  </borders>
  <cellStyleXfs count="7">
    <xf numFmtId="0" fontId="0" fillId="0" borderId="0">
      <alignment vertical="center"/>
    </xf>
    <xf numFmtId="0" fontId="7" fillId="0" borderId="0"/>
    <xf numFmtId="0" fontId="25" fillId="0" borderId="0"/>
    <xf numFmtId="0" fontId="25" fillId="0" borderId="0"/>
    <xf numFmtId="0" fontId="9" fillId="0" borderId="0"/>
    <xf numFmtId="0" fontId="7" fillId="0" borderId="0"/>
    <xf numFmtId="38" fontId="25" fillId="0" borderId="0" applyFont="0" applyFill="0" applyBorder="0" applyAlignment="0" applyProtection="0"/>
  </cellStyleXfs>
  <cellXfs count="996">
    <xf numFmtId="0" fontId="0" fillId="0" borderId="0" xfId="0">
      <alignment vertical="center"/>
    </xf>
    <xf numFmtId="0" fontId="2" fillId="0" borderId="0" xfId="0" applyFont="1">
      <alignment vertical="center"/>
    </xf>
    <xf numFmtId="0" fontId="3" fillId="0" borderId="0" xfId="0" applyFont="1">
      <alignment vertical="center"/>
    </xf>
    <xf numFmtId="0" fontId="2" fillId="0" borderId="9" xfId="0" applyFont="1" applyBorder="1">
      <alignment vertical="center"/>
    </xf>
    <xf numFmtId="0" fontId="2" fillId="0" borderId="3" xfId="0" applyFont="1" applyBorder="1">
      <alignment vertical="center"/>
    </xf>
    <xf numFmtId="0" fontId="2" fillId="0" borderId="10" xfId="0" applyFont="1" applyBorder="1">
      <alignment vertical="center"/>
    </xf>
    <xf numFmtId="177" fontId="2" fillId="0" borderId="0" xfId="0" applyNumberFormat="1" applyFont="1">
      <alignment vertical="center"/>
    </xf>
    <xf numFmtId="2" fontId="2" fillId="0" borderId="0" xfId="0" applyNumberFormat="1" applyFont="1">
      <alignment vertical="center"/>
    </xf>
    <xf numFmtId="0" fontId="5" fillId="0" borderId="0" xfId="0" applyFont="1">
      <alignment vertical="center"/>
    </xf>
    <xf numFmtId="0" fontId="5" fillId="0" borderId="0" xfId="0" applyFont="1" applyBorder="1">
      <alignment vertical="center"/>
    </xf>
    <xf numFmtId="0" fontId="5" fillId="0" borderId="7" xfId="0" applyFont="1" applyBorder="1">
      <alignment vertical="center"/>
    </xf>
    <xf numFmtId="0" fontId="5" fillId="0" borderId="8" xfId="0" applyFont="1" applyBorder="1">
      <alignment vertical="center"/>
    </xf>
    <xf numFmtId="177" fontId="5" fillId="0" borderId="0" xfId="0" applyNumberFormat="1" applyFont="1">
      <alignment vertical="center"/>
    </xf>
    <xf numFmtId="176" fontId="5" fillId="0" borderId="7" xfId="0" applyNumberFormat="1" applyFont="1" applyBorder="1">
      <alignment vertical="center"/>
    </xf>
    <xf numFmtId="178" fontId="5" fillId="0" borderId="0" xfId="0" applyNumberFormat="1" applyFont="1" applyBorder="1">
      <alignment vertical="center"/>
    </xf>
    <xf numFmtId="177" fontId="5" fillId="0" borderId="0" xfId="0" applyNumberFormat="1" applyFont="1" applyBorder="1" applyAlignment="1">
      <alignment horizontal="right" vertical="center"/>
    </xf>
    <xf numFmtId="176" fontId="5" fillId="0" borderId="0" xfId="0" applyNumberFormat="1" applyFont="1" applyBorder="1" applyAlignment="1">
      <alignment horizontal="right" vertical="center"/>
    </xf>
    <xf numFmtId="176" fontId="5" fillId="0" borderId="0" xfId="0" applyNumberFormat="1" applyFont="1" applyBorder="1">
      <alignment vertical="center"/>
    </xf>
    <xf numFmtId="177" fontId="5" fillId="0" borderId="8" xfId="0" applyNumberFormat="1" applyFont="1" applyBorder="1">
      <alignment vertical="center"/>
    </xf>
    <xf numFmtId="179" fontId="5" fillId="0" borderId="0" xfId="0" applyNumberFormat="1" applyFont="1" applyBorder="1">
      <alignment vertical="center"/>
    </xf>
    <xf numFmtId="2" fontId="5" fillId="0" borderId="7" xfId="0" applyNumberFormat="1" applyFont="1" applyBorder="1">
      <alignment vertical="center"/>
    </xf>
    <xf numFmtId="2" fontId="5" fillId="0" borderId="0" xfId="0" applyNumberFormat="1" applyFont="1" applyBorder="1">
      <alignment vertical="center"/>
    </xf>
    <xf numFmtId="0" fontId="6" fillId="0" borderId="3"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0" xfId="0" applyFont="1">
      <alignment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center" vertical="center"/>
    </xf>
    <xf numFmtId="2" fontId="5" fillId="0" borderId="0" xfId="0" applyNumberFormat="1" applyFont="1">
      <alignment vertical="center"/>
    </xf>
    <xf numFmtId="0" fontId="5" fillId="0" borderId="8" xfId="0" applyFont="1" applyBorder="1" applyAlignment="1">
      <alignment horizontal="center" vertical="center"/>
    </xf>
    <xf numFmtId="0" fontId="5" fillId="0" borderId="8" xfId="0" applyFont="1" applyBorder="1" applyAlignment="1">
      <alignment horizontal="distributed" vertical="center"/>
    </xf>
    <xf numFmtId="178" fontId="5" fillId="0" borderId="0" xfId="0" applyNumberFormat="1" applyFont="1">
      <alignment vertical="center"/>
    </xf>
    <xf numFmtId="178" fontId="5" fillId="0" borderId="0" xfId="0" applyNumberFormat="1" applyFont="1" applyAlignment="1">
      <alignment horizontal="right" vertical="center"/>
    </xf>
    <xf numFmtId="0" fontId="5" fillId="0" borderId="3" xfId="0" applyFont="1" applyBorder="1">
      <alignment vertical="center"/>
    </xf>
    <xf numFmtId="0" fontId="5" fillId="0" borderId="10" xfId="0" applyFont="1" applyBorder="1">
      <alignment vertical="center"/>
    </xf>
    <xf numFmtId="2" fontId="5" fillId="0" borderId="3" xfId="0" applyNumberFormat="1" applyFont="1" applyBorder="1">
      <alignment vertical="center"/>
    </xf>
    <xf numFmtId="177" fontId="5" fillId="0" borderId="3" xfId="0" applyNumberFormat="1" applyFont="1" applyBorder="1">
      <alignment vertical="center"/>
    </xf>
    <xf numFmtId="0" fontId="5" fillId="0" borderId="2" xfId="0" applyFont="1" applyBorder="1">
      <alignment vertical="center"/>
    </xf>
    <xf numFmtId="2" fontId="5" fillId="0" borderId="2" xfId="0" applyNumberFormat="1" applyFont="1" applyBorder="1">
      <alignment vertical="center"/>
    </xf>
    <xf numFmtId="177" fontId="5" fillId="0" borderId="2" xfId="0" applyNumberFormat="1" applyFont="1" applyBorder="1">
      <alignment vertical="center"/>
    </xf>
    <xf numFmtId="0" fontId="5" fillId="0" borderId="9" xfId="0" applyFont="1" applyBorder="1">
      <alignment vertical="center"/>
    </xf>
    <xf numFmtId="0" fontId="5" fillId="0" borderId="5" xfId="0" applyFont="1" applyBorder="1">
      <alignment vertical="center"/>
    </xf>
    <xf numFmtId="178" fontId="5" fillId="0" borderId="7" xfId="0" applyNumberFormat="1" applyFont="1" applyBorder="1">
      <alignment vertical="center"/>
    </xf>
    <xf numFmtId="0" fontId="5" fillId="0" borderId="6" xfId="0" applyFont="1" applyBorder="1">
      <alignment vertical="center"/>
    </xf>
    <xf numFmtId="181" fontId="5" fillId="0" borderId="0" xfId="0" applyNumberFormat="1" applyFont="1">
      <alignment vertical="center"/>
    </xf>
    <xf numFmtId="181" fontId="5" fillId="0" borderId="7" xfId="0" applyNumberFormat="1" applyFont="1" applyBorder="1">
      <alignment vertical="center"/>
    </xf>
    <xf numFmtId="181" fontId="5" fillId="0" borderId="0" xfId="0" applyNumberFormat="1" applyFont="1" applyAlignment="1">
      <alignment horizontal="right" vertical="center"/>
    </xf>
    <xf numFmtId="181" fontId="5" fillId="0" borderId="7" xfId="0" applyNumberFormat="1" applyFont="1" applyBorder="1" applyAlignment="1">
      <alignment horizontal="right" vertical="center"/>
    </xf>
    <xf numFmtId="0" fontId="5" fillId="2" borderId="10" xfId="0" applyFont="1" applyFill="1" applyBorder="1">
      <alignment vertical="center"/>
    </xf>
    <xf numFmtId="0" fontId="5" fillId="2" borderId="3" xfId="0" applyFont="1" applyFill="1" applyBorder="1">
      <alignment vertical="center"/>
    </xf>
    <xf numFmtId="0" fontId="5" fillId="2" borderId="9" xfId="0" applyFont="1" applyFill="1" applyBorder="1">
      <alignment vertical="center"/>
    </xf>
    <xf numFmtId="0" fontId="9" fillId="0" borderId="6" xfId="1" applyFont="1" applyBorder="1" applyAlignment="1">
      <alignment horizontal="center" vertical="center"/>
    </xf>
    <xf numFmtId="0" fontId="11" fillId="0" borderId="0" xfId="1" applyFont="1" applyBorder="1" applyAlignment="1">
      <alignment horizontal="center" vertical="center"/>
    </xf>
    <xf numFmtId="0" fontId="11" fillId="0" borderId="0" xfId="1" applyFont="1" applyAlignment="1">
      <alignment horizontal="center" vertical="center"/>
    </xf>
    <xf numFmtId="0" fontId="9" fillId="0" borderId="3" xfId="1" applyFont="1" applyBorder="1" applyAlignment="1">
      <alignment horizontal="center" vertical="center"/>
    </xf>
    <xf numFmtId="180" fontId="9" fillId="0" borderId="0" xfId="1" applyNumberFormat="1" applyFont="1" applyAlignment="1">
      <alignment vertical="center"/>
    </xf>
    <xf numFmtId="180" fontId="9" fillId="0" borderId="0" xfId="1" applyNumberFormat="1" applyFont="1" applyBorder="1" applyAlignment="1">
      <alignment vertical="center"/>
    </xf>
    <xf numFmtId="0" fontId="9" fillId="0" borderId="0" xfId="1" applyFont="1" applyBorder="1"/>
    <xf numFmtId="0" fontId="9" fillId="0" borderId="0" xfId="1" applyFont="1"/>
    <xf numFmtId="0" fontId="11" fillId="0" borderId="8" xfId="1" applyFont="1" applyBorder="1" applyAlignment="1">
      <alignment horizontal="center" vertical="center"/>
    </xf>
    <xf numFmtId="180" fontId="11" fillId="0" borderId="0" xfId="0" applyNumberFormat="1" applyFont="1" applyBorder="1" applyAlignment="1">
      <alignment horizontal="right" vertical="center"/>
    </xf>
    <xf numFmtId="0" fontId="11" fillId="0" borderId="8" xfId="1" applyFont="1" applyBorder="1" applyAlignment="1">
      <alignment horizontal="center" vertical="center" wrapText="1"/>
    </xf>
    <xf numFmtId="0" fontId="11" fillId="0" borderId="10" xfId="1" applyFont="1" applyBorder="1" applyAlignment="1">
      <alignment horizontal="center" vertical="center"/>
    </xf>
    <xf numFmtId="180" fontId="9" fillId="0" borderId="3" xfId="1" applyNumberFormat="1" applyFont="1" applyBorder="1" applyAlignment="1">
      <alignment vertical="center"/>
    </xf>
    <xf numFmtId="0" fontId="5" fillId="0" borderId="7" xfId="0" applyFont="1" applyBorder="1" applyAlignment="1">
      <alignment horizontal="distributed" vertical="center"/>
    </xf>
    <xf numFmtId="0" fontId="5" fillId="0" borderId="8" xfId="0" applyFont="1" applyBorder="1" applyAlignment="1">
      <alignment horizontal="distributed" vertical="center"/>
    </xf>
    <xf numFmtId="0" fontId="9" fillId="0" borderId="5" xfId="1" applyFont="1" applyBorder="1" applyAlignment="1">
      <alignment horizontal="center" vertical="center"/>
    </xf>
    <xf numFmtId="0" fontId="9" fillId="0" borderId="9" xfId="1" applyFont="1" applyBorder="1" applyAlignment="1">
      <alignment horizontal="center" vertical="center"/>
    </xf>
    <xf numFmtId="0" fontId="11" fillId="0" borderId="5" xfId="1" applyFont="1" applyBorder="1" applyAlignment="1">
      <alignment horizontal="center" vertical="center"/>
    </xf>
    <xf numFmtId="0" fontId="11" fillId="0" borderId="7" xfId="1" applyFont="1" applyBorder="1" applyAlignment="1">
      <alignment horizontal="center" vertical="center"/>
    </xf>
    <xf numFmtId="0" fontId="11" fillId="0" borderId="7" xfId="1" applyFont="1" applyBorder="1" applyAlignment="1">
      <alignment horizontal="center" vertical="center" wrapText="1"/>
    </xf>
    <xf numFmtId="0" fontId="11" fillId="0" borderId="9" xfId="1" applyFont="1" applyBorder="1" applyAlignment="1">
      <alignment horizontal="center" vertical="center"/>
    </xf>
    <xf numFmtId="0" fontId="5" fillId="0" borderId="19" xfId="0" applyFont="1" applyBorder="1" applyAlignment="1">
      <alignment horizontal="center" vertical="center" wrapText="1"/>
    </xf>
    <xf numFmtId="0" fontId="5" fillId="0" borderId="9" xfId="0" applyFont="1" applyBorder="1" applyAlignment="1">
      <alignment horizontal="center" vertical="center"/>
    </xf>
    <xf numFmtId="0" fontId="5" fillId="0" borderId="8" xfId="0" applyFont="1" applyBorder="1" applyAlignment="1">
      <alignment horizontal="distributed" vertical="center"/>
    </xf>
    <xf numFmtId="0" fontId="5" fillId="0" borderId="24" xfId="0" applyFont="1" applyBorder="1" applyAlignment="1">
      <alignment horizontal="center" vertical="center"/>
    </xf>
    <xf numFmtId="0" fontId="5" fillId="0" borderId="7" xfId="0" applyFont="1" applyBorder="1" applyAlignment="1">
      <alignment horizontal="distributed" vertical="center"/>
    </xf>
    <xf numFmtId="180" fontId="11" fillId="0" borderId="0" xfId="1" applyNumberFormat="1" applyFont="1" applyBorder="1" applyAlignment="1">
      <alignment horizontal="center" vertical="center"/>
    </xf>
    <xf numFmtId="180" fontId="11" fillId="0" borderId="36" xfId="1" applyNumberFormat="1" applyFont="1" applyBorder="1" applyAlignment="1">
      <alignment horizontal="center" vertical="center"/>
    </xf>
    <xf numFmtId="180" fontId="11" fillId="0" borderId="15" xfId="1" applyNumberFormat="1" applyFont="1" applyBorder="1" applyAlignment="1">
      <alignment horizontal="center" vertical="center"/>
    </xf>
    <xf numFmtId="0" fontId="5" fillId="0" borderId="8" xfId="0" applyFont="1" applyBorder="1" applyAlignment="1">
      <alignment horizontal="left" vertical="center" indent="1"/>
    </xf>
    <xf numFmtId="0" fontId="5" fillId="0" borderId="8" xfId="0" quotePrefix="1" applyFont="1" applyBorder="1" applyAlignment="1">
      <alignment horizontal="left" vertical="center" indent="1"/>
    </xf>
    <xf numFmtId="0" fontId="5" fillId="0" borderId="10" xfId="0" quotePrefix="1" applyFont="1" applyBorder="1" applyAlignment="1">
      <alignment horizontal="left" vertical="center" indent="1"/>
    </xf>
    <xf numFmtId="0" fontId="5" fillId="0" borderId="13" xfId="0" quotePrefix="1" applyFont="1" applyBorder="1" applyAlignment="1">
      <alignment horizontal="left" vertical="center" indent="1"/>
    </xf>
    <xf numFmtId="0" fontId="5" fillId="0" borderId="12" xfId="0" quotePrefix="1" applyFont="1" applyBorder="1" applyAlignment="1">
      <alignment horizontal="left" vertical="center" indent="1"/>
    </xf>
    <xf numFmtId="0" fontId="5" fillId="0" borderId="8" xfId="0" applyFont="1" applyBorder="1" applyAlignment="1">
      <alignment horizontal="left" vertical="center"/>
    </xf>
    <xf numFmtId="0" fontId="5" fillId="0" borderId="8" xfId="0" applyFont="1" applyBorder="1" applyAlignment="1">
      <alignment horizontal="left" vertical="center" indent="1" shrinkToFit="1"/>
    </xf>
    <xf numFmtId="0" fontId="5" fillId="0" borderId="8" xfId="0" quotePrefix="1" applyFont="1" applyBorder="1" applyAlignment="1">
      <alignment horizontal="left" vertical="center" indent="1" shrinkToFit="1"/>
    </xf>
    <xf numFmtId="0" fontId="5" fillId="0" borderId="12" xfId="0" applyFont="1" applyBorder="1" applyAlignment="1">
      <alignment horizontal="left" vertical="center" indent="1" shrinkToFit="1"/>
    </xf>
    <xf numFmtId="181" fontId="5" fillId="0" borderId="6" xfId="0" applyNumberFormat="1" applyFont="1" applyBorder="1">
      <alignment vertical="center"/>
    </xf>
    <xf numFmtId="181" fontId="5" fillId="0" borderId="8" xfId="0" applyNumberFormat="1" applyFont="1" applyBorder="1">
      <alignment vertical="center"/>
    </xf>
    <xf numFmtId="181" fontId="5" fillId="0" borderId="0" xfId="0" applyNumberFormat="1" applyFont="1" applyBorder="1">
      <alignment vertical="center"/>
    </xf>
    <xf numFmtId="181" fontId="5" fillId="0" borderId="3" xfId="0" applyNumberFormat="1" applyFont="1" applyBorder="1">
      <alignment vertical="center"/>
    </xf>
    <xf numFmtId="181" fontId="5" fillId="0" borderId="2" xfId="0" applyNumberFormat="1" applyFont="1" applyBorder="1">
      <alignment vertical="center"/>
    </xf>
    <xf numFmtId="180" fontId="8" fillId="0" borderId="9" xfId="0" applyNumberFormat="1" applyFont="1" applyBorder="1" applyAlignment="1">
      <alignment horizontal="center" vertical="center"/>
    </xf>
    <xf numFmtId="0" fontId="0" fillId="0" borderId="10" xfId="0" applyBorder="1">
      <alignment vertical="center"/>
    </xf>
    <xf numFmtId="0" fontId="0" fillId="0" borderId="3" xfId="0" applyBorder="1">
      <alignment vertical="center"/>
    </xf>
    <xf numFmtId="0" fontId="9" fillId="0" borderId="8" xfId="0" applyFont="1" applyBorder="1" applyAlignment="1">
      <alignment horizontal="center" vertical="center"/>
    </xf>
    <xf numFmtId="180" fontId="8" fillId="0" borderId="0" xfId="0" applyNumberFormat="1" applyFont="1" applyBorder="1" applyAlignment="1">
      <alignment horizontal="center" vertical="center"/>
    </xf>
    <xf numFmtId="180" fontId="14" fillId="0" borderId="0" xfId="0" applyNumberFormat="1" applyFont="1" applyBorder="1" applyAlignment="1">
      <alignment horizontal="center" vertical="center"/>
    </xf>
    <xf numFmtId="180" fontId="9" fillId="0" borderId="0" xfId="0" applyNumberFormat="1" applyFont="1" applyBorder="1" applyAlignment="1">
      <alignment horizontal="center" vertical="center"/>
    </xf>
    <xf numFmtId="180" fontId="9" fillId="0" borderId="0" xfId="0" applyNumberFormat="1" applyFont="1" applyBorder="1" applyAlignment="1">
      <alignment vertical="center" wrapText="1"/>
    </xf>
    <xf numFmtId="180" fontId="9" fillId="0" borderId="0" xfId="0" applyNumberFormat="1" applyFont="1" applyFill="1" applyBorder="1" applyAlignment="1">
      <alignment vertical="center" wrapText="1"/>
    </xf>
    <xf numFmtId="180" fontId="9" fillId="0" borderId="0" xfId="0" applyNumberFormat="1" applyFont="1" applyFill="1" applyBorder="1" applyAlignment="1">
      <alignment horizontal="center" vertical="center" wrapText="1"/>
    </xf>
    <xf numFmtId="180" fontId="13" fillId="0" borderId="0" xfId="0" applyNumberFormat="1" applyFont="1" applyFill="1" applyBorder="1" applyAlignment="1">
      <alignment horizontal="center" vertical="center" wrapText="1"/>
    </xf>
    <xf numFmtId="0" fontId="9" fillId="0" borderId="5" xfId="0" applyFont="1" applyBorder="1" applyAlignment="1">
      <alignment horizontal="center" vertical="center"/>
    </xf>
    <xf numFmtId="0" fontId="15" fillId="0" borderId="8" xfId="0" applyFont="1" applyBorder="1" applyAlignment="1">
      <alignment horizontal="distributed" vertical="center"/>
    </xf>
    <xf numFmtId="0" fontId="15" fillId="0" borderId="7" xfId="0" applyFont="1" applyBorder="1" applyAlignment="1">
      <alignment horizontal="distributed" vertical="center"/>
    </xf>
    <xf numFmtId="0" fontId="0" fillId="0" borderId="9" xfId="0" applyBorder="1">
      <alignment vertical="center"/>
    </xf>
    <xf numFmtId="0" fontId="0" fillId="2" borderId="10" xfId="0" applyFill="1" applyBorder="1">
      <alignment vertical="center"/>
    </xf>
    <xf numFmtId="0" fontId="0" fillId="2" borderId="9" xfId="0" applyFill="1" applyBorder="1">
      <alignment vertical="center"/>
    </xf>
    <xf numFmtId="0" fontId="0" fillId="2" borderId="3" xfId="0" applyFill="1" applyBorder="1">
      <alignment vertical="center"/>
    </xf>
    <xf numFmtId="0" fontId="11" fillId="0" borderId="0" xfId="0" applyFont="1" applyAlignment="1"/>
    <xf numFmtId="0" fontId="11" fillId="0" borderId="10" xfId="0" applyFont="1" applyBorder="1" applyAlignment="1">
      <alignment horizontal="center" vertical="top"/>
    </xf>
    <xf numFmtId="0" fontId="11" fillId="0" borderId="8" xfId="0" applyFont="1" applyBorder="1" applyAlignment="1"/>
    <xf numFmtId="180" fontId="11" fillId="0" borderId="7" xfId="0" applyNumberFormat="1" applyFont="1" applyBorder="1" applyAlignment="1"/>
    <xf numFmtId="180" fontId="11" fillId="0" borderId="0" xfId="0" applyNumberFormat="1" applyFont="1" applyBorder="1" applyAlignment="1"/>
    <xf numFmtId="0" fontId="11" fillId="0" borderId="8" xfId="0" applyFont="1" applyBorder="1" applyAlignment="1">
      <alignment horizontal="right"/>
    </xf>
    <xf numFmtId="180" fontId="11" fillId="0" borderId="7" xfId="0" applyNumberFormat="1" applyFont="1" applyBorder="1" applyAlignment="1">
      <alignment horizontal="right" vertical="center"/>
    </xf>
    <xf numFmtId="0" fontId="11" fillId="0" borderId="8" xfId="0" applyFont="1" applyBorder="1" applyAlignment="1">
      <alignment horizontal="right" vertical="center" indent="1"/>
    </xf>
    <xf numFmtId="0" fontId="11" fillId="0" borderId="10" xfId="0" applyFont="1" applyBorder="1" applyAlignment="1"/>
    <xf numFmtId="180" fontId="11" fillId="0" borderId="9" xfId="0" applyNumberFormat="1" applyFont="1" applyBorder="1" applyAlignment="1"/>
    <xf numFmtId="180" fontId="11" fillId="0" borderId="3" xfId="0" applyNumberFormat="1" applyFont="1" applyBorder="1" applyAlignment="1"/>
    <xf numFmtId="180" fontId="0" fillId="0" borderId="0" xfId="0" applyNumberFormat="1" applyAlignment="1"/>
    <xf numFmtId="0" fontId="0" fillId="0" borderId="0" xfId="0" applyAlignment="1"/>
    <xf numFmtId="180" fontId="9" fillId="0" borderId="0" xfId="0" applyNumberFormat="1" applyFont="1" applyAlignment="1"/>
    <xf numFmtId="0" fontId="11" fillId="0" borderId="0" xfId="0" applyFont="1" applyFill="1" applyBorder="1" applyAlignment="1">
      <alignment horizontal="left" vertical="center"/>
    </xf>
    <xf numFmtId="180" fontId="11" fillId="0" borderId="0" xfId="0" applyNumberFormat="1" applyFont="1" applyBorder="1" applyAlignment="1">
      <alignment horizontal="center" vertical="center"/>
    </xf>
    <xf numFmtId="0" fontId="11" fillId="0" borderId="2" xfId="0" applyFont="1" applyFill="1" applyBorder="1" applyAlignment="1">
      <alignment horizontal="left" vertical="center"/>
    </xf>
    <xf numFmtId="0" fontId="11" fillId="0" borderId="7" xfId="0" applyFont="1" applyBorder="1" applyAlignment="1"/>
    <xf numFmtId="0" fontId="11" fillId="0" borderId="7" xfId="0" applyFont="1" applyBorder="1" applyAlignment="1">
      <alignment horizontal="right"/>
    </xf>
    <xf numFmtId="0" fontId="11" fillId="0" borderId="7" xfId="0" applyFont="1" applyBorder="1" applyAlignment="1">
      <alignment horizontal="right" vertical="center" indent="1"/>
    </xf>
    <xf numFmtId="0" fontId="11" fillId="0" borderId="9" xfId="0" applyFont="1" applyBorder="1" applyAlignment="1"/>
    <xf numFmtId="0" fontId="11" fillId="0" borderId="5" xfId="0" applyFont="1" applyBorder="1" applyAlignment="1">
      <alignment horizontal="center"/>
    </xf>
    <xf numFmtId="0" fontId="11" fillId="0" borderId="0" xfId="0" applyFont="1" applyBorder="1" applyAlignment="1">
      <alignment horizontal="center" vertical="center"/>
    </xf>
    <xf numFmtId="0" fontId="0" fillId="0" borderId="0" xfId="0" applyAlignment="1">
      <alignment vertical="center"/>
    </xf>
    <xf numFmtId="0" fontId="18" fillId="0" borderId="0" xfId="0" applyFont="1" applyAlignment="1"/>
    <xf numFmtId="0" fontId="11" fillId="0" borderId="0" xfId="0" applyFont="1" applyBorder="1" applyAlignment="1">
      <alignment horizontal="center" vertical="center"/>
    </xf>
    <xf numFmtId="180" fontId="11" fillId="0" borderId="5" xfId="0" applyNumberFormat="1" applyFont="1" applyBorder="1" applyAlignment="1">
      <alignment horizontal="center" vertical="center"/>
    </xf>
    <xf numFmtId="0" fontId="11" fillId="0" borderId="3" xfId="0" applyFont="1" applyBorder="1" applyAlignment="1">
      <alignment horizontal="center" vertical="center"/>
    </xf>
    <xf numFmtId="0" fontId="8" fillId="0" borderId="6" xfId="0" applyFont="1" applyBorder="1" applyAlignment="1">
      <alignment horizontal="center" vertical="center"/>
    </xf>
    <xf numFmtId="180" fontId="8" fillId="0" borderId="0" xfId="0" applyNumberFormat="1" applyFont="1" applyBorder="1" applyAlignment="1"/>
    <xf numFmtId="180" fontId="8" fillId="0" borderId="7" xfId="0" applyNumberFormat="1" applyFont="1" applyBorder="1" applyAlignment="1"/>
    <xf numFmtId="180" fontId="11" fillId="0" borderId="9" xfId="0" applyNumberFormat="1" applyFont="1" applyBorder="1" applyAlignment="1">
      <alignment horizontal="center" vertical="center"/>
    </xf>
    <xf numFmtId="0" fontId="11" fillId="0" borderId="8" xfId="0" applyFont="1" applyBorder="1" applyAlignment="1">
      <alignment horizontal="center" vertical="center"/>
    </xf>
    <xf numFmtId="180" fontId="8" fillId="0" borderId="2" xfId="0" applyNumberFormat="1" applyFont="1" applyBorder="1" applyAlignment="1">
      <alignment horizontal="center" vertical="center"/>
    </xf>
    <xf numFmtId="180" fontId="8" fillId="0" borderId="2" xfId="0" applyNumberFormat="1" applyFont="1" applyBorder="1" applyAlignment="1">
      <alignment vertical="center"/>
    </xf>
    <xf numFmtId="0" fontId="8" fillId="0" borderId="0" xfId="0" applyFont="1" applyBorder="1" applyAlignment="1">
      <alignment vertical="center"/>
    </xf>
    <xf numFmtId="181" fontId="11" fillId="0" borderId="0" xfId="0" applyNumberFormat="1" applyFont="1" applyBorder="1" applyAlignment="1">
      <alignment horizontal="right" vertical="center"/>
    </xf>
    <xf numFmtId="180" fontId="8" fillId="0" borderId="3" xfId="0" applyNumberFormat="1" applyFont="1" applyBorder="1" applyAlignment="1">
      <alignment horizontal="center" vertical="center"/>
    </xf>
    <xf numFmtId="180" fontId="8" fillId="0" borderId="9" xfId="0" applyNumberFormat="1" applyFont="1" applyBorder="1" applyAlignment="1">
      <alignment vertical="center"/>
    </xf>
    <xf numFmtId="180" fontId="8" fillId="0" borderId="3" xfId="0" applyNumberFormat="1" applyFont="1" applyBorder="1" applyAlignment="1">
      <alignment vertical="center"/>
    </xf>
    <xf numFmtId="180" fontId="19" fillId="0" borderId="0" xfId="0" applyNumberFormat="1" applyFont="1" applyBorder="1" applyAlignment="1">
      <alignment horizontal="center" vertical="center"/>
    </xf>
    <xf numFmtId="180" fontId="19" fillId="0" borderId="0" xfId="0" applyNumberFormat="1" applyFont="1" applyBorder="1" applyAlignment="1">
      <alignment vertical="center"/>
    </xf>
    <xf numFmtId="0" fontId="19" fillId="0" borderId="0" xfId="0" applyFont="1" applyBorder="1" applyAlignment="1">
      <alignment vertical="center"/>
    </xf>
    <xf numFmtId="0" fontId="20" fillId="0" borderId="0" xfId="0" applyFont="1" applyAlignment="1"/>
    <xf numFmtId="180" fontId="0" fillId="0" borderId="0" xfId="0" applyNumberFormat="1" applyBorder="1" applyAlignment="1">
      <alignment horizontal="center" vertical="center"/>
    </xf>
    <xf numFmtId="180" fontId="0" fillId="0" borderId="0" xfId="0" applyNumberFormat="1" applyBorder="1" applyAlignment="1"/>
    <xf numFmtId="180" fontId="0" fillId="0" borderId="0" xfId="0" applyNumberFormat="1" applyAlignment="1">
      <alignment horizontal="center"/>
    </xf>
    <xf numFmtId="0" fontId="8" fillId="0" borderId="10" xfId="0" applyFont="1" applyBorder="1" applyAlignment="1">
      <alignment horizontal="center" vertical="center"/>
    </xf>
    <xf numFmtId="0" fontId="0" fillId="0" borderId="0" xfId="0" applyBorder="1" applyAlignment="1"/>
    <xf numFmtId="0" fontId="21" fillId="0" borderId="0" xfId="0" applyFont="1" applyAlignment="1"/>
    <xf numFmtId="180" fontId="19" fillId="0" borderId="0" xfId="0" applyNumberFormat="1" applyFont="1" applyAlignment="1"/>
    <xf numFmtId="180" fontId="11" fillId="0" borderId="7" xfId="0" applyNumberFormat="1" applyFont="1" applyBorder="1" applyAlignment="1">
      <alignment horizontal="center" vertical="center"/>
    </xf>
    <xf numFmtId="180" fontId="17" fillId="0" borderId="6" xfId="0" applyNumberFormat="1" applyFont="1" applyBorder="1" applyAlignment="1">
      <alignment horizontal="center" vertical="center"/>
    </xf>
    <xf numFmtId="180" fontId="17" fillId="0" borderId="5" xfId="0" applyNumberFormat="1" applyFont="1" applyBorder="1" applyAlignment="1">
      <alignment horizontal="center" vertical="center"/>
    </xf>
    <xf numFmtId="180" fontId="12" fillId="0" borderId="8" xfId="0" applyNumberFormat="1" applyFont="1" applyBorder="1" applyAlignment="1">
      <alignment horizontal="center" vertical="center"/>
    </xf>
    <xf numFmtId="180" fontId="12" fillId="0" borderId="7" xfId="0" applyNumberFormat="1" applyFont="1" applyBorder="1" applyAlignment="1">
      <alignment horizontal="center" vertical="center"/>
    </xf>
    <xf numFmtId="180" fontId="12" fillId="0" borderId="10" xfId="0" applyNumberFormat="1" applyFont="1" applyBorder="1" applyAlignment="1">
      <alignment horizontal="center" vertical="center"/>
    </xf>
    <xf numFmtId="180" fontId="12" fillId="0" borderId="9" xfId="0" applyNumberFormat="1" applyFont="1" applyBorder="1" applyAlignment="1">
      <alignment horizontal="center" vertical="center"/>
    </xf>
    <xf numFmtId="180" fontId="8" fillId="0" borderId="8" xfId="0" applyNumberFormat="1" applyFont="1" applyBorder="1" applyAlignment="1"/>
    <xf numFmtId="180" fontId="9" fillId="0" borderId="0" xfId="0" applyNumberFormat="1" applyFont="1" applyBorder="1" applyAlignment="1"/>
    <xf numFmtId="182" fontId="11" fillId="0" borderId="8" xfId="0" applyNumberFormat="1" applyFont="1" applyBorder="1" applyAlignment="1">
      <alignment horizontal="right" vertical="center"/>
    </xf>
    <xf numFmtId="180" fontId="19" fillId="0" borderId="0" xfId="0" applyNumberFormat="1" applyFont="1" applyBorder="1" applyAlignment="1">
      <alignment horizontal="center"/>
    </xf>
    <xf numFmtId="180" fontId="22" fillId="0" borderId="0" xfId="0" applyNumberFormat="1" applyFont="1" applyAlignment="1"/>
    <xf numFmtId="0" fontId="22" fillId="0" borderId="0" xfId="0" applyFont="1" applyAlignment="1"/>
    <xf numFmtId="180" fontId="11" fillId="0" borderId="3" xfId="0" applyNumberFormat="1" applyFont="1" applyBorder="1" applyAlignment="1">
      <alignment vertical="center"/>
    </xf>
    <xf numFmtId="180" fontId="11" fillId="0" borderId="10" xfId="0" applyNumberFormat="1" applyFont="1" applyBorder="1" applyAlignment="1">
      <alignment vertical="center"/>
    </xf>
    <xf numFmtId="0" fontId="17" fillId="0" borderId="0" xfId="0" applyFont="1" applyAlignment="1"/>
    <xf numFmtId="180" fontId="11" fillId="0" borderId="0" xfId="0" quotePrefix="1" applyNumberFormat="1" applyFont="1" applyBorder="1" applyAlignment="1">
      <alignment horizontal="center" vertical="center"/>
    </xf>
    <xf numFmtId="0" fontId="11" fillId="0" borderId="8" xfId="0" applyFont="1" applyBorder="1" applyAlignment="1">
      <alignment horizontal="left" vertical="center" indent="2"/>
    </xf>
    <xf numFmtId="0" fontId="11" fillId="0" borderId="8" xfId="0" quotePrefix="1" applyFont="1" applyBorder="1" applyAlignment="1">
      <alignment horizontal="left" vertical="center" indent="2"/>
    </xf>
    <xf numFmtId="0" fontId="11" fillId="0" borderId="0" xfId="0" applyFont="1" applyBorder="1" applyAlignment="1">
      <alignment vertical="center"/>
    </xf>
    <xf numFmtId="0" fontId="11" fillId="0" borderId="0" xfId="0" applyFont="1" applyAlignment="1">
      <alignment vertical="center"/>
    </xf>
    <xf numFmtId="0" fontId="11" fillId="0" borderId="8" xfId="0" applyFont="1" applyBorder="1" applyAlignment="1">
      <alignment vertical="center"/>
    </xf>
    <xf numFmtId="0" fontId="11" fillId="0" borderId="10" xfId="0" applyFont="1" applyBorder="1" applyAlignment="1">
      <alignment vertical="center"/>
    </xf>
    <xf numFmtId="180" fontId="11" fillId="0" borderId="0" xfId="0" applyNumberFormat="1" applyFont="1" applyBorder="1" applyAlignment="1">
      <alignment vertical="center"/>
    </xf>
    <xf numFmtId="180" fontId="11" fillId="0" borderId="0" xfId="0" applyNumberFormat="1" applyFont="1" applyAlignment="1">
      <alignment vertical="center"/>
    </xf>
    <xf numFmtId="0" fontId="11" fillId="0" borderId="8" xfId="0" applyFont="1" applyBorder="1" applyAlignment="1">
      <alignment vertical="center" shrinkToFit="1"/>
    </xf>
    <xf numFmtId="180" fontId="11" fillId="0" borderId="9" xfId="0" applyNumberFormat="1" applyFont="1" applyBorder="1" applyAlignment="1">
      <alignment horizontal="right" vertical="center"/>
    </xf>
    <xf numFmtId="180" fontId="11" fillId="0" borderId="3" xfId="0" applyNumberFormat="1" applyFont="1" applyBorder="1" applyAlignment="1">
      <alignment horizontal="right" vertical="center"/>
    </xf>
    <xf numFmtId="0" fontId="5" fillId="0" borderId="7" xfId="0" applyFont="1" applyBorder="1" applyAlignment="1">
      <alignment horizontal="distributed" vertical="center"/>
    </xf>
    <xf numFmtId="0" fontId="5" fillId="0" borderId="8" xfId="0" applyFont="1" applyBorder="1" applyAlignment="1">
      <alignment horizontal="distributed" vertical="center"/>
    </xf>
    <xf numFmtId="0" fontId="9" fillId="0" borderId="5" xfId="0" applyFont="1" applyBorder="1" applyAlignment="1">
      <alignment horizontal="center" vertical="center"/>
    </xf>
    <xf numFmtId="180" fontId="11" fillId="0" borderId="4" xfId="0" applyNumberFormat="1" applyFont="1" applyBorder="1" applyAlignment="1">
      <alignment horizontal="center" vertical="center"/>
    </xf>
    <xf numFmtId="180" fontId="11" fillId="0" borderId="13" xfId="0" applyNumberFormat="1" applyFont="1" applyBorder="1" applyAlignment="1">
      <alignment horizontal="center" vertical="center"/>
    </xf>
    <xf numFmtId="180" fontId="11" fillId="0" borderId="6" xfId="0" applyNumberFormat="1" applyFont="1" applyBorder="1" applyAlignment="1">
      <alignment horizontal="center" vertical="center"/>
    </xf>
    <xf numFmtId="180" fontId="11" fillId="0" borderId="10" xfId="0" applyNumberFormat="1" applyFont="1" applyBorder="1" applyAlignment="1">
      <alignment horizontal="center" vertical="center"/>
    </xf>
    <xf numFmtId="180" fontId="11" fillId="0" borderId="5" xfId="0" applyNumberFormat="1" applyFont="1" applyBorder="1" applyAlignment="1">
      <alignment horizontal="center" vertical="center"/>
    </xf>
    <xf numFmtId="180" fontId="11" fillId="0" borderId="7" xfId="0" applyNumberFormat="1" applyFont="1" applyBorder="1" applyAlignment="1">
      <alignment horizontal="center" vertical="center"/>
    </xf>
    <xf numFmtId="180" fontId="11" fillId="0" borderId="9" xfId="0" applyNumberFormat="1" applyFont="1" applyBorder="1" applyAlignment="1">
      <alignment horizontal="center" vertical="center"/>
    </xf>
    <xf numFmtId="180" fontId="11" fillId="0" borderId="8" xfId="0" applyNumberFormat="1" applyFont="1" applyBorder="1" applyAlignment="1">
      <alignment horizontal="center" vertical="center"/>
    </xf>
    <xf numFmtId="0" fontId="11" fillId="0" borderId="3" xfId="0" applyFont="1" applyBorder="1" applyAlignment="1">
      <alignment vertical="center"/>
    </xf>
    <xf numFmtId="0" fontId="8" fillId="0" borderId="5" xfId="0" applyFont="1" applyBorder="1" applyAlignment="1">
      <alignment horizontal="center" vertical="center"/>
    </xf>
    <xf numFmtId="0" fontId="11" fillId="0" borderId="7" xfId="0" applyFont="1" applyBorder="1" applyAlignment="1">
      <alignment horizontal="center" vertical="center"/>
    </xf>
    <xf numFmtId="0" fontId="11" fillId="0" borderId="7" xfId="0" applyFont="1" applyBorder="1" applyAlignment="1">
      <alignment horizontal="left" vertical="center" indent="2"/>
    </xf>
    <xf numFmtId="0" fontId="11" fillId="0" borderId="7" xfId="0" quotePrefix="1" applyFont="1" applyBorder="1" applyAlignment="1">
      <alignment horizontal="left" vertical="center" indent="2"/>
    </xf>
    <xf numFmtId="0" fontId="8" fillId="0" borderId="9" xfId="0" applyFont="1" applyBorder="1" applyAlignment="1">
      <alignment horizontal="center" vertical="center"/>
    </xf>
    <xf numFmtId="180" fontId="8" fillId="0" borderId="5" xfId="0" applyNumberFormat="1" applyFont="1" applyBorder="1" applyAlignment="1">
      <alignment horizontal="center" vertical="center"/>
    </xf>
    <xf numFmtId="180" fontId="11" fillId="0" borderId="7" xfId="0" quotePrefix="1" applyNumberFormat="1" applyFont="1" applyBorder="1" applyAlignment="1">
      <alignment horizontal="center" vertical="center"/>
    </xf>
    <xf numFmtId="180" fontId="9" fillId="0" borderId="7" xfId="0" applyNumberFormat="1" applyFont="1" applyBorder="1" applyAlignment="1">
      <alignment vertical="center" wrapText="1"/>
    </xf>
    <xf numFmtId="180" fontId="9" fillId="0" borderId="9" xfId="0" applyNumberFormat="1" applyFont="1" applyBorder="1" applyAlignment="1">
      <alignment vertical="center" wrapText="1"/>
    </xf>
    <xf numFmtId="180" fontId="11" fillId="0" borderId="7" xfId="0" applyNumberFormat="1" applyFont="1" applyBorder="1" applyAlignment="1">
      <alignment vertical="center" wrapText="1"/>
    </xf>
    <xf numFmtId="180" fontId="11" fillId="0" borderId="9" xfId="0" applyNumberFormat="1" applyFont="1" applyBorder="1" applyAlignment="1">
      <alignment vertical="center" wrapText="1"/>
    </xf>
    <xf numFmtId="180" fontId="11" fillId="0" borderId="0" xfId="0" applyNumberFormat="1" applyFont="1" applyBorder="1" applyAlignment="1">
      <alignment vertical="center" wrapText="1"/>
    </xf>
    <xf numFmtId="180" fontId="11" fillId="0" borderId="3" xfId="0" applyNumberFormat="1" applyFont="1" applyBorder="1" applyAlignment="1">
      <alignment vertical="center" wrapText="1"/>
    </xf>
    <xf numFmtId="180" fontId="11" fillId="0" borderId="35" xfId="0" applyNumberFormat="1" applyFont="1" applyBorder="1" applyAlignment="1">
      <alignment horizontal="center" vertical="center"/>
    </xf>
    <xf numFmtId="0" fontId="9" fillId="0" borderId="0" xfId="0" applyFont="1" applyAlignment="1">
      <alignment vertical="center"/>
    </xf>
    <xf numFmtId="0" fontId="9" fillId="0" borderId="8" xfId="0" applyFont="1" applyBorder="1" applyAlignment="1">
      <alignment horizontal="center" vertical="center"/>
    </xf>
    <xf numFmtId="0" fontId="16" fillId="0" borderId="8" xfId="0" applyFont="1" applyBorder="1" applyAlignment="1">
      <alignment horizontal="distributed" vertical="center"/>
    </xf>
    <xf numFmtId="0" fontId="16" fillId="0" borderId="7" xfId="0" applyFont="1" applyBorder="1" applyAlignment="1">
      <alignment horizontal="distributed" vertical="center"/>
    </xf>
    <xf numFmtId="181" fontId="2" fillId="0" borderId="0" xfId="0" applyNumberFormat="1" applyFont="1">
      <alignment vertical="center"/>
    </xf>
    <xf numFmtId="181" fontId="2" fillId="0" borderId="0" xfId="0" applyNumberFormat="1" applyFont="1" applyAlignment="1">
      <alignment horizontal="right" vertical="center"/>
    </xf>
    <xf numFmtId="177" fontId="2" fillId="0" borderId="0" xfId="0" applyNumberFormat="1" applyFont="1" applyAlignment="1">
      <alignment horizontal="right" vertical="center"/>
    </xf>
    <xf numFmtId="181" fontId="2" fillId="0" borderId="0" xfId="0" applyNumberFormat="1" applyFont="1" applyBorder="1">
      <alignment vertical="center"/>
    </xf>
    <xf numFmtId="181" fontId="2" fillId="0" borderId="0" xfId="0" applyNumberFormat="1" applyFont="1" applyBorder="1" applyAlignment="1">
      <alignment horizontal="right" vertical="center"/>
    </xf>
    <xf numFmtId="177" fontId="2" fillId="0" borderId="0" xfId="0" applyNumberFormat="1" applyFont="1" applyBorder="1">
      <alignment vertical="center"/>
    </xf>
    <xf numFmtId="0" fontId="2" fillId="0" borderId="0" xfId="0" applyFont="1" applyBorder="1" applyAlignment="1">
      <alignment horizontal="right" vertical="center"/>
    </xf>
    <xf numFmtId="0" fontId="2" fillId="0" borderId="0" xfId="0" applyFont="1" applyBorder="1">
      <alignment vertical="center"/>
    </xf>
    <xf numFmtId="177" fontId="2" fillId="0" borderId="0" xfId="0" applyNumberFormat="1" applyFont="1" applyBorder="1" applyAlignment="1">
      <alignment horizontal="right" vertical="center"/>
    </xf>
    <xf numFmtId="0" fontId="2" fillId="0" borderId="7" xfId="0" applyFont="1" applyBorder="1" applyAlignment="1">
      <alignment horizontal="right" vertical="center"/>
    </xf>
    <xf numFmtId="181" fontId="2" fillId="0" borderId="2" xfId="0" applyNumberFormat="1" applyFont="1" applyBorder="1">
      <alignment vertical="center"/>
    </xf>
    <xf numFmtId="181" fontId="2" fillId="0" borderId="2" xfId="0" applyNumberFormat="1" applyFont="1" applyBorder="1" applyAlignment="1">
      <alignment horizontal="right" vertical="center"/>
    </xf>
    <xf numFmtId="177" fontId="2" fillId="0" borderId="2" xfId="0" applyNumberFormat="1" applyFont="1" applyBorder="1">
      <alignment vertical="center"/>
    </xf>
    <xf numFmtId="181" fontId="2" fillId="2" borderId="0" xfId="0" applyNumberFormat="1" applyFont="1" applyFill="1">
      <alignment vertical="center"/>
    </xf>
    <xf numFmtId="177" fontId="2" fillId="2" borderId="0" xfId="0" applyNumberFormat="1" applyFont="1" applyFill="1">
      <alignment vertical="center"/>
    </xf>
    <xf numFmtId="0" fontId="2" fillId="2" borderId="3" xfId="0" applyFont="1" applyFill="1" applyBorder="1">
      <alignment vertical="center"/>
    </xf>
    <xf numFmtId="0" fontId="11" fillId="0" borderId="2" xfId="0" applyFont="1" applyBorder="1" applyAlignment="1">
      <alignment vertical="center"/>
    </xf>
    <xf numFmtId="0" fontId="11" fillId="0" borderId="6" xfId="0" applyFont="1" applyBorder="1" applyAlignment="1">
      <alignment vertical="center"/>
    </xf>
    <xf numFmtId="180" fontId="11" fillId="0" borderId="8" xfId="0" applyNumberFormat="1" applyFont="1" applyBorder="1" applyAlignment="1">
      <alignment vertical="center" wrapText="1" shrinkToFit="1"/>
    </xf>
    <xf numFmtId="184" fontId="11" fillId="0" borderId="8" xfId="0" applyNumberFormat="1" applyFont="1" applyBorder="1" applyAlignment="1">
      <alignment vertical="center" wrapText="1" shrinkToFit="1"/>
    </xf>
    <xf numFmtId="180" fontId="11" fillId="0" borderId="8" xfId="0" applyNumberFormat="1" applyFont="1" applyBorder="1" applyAlignment="1">
      <alignment vertical="center" shrinkToFit="1"/>
    </xf>
    <xf numFmtId="0" fontId="11" fillId="0" borderId="7" xfId="0" applyFont="1" applyBorder="1" applyAlignment="1">
      <alignment vertical="center" shrinkToFit="1"/>
    </xf>
    <xf numFmtId="180" fontId="11" fillId="0" borderId="7" xfId="0" applyNumberFormat="1" applyFont="1" applyBorder="1" applyAlignment="1">
      <alignment vertical="center" shrinkToFit="1"/>
    </xf>
    <xf numFmtId="184" fontId="11" fillId="0" borderId="7" xfId="0" applyNumberFormat="1" applyFont="1" applyBorder="1" applyAlignment="1">
      <alignment vertical="center" wrapText="1" shrinkToFit="1"/>
    </xf>
    <xf numFmtId="180" fontId="11" fillId="0" borderId="7" xfId="0" applyNumberFormat="1" applyFont="1" applyBorder="1" applyAlignment="1">
      <alignment vertical="center" wrapText="1" shrinkToFit="1"/>
    </xf>
    <xf numFmtId="180" fontId="11" fillId="0" borderId="9" xfId="0" applyNumberFormat="1" applyFont="1" applyBorder="1" applyAlignment="1">
      <alignment vertical="center" shrinkToFit="1"/>
    </xf>
    <xf numFmtId="180" fontId="11" fillId="0" borderId="10" xfId="0" applyNumberFormat="1" applyFont="1" applyBorder="1" applyAlignment="1">
      <alignment vertical="center" shrinkToFit="1"/>
    </xf>
    <xf numFmtId="0" fontId="5" fillId="0" borderId="2" xfId="0" applyFont="1" applyBorder="1" applyAlignment="1">
      <alignment vertical="center"/>
    </xf>
    <xf numFmtId="183" fontId="5" fillId="0" borderId="0" xfId="0" applyNumberFormat="1" applyFont="1">
      <alignment vertical="center"/>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4" xfId="0" applyFont="1" applyBorder="1" applyAlignment="1">
      <alignment horizontal="center" vertical="center" wrapText="1"/>
    </xf>
    <xf numFmtId="185" fontId="5" fillId="0" borderId="0" xfId="0" applyNumberFormat="1" applyFont="1">
      <alignment vertical="center"/>
    </xf>
    <xf numFmtId="185" fontId="5" fillId="0" borderId="0" xfId="0" applyNumberFormat="1" applyFont="1" applyAlignment="1">
      <alignment horizontal="right" vertical="center"/>
    </xf>
    <xf numFmtId="185" fontId="5" fillId="0" borderId="0" xfId="0" applyNumberFormat="1" applyFont="1" applyBorder="1" applyAlignment="1">
      <alignment horizontal="right" vertical="center"/>
    </xf>
    <xf numFmtId="185" fontId="5" fillId="0" borderId="8" xfId="0" applyNumberFormat="1" applyFont="1" applyBorder="1" applyAlignment="1">
      <alignment horizontal="right" vertical="center"/>
    </xf>
    <xf numFmtId="180" fontId="11" fillId="0" borderId="0" xfId="0" applyNumberFormat="1" applyFont="1" applyBorder="1" applyAlignment="1">
      <alignment horizontal="right" vertical="center" shrinkToFit="1"/>
    </xf>
    <xf numFmtId="0" fontId="23" fillId="0" borderId="0" xfId="0" applyFont="1" applyAlignment="1"/>
    <xf numFmtId="0" fontId="11" fillId="0" borderId="9" xfId="0" applyFont="1" applyBorder="1" applyAlignment="1">
      <alignment horizontal="center" vertical="center"/>
    </xf>
    <xf numFmtId="183" fontId="11" fillId="0" borderId="0" xfId="0" applyNumberFormat="1" applyFont="1" applyBorder="1" applyAlignment="1">
      <alignment horizontal="right" vertical="center" shrinkToFit="1"/>
    </xf>
    <xf numFmtId="0" fontId="11" fillId="0" borderId="5" xfId="0" applyFont="1" applyBorder="1" applyAlignment="1">
      <alignment horizontal="center" vertical="center"/>
    </xf>
    <xf numFmtId="0" fontId="11" fillId="0" borderId="2" xfId="0" applyFont="1" applyBorder="1" applyAlignment="1"/>
    <xf numFmtId="180" fontId="11" fillId="0" borderId="5" xfId="0" applyNumberFormat="1" applyFont="1" applyBorder="1" applyAlignment="1"/>
    <xf numFmtId="0" fontId="11" fillId="0" borderId="5" xfId="0" applyFont="1" applyBorder="1" applyAlignment="1"/>
    <xf numFmtId="180" fontId="11" fillId="0" borderId="2" xfId="0" applyNumberFormat="1" applyFont="1" applyBorder="1" applyAlignment="1"/>
    <xf numFmtId="0" fontId="11" fillId="0" borderId="8" xfId="0" applyFont="1" applyBorder="1" applyAlignment="1">
      <alignment horizontal="right" vertical="center" shrinkToFit="1"/>
    </xf>
    <xf numFmtId="180" fontId="11" fillId="0" borderId="9" xfId="0" applyNumberFormat="1" applyFont="1" applyBorder="1" applyAlignment="1">
      <alignment vertical="center"/>
    </xf>
    <xf numFmtId="180" fontId="11" fillId="0" borderId="0" xfId="0" applyNumberFormat="1" applyFont="1" applyAlignment="1"/>
    <xf numFmtId="0" fontId="5" fillId="0" borderId="0" xfId="0" applyFont="1" applyAlignment="1"/>
    <xf numFmtId="180" fontId="5" fillId="0" borderId="0" xfId="0" applyNumberFormat="1" applyFont="1" applyAlignment="1"/>
    <xf numFmtId="0" fontId="11" fillId="0" borderId="0" xfId="0" applyFont="1" applyBorder="1" applyAlignment="1"/>
    <xf numFmtId="180" fontId="11" fillId="0" borderId="12" xfId="0" applyNumberFormat="1" applyFont="1" applyBorder="1" applyAlignment="1">
      <alignment horizontal="center" vertical="center"/>
    </xf>
    <xf numFmtId="187" fontId="5" fillId="0" borderId="0" xfId="0" applyNumberFormat="1" applyFont="1">
      <alignment vertical="center"/>
    </xf>
    <xf numFmtId="187" fontId="5" fillId="0" borderId="0" xfId="0" applyNumberFormat="1" applyFont="1" applyAlignment="1">
      <alignment horizontal="right" vertical="center"/>
    </xf>
    <xf numFmtId="183" fontId="5" fillId="0" borderId="0" xfId="0" applyNumberFormat="1" applyFont="1" applyAlignment="1">
      <alignment horizontal="right" vertical="center"/>
    </xf>
    <xf numFmtId="187" fontId="5" fillId="0" borderId="7" xfId="0" applyNumberFormat="1" applyFont="1" applyBorder="1" applyAlignment="1">
      <alignment horizontal="right" vertical="center"/>
    </xf>
    <xf numFmtId="187" fontId="5" fillId="0" borderId="0" xfId="0" applyNumberFormat="1" applyFont="1" applyBorder="1" applyAlignment="1">
      <alignment horizontal="right" vertical="center"/>
    </xf>
    <xf numFmtId="183" fontId="5" fillId="0" borderId="0" xfId="0" applyNumberFormat="1" applyFont="1" applyBorder="1" applyAlignment="1">
      <alignment horizontal="right" vertical="center"/>
    </xf>
    <xf numFmtId="187" fontId="5" fillId="0" borderId="8" xfId="0" applyNumberFormat="1" applyFont="1" applyBorder="1" applyAlignment="1">
      <alignment horizontal="right" vertical="center"/>
    </xf>
    <xf numFmtId="187" fontId="5" fillId="0" borderId="9" xfId="0" applyNumberFormat="1" applyFont="1" applyBorder="1" applyAlignment="1">
      <alignment horizontal="right" vertical="center"/>
    </xf>
    <xf numFmtId="187" fontId="5" fillId="0" borderId="3" xfId="0" applyNumberFormat="1" applyFont="1" applyBorder="1" applyAlignment="1">
      <alignment horizontal="right" vertical="center"/>
    </xf>
    <xf numFmtId="183" fontId="5" fillId="0" borderId="3" xfId="0" applyNumberFormat="1" applyFont="1" applyBorder="1" applyAlignment="1">
      <alignment horizontal="right" vertical="center"/>
    </xf>
    <xf numFmtId="187" fontId="5" fillId="0" borderId="10" xfId="0" applyNumberFormat="1" applyFont="1" applyBorder="1" applyAlignment="1">
      <alignment horizontal="right" vertical="center"/>
    </xf>
    <xf numFmtId="187" fontId="5" fillId="2" borderId="3" xfId="0" applyNumberFormat="1" applyFont="1" applyFill="1" applyBorder="1" applyAlignment="1">
      <alignment horizontal="right" vertical="center"/>
    </xf>
    <xf numFmtId="183" fontId="5" fillId="2" borderId="3" xfId="0" applyNumberFormat="1" applyFont="1" applyFill="1" applyBorder="1" applyAlignment="1">
      <alignment horizontal="right" vertical="center"/>
    </xf>
    <xf numFmtId="0" fontId="8" fillId="0" borderId="0" xfId="0" applyFont="1" applyAlignment="1"/>
    <xf numFmtId="0" fontId="11" fillId="0" borderId="8" xfId="0" applyFont="1" applyBorder="1" applyAlignment="1">
      <alignment horizontal="left" vertical="center" indent="1"/>
    </xf>
    <xf numFmtId="0" fontId="21" fillId="0" borderId="0" xfId="0" applyFont="1" applyAlignment="1">
      <alignment vertical="center"/>
    </xf>
    <xf numFmtId="0" fontId="11" fillId="0" borderId="2" xfId="0" applyFont="1" applyBorder="1" applyAlignment="1">
      <alignment horizontal="right" vertical="center"/>
    </xf>
    <xf numFmtId="188" fontId="11" fillId="0" borderId="7" xfId="0" applyNumberFormat="1" applyFont="1" applyBorder="1" applyAlignment="1">
      <alignment horizontal="right" vertical="center"/>
    </xf>
    <xf numFmtId="188" fontId="11" fillId="0" borderId="0" xfId="0" applyNumberFormat="1" applyFont="1" applyBorder="1" applyAlignment="1">
      <alignment horizontal="right" vertical="center"/>
    </xf>
    <xf numFmtId="0" fontId="11" fillId="0" borderId="3" xfId="0" applyFont="1" applyBorder="1" applyAlignment="1">
      <alignment horizontal="right" vertical="center"/>
    </xf>
    <xf numFmtId="0" fontId="3" fillId="0" borderId="0" xfId="0" applyFont="1" applyAlignment="1"/>
    <xf numFmtId="0" fontId="20" fillId="0" borderId="5" xfId="0" applyFont="1" applyBorder="1" applyAlignment="1">
      <alignment horizontal="right" vertical="center"/>
    </xf>
    <xf numFmtId="0" fontId="11" fillId="0" borderId="2" xfId="0" applyFont="1" applyBorder="1" applyAlignment="1">
      <alignment horizontal="center"/>
    </xf>
    <xf numFmtId="0" fontId="11" fillId="0" borderId="0" xfId="0" applyFont="1" applyBorder="1" applyAlignment="1">
      <alignment horizontal="center"/>
    </xf>
    <xf numFmtId="0" fontId="11" fillId="0" borderId="0" xfId="0" applyFont="1" applyAlignment="1">
      <alignment horizontal="center"/>
    </xf>
    <xf numFmtId="0" fontId="11" fillId="0" borderId="3" xfId="0" applyFont="1" applyBorder="1" applyAlignment="1">
      <alignment horizontal="center"/>
    </xf>
    <xf numFmtId="0" fontId="11" fillId="0" borderId="9" xfId="0" applyFont="1" applyBorder="1" applyAlignment="1">
      <alignment horizontal="center"/>
    </xf>
    <xf numFmtId="0" fontId="11" fillId="0" borderId="2" xfId="0" applyFont="1" applyBorder="1" applyAlignment="1">
      <alignment horizontal="left" vertical="center" indent="1"/>
    </xf>
    <xf numFmtId="0" fontId="11" fillId="0" borderId="0" xfId="0" applyFont="1" applyBorder="1" applyAlignment="1">
      <alignment horizontal="left" vertical="center" indent="1"/>
    </xf>
    <xf numFmtId="0" fontId="11" fillId="0" borderId="3" xfId="0" applyFont="1" applyBorder="1" applyAlignment="1"/>
    <xf numFmtId="0" fontId="5" fillId="0" borderId="0" xfId="0" applyFont="1" applyBorder="1" applyAlignment="1"/>
    <xf numFmtId="0" fontId="11" fillId="0" borderId="3" xfId="0" applyFont="1" applyBorder="1" applyAlignment="1">
      <alignment horizontal="left" vertical="center" indent="1"/>
    </xf>
    <xf numFmtId="0" fontId="21" fillId="0" borderId="0" xfId="0" applyFont="1" applyBorder="1" applyAlignment="1"/>
    <xf numFmtId="0" fontId="11" fillId="0" borderId="6" xfId="0" applyFont="1" applyBorder="1" applyAlignment="1"/>
    <xf numFmtId="0" fontId="11" fillId="0" borderId="0" xfId="0" applyFont="1" applyBorder="1" applyAlignment="1">
      <alignment horizontal="right" vertical="center"/>
    </xf>
    <xf numFmtId="0" fontId="11" fillId="0" borderId="0" xfId="0" applyFont="1" applyAlignment="1">
      <alignment horizontal="right" vertical="center"/>
    </xf>
    <xf numFmtId="0" fontId="20" fillId="0" borderId="9" xfId="0" applyFont="1" applyBorder="1" applyAlignment="1">
      <alignment horizontal="right" vertical="center"/>
    </xf>
    <xf numFmtId="188" fontId="0" fillId="0" borderId="0" xfId="0" applyNumberFormat="1" applyAlignment="1"/>
    <xf numFmtId="0" fontId="20" fillId="0" borderId="0" xfId="0" applyFont="1" applyAlignment="1">
      <alignment vertical="center"/>
    </xf>
    <xf numFmtId="188" fontId="13" fillId="0" borderId="0" xfId="0" applyNumberFormat="1" applyFont="1" applyAlignment="1">
      <alignment vertical="center"/>
    </xf>
    <xf numFmtId="42" fontId="11" fillId="0" borderId="5" xfId="0" applyNumberFormat="1" applyFont="1" applyBorder="1" applyAlignment="1">
      <alignment vertical="center"/>
    </xf>
    <xf numFmtId="0" fontId="11" fillId="0" borderId="9" xfId="0" applyFont="1" applyBorder="1" applyAlignment="1">
      <alignment vertical="center"/>
    </xf>
    <xf numFmtId="0" fontId="25" fillId="0" borderId="0" xfId="0" applyFont="1" applyAlignment="1"/>
    <xf numFmtId="180" fontId="25" fillId="0" borderId="0" xfId="0" applyNumberFormat="1" applyFont="1" applyAlignment="1"/>
    <xf numFmtId="0" fontId="8" fillId="0" borderId="6" xfId="0" applyFont="1" applyBorder="1" applyAlignment="1"/>
    <xf numFmtId="0" fontId="8" fillId="0" borderId="6" xfId="0" applyFont="1" applyBorder="1" applyAlignment="1">
      <alignment vertical="center"/>
    </xf>
    <xf numFmtId="180" fontId="29" fillId="0" borderId="0" xfId="2" applyNumberFormat="1" applyFont="1" applyFill="1" applyBorder="1" applyAlignment="1">
      <alignment vertical="top"/>
    </xf>
    <xf numFmtId="180" fontId="29" fillId="0" borderId="0" xfId="2" applyNumberFormat="1" applyFont="1" applyFill="1" applyBorder="1" applyAlignment="1">
      <alignment horizontal="right" vertical="top"/>
    </xf>
    <xf numFmtId="0" fontId="0" fillId="0" borderId="3" xfId="0" applyBorder="1" applyAlignment="1"/>
    <xf numFmtId="180" fontId="12" fillId="0" borderId="7" xfId="0" applyNumberFormat="1" applyFont="1" applyBorder="1" applyAlignment="1">
      <alignment horizontal="distributed" vertical="center"/>
    </xf>
    <xf numFmtId="180" fontId="12" fillId="0" borderId="0" xfId="0" applyNumberFormat="1" applyFont="1" applyBorder="1" applyAlignment="1">
      <alignment horizontal="distributed" vertical="center"/>
    </xf>
    <xf numFmtId="180" fontId="3" fillId="0" borderId="0" xfId="0" applyNumberFormat="1" applyFont="1" applyAlignment="1"/>
    <xf numFmtId="180" fontId="31" fillId="0" borderId="0" xfId="2" applyNumberFormat="1" applyFont="1" applyFill="1" applyBorder="1" applyAlignment="1">
      <alignment vertical="top"/>
    </xf>
    <xf numFmtId="180" fontId="31" fillId="0" borderId="0" xfId="2" applyNumberFormat="1" applyFont="1" applyFill="1" applyBorder="1" applyAlignment="1">
      <alignment horizontal="right" vertical="top"/>
    </xf>
    <xf numFmtId="0" fontId="11" fillId="0" borderId="0" xfId="0" applyFont="1" applyBorder="1" applyAlignment="1">
      <alignment vertical="center"/>
    </xf>
    <xf numFmtId="0" fontId="20" fillId="0" borderId="0" xfId="0" applyFont="1" applyBorder="1" applyAlignment="1">
      <alignment horizontal="right" vertical="center"/>
    </xf>
    <xf numFmtId="0" fontId="19" fillId="0" borderId="0" xfId="3" applyFont="1" applyBorder="1" applyAlignment="1">
      <alignment vertical="center"/>
    </xf>
    <xf numFmtId="189" fontId="19" fillId="0" borderId="0" xfId="3" applyNumberFormat="1" applyFont="1" applyBorder="1" applyAlignment="1">
      <alignment vertical="center"/>
    </xf>
    <xf numFmtId="190" fontId="19" fillId="0" borderId="0" xfId="3" applyNumberFormat="1" applyFont="1" applyBorder="1" applyAlignment="1">
      <alignment vertical="center"/>
    </xf>
    <xf numFmtId="0" fontId="19" fillId="0" borderId="0" xfId="3" applyFont="1" applyAlignment="1">
      <alignment vertical="center"/>
    </xf>
    <xf numFmtId="0" fontId="19" fillId="0" borderId="0" xfId="3" applyFont="1"/>
    <xf numFmtId="0" fontId="19" fillId="0" borderId="6" xfId="3" applyFont="1" applyBorder="1" applyAlignment="1">
      <alignment horizontal="center" vertical="center"/>
    </xf>
    <xf numFmtId="0" fontId="17" fillId="0" borderId="0" xfId="3" applyFont="1" applyAlignment="1">
      <alignment horizontal="right" vertical="center"/>
    </xf>
    <xf numFmtId="191" fontId="17" fillId="0" borderId="0" xfId="3" applyNumberFormat="1" applyFont="1" applyAlignment="1">
      <alignment horizontal="right" vertical="center"/>
    </xf>
    <xf numFmtId="189" fontId="17" fillId="0" borderId="0" xfId="3" applyNumberFormat="1" applyFont="1" applyAlignment="1">
      <alignment horizontal="right" vertical="center"/>
    </xf>
    <xf numFmtId="190" fontId="17" fillId="0" borderId="0" xfId="3" applyNumberFormat="1" applyFont="1" applyAlignment="1">
      <alignment horizontal="right" vertical="center"/>
    </xf>
    <xf numFmtId="0" fontId="8" fillId="0" borderId="8" xfId="3" applyFont="1" applyBorder="1" applyAlignment="1">
      <alignment horizontal="left" vertical="center" indent="1"/>
    </xf>
    <xf numFmtId="181" fontId="11" fillId="0" borderId="0" xfId="3" applyNumberFormat="1" applyFont="1" applyBorder="1" applyAlignment="1">
      <alignment horizontal="right" vertical="center" shrinkToFit="1"/>
    </xf>
    <xf numFmtId="0" fontId="11" fillId="0" borderId="0" xfId="3" applyFont="1" applyAlignment="1">
      <alignment horizontal="right" vertical="center" shrinkToFit="1"/>
    </xf>
    <xf numFmtId="191" fontId="11" fillId="0" borderId="0" xfId="3" applyNumberFormat="1" applyFont="1" applyAlignment="1">
      <alignment horizontal="right" vertical="center" shrinkToFit="1"/>
    </xf>
    <xf numFmtId="190" fontId="11" fillId="0" borderId="0" xfId="3" applyNumberFormat="1" applyFont="1" applyAlignment="1">
      <alignment horizontal="right" vertical="center" shrinkToFit="1"/>
    </xf>
    <xf numFmtId="0" fontId="32" fillId="0" borderId="8" xfId="3" applyFont="1" applyBorder="1" applyAlignment="1">
      <alignment horizontal="left" vertical="center" indent="2"/>
    </xf>
    <xf numFmtId="0" fontId="8" fillId="0" borderId="8" xfId="3" applyFont="1" applyBorder="1" applyAlignment="1">
      <alignment horizontal="center" vertical="center"/>
    </xf>
    <xf numFmtId="0" fontId="8" fillId="0" borderId="8" xfId="3" applyFont="1" applyBorder="1" applyAlignment="1">
      <alignment horizontal="left" vertical="center" indent="2"/>
    </xf>
    <xf numFmtId="0" fontId="33" fillId="0" borderId="8" xfId="3" applyFont="1" applyBorder="1" applyAlignment="1">
      <alignment horizontal="left" vertical="center" indent="2"/>
    </xf>
    <xf numFmtId="0" fontId="33" fillId="0" borderId="8" xfId="3" applyFont="1" applyBorder="1" applyAlignment="1">
      <alignment horizontal="left" vertical="center" wrapText="1" indent="2"/>
    </xf>
    <xf numFmtId="0" fontId="9" fillId="0" borderId="8" xfId="3" applyFont="1" applyBorder="1" applyAlignment="1">
      <alignment horizontal="left" vertical="center" wrapText="1" indent="2"/>
    </xf>
    <xf numFmtId="192" fontId="11" fillId="0" borderId="0" xfId="3" applyNumberFormat="1" applyFont="1" applyAlignment="1">
      <alignment shrinkToFit="1"/>
    </xf>
    <xf numFmtId="0" fontId="11" fillId="0" borderId="0" xfId="3" applyFont="1" applyAlignment="1">
      <alignment shrinkToFit="1"/>
    </xf>
    <xf numFmtId="191" fontId="11" fillId="0" borderId="0" xfId="3" applyNumberFormat="1" applyFont="1" applyBorder="1" applyAlignment="1">
      <alignment horizontal="right" vertical="center" shrinkToFit="1"/>
    </xf>
    <xf numFmtId="0" fontId="19" fillId="0" borderId="10" xfId="3" applyFont="1" applyBorder="1" applyAlignment="1">
      <alignment horizontal="center" vertical="center"/>
    </xf>
    <xf numFmtId="0" fontId="17" fillId="0" borderId="9" xfId="3" applyFont="1" applyBorder="1" applyAlignment="1">
      <alignment horizontal="right" vertical="center"/>
    </xf>
    <xf numFmtId="0" fontId="17" fillId="0" borderId="3" xfId="3" applyFont="1" applyBorder="1" applyAlignment="1">
      <alignment horizontal="right" vertical="center"/>
    </xf>
    <xf numFmtId="191" fontId="17" fillId="0" borderId="3" xfId="3" applyNumberFormat="1" applyFont="1" applyBorder="1" applyAlignment="1">
      <alignment horizontal="right" vertical="center"/>
    </xf>
    <xf numFmtId="189" fontId="17" fillId="0" borderId="3" xfId="3" applyNumberFormat="1" applyFont="1" applyBorder="1" applyAlignment="1">
      <alignment horizontal="right" vertical="center"/>
    </xf>
    <xf numFmtId="190" fontId="17" fillId="0" borderId="3" xfId="3" applyNumberFormat="1" applyFont="1" applyBorder="1" applyAlignment="1">
      <alignment horizontal="right" vertical="center"/>
    </xf>
    <xf numFmtId="0" fontId="13" fillId="0" borderId="8" xfId="3" applyFont="1" applyFill="1" applyBorder="1" applyAlignment="1">
      <alignment vertical="center"/>
    </xf>
    <xf numFmtId="0" fontId="17" fillId="0" borderId="0" xfId="3" applyFont="1"/>
    <xf numFmtId="189" fontId="17" fillId="0" borderId="0" xfId="3" applyNumberFormat="1" applyFont="1"/>
    <xf numFmtId="190" fontId="17" fillId="0" borderId="0" xfId="3" applyNumberFormat="1" applyFont="1"/>
    <xf numFmtId="0" fontId="13" fillId="0" borderId="0" xfId="3" applyFont="1" applyFill="1" applyBorder="1" applyAlignment="1">
      <alignment vertical="center"/>
    </xf>
    <xf numFmtId="192" fontId="19" fillId="0" borderId="0" xfId="3" applyNumberFormat="1" applyFont="1"/>
    <xf numFmtId="0" fontId="21" fillId="0" borderId="0" xfId="5" applyFont="1" applyAlignment="1">
      <alignment vertical="center"/>
    </xf>
    <xf numFmtId="0" fontId="7" fillId="0" borderId="0" xfId="5" applyAlignment="1">
      <alignment horizontal="center" vertical="center"/>
    </xf>
    <xf numFmtId="0" fontId="7" fillId="0" borderId="0" xfId="5" applyBorder="1"/>
    <xf numFmtId="0" fontId="7" fillId="0" borderId="0" xfId="5"/>
    <xf numFmtId="0" fontId="7" fillId="0" borderId="2" xfId="5" applyBorder="1" applyAlignment="1">
      <alignment horizontal="center" vertical="center"/>
    </xf>
    <xf numFmtId="0" fontId="7" fillId="0" borderId="6" xfId="5" applyBorder="1" applyAlignment="1">
      <alignment horizontal="center" vertical="center"/>
    </xf>
    <xf numFmtId="0" fontId="7" fillId="0" borderId="4" xfId="5" applyBorder="1" applyAlignment="1">
      <alignment horizontal="center" vertical="center"/>
    </xf>
    <xf numFmtId="0" fontId="7" fillId="0" borderId="5" xfId="5" applyBorder="1" applyAlignment="1">
      <alignment horizontal="center" vertical="center"/>
    </xf>
    <xf numFmtId="0" fontId="9" fillId="0" borderId="0" xfId="5" applyFont="1" applyBorder="1" applyAlignment="1">
      <alignment horizontal="center" vertical="center"/>
    </xf>
    <xf numFmtId="0" fontId="9" fillId="0" borderId="0" xfId="5" applyFont="1" applyAlignment="1">
      <alignment horizontal="center" vertical="center"/>
    </xf>
    <xf numFmtId="0" fontId="7" fillId="0" borderId="3" xfId="5" applyBorder="1" applyAlignment="1">
      <alignment horizontal="center" vertical="center"/>
    </xf>
    <xf numFmtId="0" fontId="7" fillId="0" borderId="10" xfId="5" applyBorder="1" applyAlignment="1">
      <alignment horizontal="center" vertical="center"/>
    </xf>
    <xf numFmtId="0" fontId="7" fillId="0" borderId="13" xfId="5" applyBorder="1" applyAlignment="1">
      <alignment horizontal="center" vertical="center"/>
    </xf>
    <xf numFmtId="0" fontId="7" fillId="0" borderId="9" xfId="5" applyBorder="1" applyAlignment="1">
      <alignment horizontal="center" vertical="center"/>
    </xf>
    <xf numFmtId="180" fontId="11" fillId="0" borderId="2" xfId="5" applyNumberFormat="1" applyFont="1" applyBorder="1" applyAlignment="1">
      <alignment horizontal="center" vertical="center"/>
    </xf>
    <xf numFmtId="180" fontId="11" fillId="0" borderId="2" xfId="5" applyNumberFormat="1" applyFont="1" applyBorder="1" applyAlignment="1">
      <alignment horizontal="distributed" vertical="center"/>
    </xf>
    <xf numFmtId="180" fontId="9" fillId="0" borderId="8" xfId="5" applyNumberFormat="1" applyFont="1" applyBorder="1" applyAlignment="1">
      <alignment horizontal="distributed" vertical="center"/>
    </xf>
    <xf numFmtId="180" fontId="8" fillId="0" borderId="0" xfId="5" applyNumberFormat="1" applyFont="1" applyBorder="1"/>
    <xf numFmtId="180" fontId="8" fillId="0" borderId="0" xfId="5" applyNumberFormat="1" applyFont="1"/>
    <xf numFmtId="180" fontId="9" fillId="0" borderId="0" xfId="5" applyNumberFormat="1" applyFont="1"/>
    <xf numFmtId="180" fontId="9" fillId="0" borderId="0" xfId="5" applyNumberFormat="1" applyFont="1" applyBorder="1" applyAlignment="1">
      <alignment horizontal="center" vertical="center"/>
    </xf>
    <xf numFmtId="180" fontId="11" fillId="0" borderId="0" xfId="5" applyNumberFormat="1" applyFont="1" applyBorder="1" applyAlignment="1">
      <alignment horizontal="distributed" vertical="center"/>
    </xf>
    <xf numFmtId="180" fontId="7" fillId="0" borderId="0" xfId="5" applyNumberFormat="1"/>
    <xf numFmtId="0" fontId="11" fillId="0" borderId="0" xfId="5" applyFont="1" applyBorder="1" applyAlignment="1">
      <alignment horizontal="distributed" vertical="center"/>
    </xf>
    <xf numFmtId="0" fontId="9" fillId="0" borderId="8" xfId="5" applyFont="1" applyBorder="1" applyAlignment="1">
      <alignment horizontal="distributed" vertical="center"/>
    </xf>
    <xf numFmtId="0" fontId="9" fillId="0" borderId="0" xfId="5" applyFont="1"/>
    <xf numFmtId="180" fontId="25" fillId="0" borderId="0" xfId="3" applyNumberFormat="1"/>
    <xf numFmtId="180" fontId="9" fillId="0" borderId="10" xfId="5" applyNumberFormat="1" applyFont="1" applyBorder="1" applyAlignment="1">
      <alignment horizontal="distributed" vertical="center"/>
    </xf>
    <xf numFmtId="180" fontId="9" fillId="0" borderId="2" xfId="5" applyNumberFormat="1" applyFont="1" applyBorder="1" applyAlignment="1">
      <alignment horizontal="center" vertical="center"/>
    </xf>
    <xf numFmtId="180" fontId="9" fillId="0" borderId="0" xfId="5" applyNumberFormat="1" applyFont="1" applyAlignment="1">
      <alignment vertical="center"/>
    </xf>
    <xf numFmtId="180" fontId="11" fillId="0" borderId="0" xfId="5" applyNumberFormat="1" applyFont="1" applyBorder="1" applyAlignment="1">
      <alignment vertical="center" shrinkToFit="1"/>
    </xf>
    <xf numFmtId="180" fontId="11" fillId="0" borderId="0" xfId="5" applyNumberFormat="1" applyFont="1" applyBorder="1" applyAlignment="1">
      <alignment horizontal="center" vertical="center"/>
    </xf>
    <xf numFmtId="180" fontId="7" fillId="0" borderId="8" xfId="5" applyNumberFormat="1" applyBorder="1" applyAlignment="1">
      <alignment horizontal="distributed" vertical="center"/>
    </xf>
    <xf numFmtId="180" fontId="7" fillId="0" borderId="0" xfId="5" applyNumberFormat="1" applyBorder="1"/>
    <xf numFmtId="0" fontId="11" fillId="0" borderId="3" xfId="5" applyFont="1" applyBorder="1" applyAlignment="1">
      <alignment horizontal="center" vertical="center"/>
    </xf>
    <xf numFmtId="0" fontId="11" fillId="0" borderId="3" xfId="5" applyFont="1" applyBorder="1" applyAlignment="1">
      <alignment horizontal="distributed" vertical="center"/>
    </xf>
    <xf numFmtId="0" fontId="7" fillId="0" borderId="10" xfId="5" applyBorder="1"/>
    <xf numFmtId="0" fontId="8" fillId="0" borderId="3" xfId="5" applyFont="1" applyBorder="1"/>
    <xf numFmtId="49" fontId="29" fillId="0" borderId="0" xfId="2" applyNumberFormat="1" applyFont="1" applyFill="1" applyBorder="1" applyAlignment="1">
      <alignment vertical="top"/>
    </xf>
    <xf numFmtId="49" fontId="29" fillId="0" borderId="0" xfId="2" applyNumberFormat="1" applyFont="1" applyFill="1" applyAlignment="1">
      <alignment vertical="top"/>
    </xf>
    <xf numFmtId="49" fontId="29" fillId="0" borderId="0" xfId="2" applyNumberFormat="1" applyFont="1" applyAlignment="1">
      <alignment vertical="top"/>
    </xf>
    <xf numFmtId="0" fontId="34" fillId="0" borderId="0" xfId="2" applyNumberFormat="1" applyFont="1" applyFill="1" applyBorder="1" applyAlignment="1">
      <alignment horizontal="left" vertical="center"/>
    </xf>
    <xf numFmtId="180" fontId="35" fillId="0" borderId="0" xfId="2" applyNumberFormat="1" applyFont="1" applyFill="1" applyBorder="1" applyAlignment="1">
      <alignment horizontal="left" vertical="top"/>
    </xf>
    <xf numFmtId="0" fontId="9" fillId="0" borderId="0" xfId="4"/>
    <xf numFmtId="180" fontId="31" fillId="0" borderId="11" xfId="2" applyNumberFormat="1" applyFont="1" applyFill="1" applyBorder="1" applyAlignment="1">
      <alignment horizontal="centerContinuous" vertical="top"/>
    </xf>
    <xf numFmtId="180" fontId="31" fillId="0" borderId="1" xfId="2" applyNumberFormat="1" applyFont="1" applyFill="1" applyBorder="1" applyAlignment="1">
      <alignment horizontal="centerContinuous" vertical="top"/>
    </xf>
    <xf numFmtId="180" fontId="36" fillId="0" borderId="1" xfId="2" applyNumberFormat="1" applyFont="1" applyFill="1" applyBorder="1" applyAlignment="1">
      <alignment horizontal="centerContinuous" vertical="top"/>
    </xf>
    <xf numFmtId="180" fontId="31" fillId="0" borderId="11" xfId="2" applyNumberFormat="1" applyFont="1" applyFill="1" applyBorder="1" applyAlignment="1">
      <alignment horizontal="centerContinuous" vertical="top" wrapText="1"/>
    </xf>
    <xf numFmtId="180" fontId="31" fillId="0" borderId="1" xfId="2" applyNumberFormat="1" applyFont="1" applyFill="1" applyBorder="1" applyAlignment="1">
      <alignment horizontal="centerContinuous" vertical="top" wrapText="1"/>
    </xf>
    <xf numFmtId="180" fontId="36" fillId="0" borderId="1" xfId="2" applyNumberFormat="1" applyFont="1" applyFill="1" applyBorder="1" applyAlignment="1">
      <alignment horizontal="centerContinuous" vertical="top" wrapText="1"/>
    </xf>
    <xf numFmtId="180" fontId="28" fillId="0" borderId="7" xfId="2" applyNumberFormat="1" applyFont="1" applyFill="1" applyBorder="1" applyAlignment="1">
      <alignment vertical="top"/>
    </xf>
    <xf numFmtId="180" fontId="28" fillId="0" borderId="0" xfId="2" applyNumberFormat="1" applyFont="1" applyFill="1" applyBorder="1" applyAlignment="1">
      <alignment vertical="top"/>
    </xf>
    <xf numFmtId="180" fontId="28" fillId="0" borderId="0" xfId="2" applyNumberFormat="1" applyFont="1" applyFill="1" applyAlignment="1">
      <alignment vertical="top"/>
    </xf>
    <xf numFmtId="180" fontId="26" fillId="0" borderId="0" xfId="2" applyNumberFormat="1" applyFont="1" applyFill="1" applyBorder="1" applyAlignment="1">
      <alignment vertical="center"/>
    </xf>
    <xf numFmtId="0" fontId="13" fillId="0" borderId="3" xfId="4" applyFont="1" applyBorder="1"/>
    <xf numFmtId="0" fontId="13" fillId="0" borderId="10" xfId="4" applyFont="1" applyBorder="1"/>
    <xf numFmtId="0" fontId="9" fillId="0" borderId="0" xfId="4" applyFont="1"/>
    <xf numFmtId="180" fontId="9" fillId="0" borderId="0" xfId="4" applyNumberFormat="1" applyFont="1"/>
    <xf numFmtId="0" fontId="8" fillId="0" borderId="8" xfId="3" applyFont="1" applyBorder="1" applyAlignment="1">
      <alignment vertical="center"/>
    </xf>
    <xf numFmtId="0" fontId="23" fillId="0" borderId="0" xfId="3" applyFont="1" applyAlignment="1">
      <alignment vertical="center"/>
    </xf>
    <xf numFmtId="189" fontId="23" fillId="0" borderId="0" xfId="3" applyNumberFormat="1" applyFont="1" applyAlignment="1">
      <alignment vertical="center"/>
    </xf>
    <xf numFmtId="190" fontId="23" fillId="0" borderId="0" xfId="3" applyNumberFormat="1" applyFont="1" applyAlignment="1">
      <alignment vertical="center"/>
    </xf>
    <xf numFmtId="0" fontId="8" fillId="0" borderId="2" xfId="3" applyFont="1" applyBorder="1" applyAlignment="1">
      <alignment horizontal="center" vertical="center"/>
    </xf>
    <xf numFmtId="0" fontId="8" fillId="0" borderId="0" xfId="3" applyFont="1"/>
    <xf numFmtId="0" fontId="8" fillId="0" borderId="0" xfId="3" applyFont="1" applyBorder="1" applyAlignment="1">
      <alignment horizontal="center" vertical="center"/>
    </xf>
    <xf numFmtId="0" fontId="8" fillId="0" borderId="8" xfId="3" applyFont="1" applyBorder="1"/>
    <xf numFmtId="0" fontId="8" fillId="0" borderId="12" xfId="3" applyFont="1" applyBorder="1"/>
    <xf numFmtId="0" fontId="11" fillId="0" borderId="8" xfId="3" applyFont="1" applyBorder="1" applyAlignment="1">
      <alignment horizontal="center"/>
    </xf>
    <xf numFmtId="0" fontId="11" fillId="0" borderId="12" xfId="3" applyFont="1" applyBorder="1" applyAlignment="1">
      <alignment horizontal="center"/>
    </xf>
    <xf numFmtId="0" fontId="11" fillId="0" borderId="7" xfId="3" applyFont="1" applyBorder="1"/>
    <xf numFmtId="189" fontId="11" fillId="0" borderId="7" xfId="3" applyNumberFormat="1" applyFont="1" applyBorder="1"/>
    <xf numFmtId="0" fontId="11" fillId="0" borderId="8" xfId="3" applyFont="1" applyBorder="1"/>
    <xf numFmtId="0" fontId="11" fillId="0" borderId="12" xfId="3" applyFont="1" applyBorder="1"/>
    <xf numFmtId="0" fontId="8" fillId="0" borderId="3" xfId="3" applyFont="1" applyBorder="1" applyAlignment="1">
      <alignment horizontal="center" vertical="center"/>
    </xf>
    <xf numFmtId="0" fontId="11" fillId="0" borderId="9" xfId="3" applyFont="1" applyBorder="1"/>
    <xf numFmtId="0" fontId="11" fillId="0" borderId="10" xfId="3" applyFont="1" applyBorder="1"/>
    <xf numFmtId="0" fontId="11" fillId="0" borderId="13" xfId="3" applyFont="1" applyBorder="1"/>
    <xf numFmtId="189" fontId="11" fillId="0" borderId="9" xfId="3" applyNumberFormat="1" applyFont="1" applyBorder="1"/>
    <xf numFmtId="179" fontId="11" fillId="0" borderId="0" xfId="3" applyNumberFormat="1" applyFont="1" applyAlignment="1">
      <alignment horizontal="right" vertical="center"/>
    </xf>
    <xf numFmtId="0" fontId="11" fillId="0" borderId="12" xfId="5" applyFont="1" applyBorder="1" applyAlignment="1">
      <alignment horizontal="center" vertical="center"/>
    </xf>
    <xf numFmtId="0" fontId="11" fillId="0" borderId="7" xfId="5" applyFont="1" applyBorder="1" applyAlignment="1">
      <alignment horizontal="center" vertical="center"/>
    </xf>
    <xf numFmtId="180" fontId="11" fillId="0" borderId="0" xfId="3" applyNumberFormat="1" applyFont="1" applyBorder="1" applyAlignment="1">
      <alignment horizontal="right" vertical="center"/>
    </xf>
    <xf numFmtId="0" fontId="11" fillId="0" borderId="0" xfId="3" applyFont="1" applyBorder="1" applyAlignment="1">
      <alignment horizontal="right" vertical="center"/>
    </xf>
    <xf numFmtId="181" fontId="11" fillId="0" borderId="0" xfId="3" applyNumberFormat="1" applyFont="1" applyBorder="1" applyAlignment="1">
      <alignment horizontal="right" vertical="center"/>
    </xf>
    <xf numFmtId="180" fontId="11" fillId="0" borderId="0" xfId="3" applyNumberFormat="1" applyFont="1" applyFill="1" applyBorder="1" applyAlignment="1">
      <alignment horizontal="right" vertical="center"/>
    </xf>
    <xf numFmtId="180" fontId="18" fillId="0" borderId="3" xfId="3" applyNumberFormat="1" applyFont="1" applyBorder="1"/>
    <xf numFmtId="180" fontId="11" fillId="0" borderId="2" xfId="5" applyNumberFormat="1" applyFont="1" applyBorder="1"/>
    <xf numFmtId="180" fontId="11" fillId="0" borderId="0" xfId="5" applyNumberFormat="1" applyFont="1" applyBorder="1"/>
    <xf numFmtId="180" fontId="11" fillId="0" borderId="7" xfId="3" applyNumberFormat="1" applyFont="1" applyBorder="1" applyAlignment="1">
      <alignment horizontal="right" vertical="center"/>
    </xf>
    <xf numFmtId="0" fontId="11" fillId="0" borderId="0" xfId="5" applyFont="1" applyAlignment="1">
      <alignment vertical="center"/>
    </xf>
    <xf numFmtId="49" fontId="31" fillId="0" borderId="7" xfId="2" applyNumberFormat="1" applyFont="1" applyFill="1" applyBorder="1" applyAlignment="1">
      <alignment horizontal="left" vertical="center"/>
    </xf>
    <xf numFmtId="49" fontId="31" fillId="0" borderId="0" xfId="2" applyNumberFormat="1" applyFont="1" applyFill="1" applyBorder="1" applyAlignment="1">
      <alignment vertical="top"/>
    </xf>
    <xf numFmtId="49" fontId="31" fillId="0" borderId="7" xfId="2" applyNumberFormat="1" applyFont="1" applyFill="1" applyBorder="1" applyAlignment="1">
      <alignment horizontal="distributed" vertical="top"/>
    </xf>
    <xf numFmtId="49" fontId="31" fillId="0" borderId="0" xfId="2" applyNumberFormat="1" applyFont="1" applyFill="1" applyBorder="1" applyAlignment="1">
      <alignment horizontal="distributed" vertical="top"/>
    </xf>
    <xf numFmtId="49" fontId="31" fillId="0" borderId="7" xfId="2" applyNumberFormat="1" applyFont="1" applyFill="1" applyBorder="1" applyAlignment="1">
      <alignment vertical="top"/>
    </xf>
    <xf numFmtId="49" fontId="31" fillId="0" borderId="0" xfId="2" applyNumberFormat="1" applyFont="1" applyFill="1" applyBorder="1" applyAlignment="1">
      <alignment horizontal="right" vertical="top"/>
    </xf>
    <xf numFmtId="49" fontId="31" fillId="0" borderId="0" xfId="2" applyNumberFormat="1" applyFont="1" applyFill="1" applyBorder="1" applyAlignment="1">
      <alignment horizontal="distributed" vertical="top" wrapText="1"/>
    </xf>
    <xf numFmtId="49" fontId="31" fillId="0" borderId="0" xfId="2" applyNumberFormat="1" applyFont="1" applyFill="1" applyBorder="1" applyAlignment="1">
      <alignment horizontal="left" vertical="center"/>
    </xf>
    <xf numFmtId="49" fontId="29" fillId="0" borderId="8" xfId="2" applyNumberFormat="1" applyFont="1" applyFill="1" applyBorder="1" applyAlignment="1">
      <alignment vertical="top"/>
    </xf>
    <xf numFmtId="49" fontId="31" fillId="0" borderId="8" xfId="2" applyNumberFormat="1" applyFont="1" applyFill="1" applyBorder="1" applyAlignment="1">
      <alignment vertical="top"/>
    </xf>
    <xf numFmtId="180" fontId="28" fillId="0" borderId="9" xfId="2" applyNumberFormat="1" applyFont="1" applyFill="1" applyBorder="1" applyAlignment="1">
      <alignment horizontal="right" vertical="top"/>
    </xf>
    <xf numFmtId="180" fontId="28" fillId="0" borderId="3" xfId="2" applyNumberFormat="1" applyFont="1" applyFill="1" applyBorder="1" applyAlignment="1">
      <alignment horizontal="right" vertical="top"/>
    </xf>
    <xf numFmtId="180" fontId="9" fillId="0" borderId="2" xfId="4" applyNumberFormat="1" applyFont="1" applyBorder="1"/>
    <xf numFmtId="0" fontId="17" fillId="0" borderId="4" xfId="0" applyFont="1" applyBorder="1" applyAlignment="1">
      <alignment horizontal="center" vertical="center" wrapText="1"/>
    </xf>
    <xf numFmtId="0" fontId="5" fillId="0" borderId="7" xfId="0" applyFont="1" applyBorder="1" applyAlignment="1">
      <alignment horizontal="distributed" vertical="center"/>
    </xf>
    <xf numFmtId="0" fontId="5" fillId="0" borderId="7" xfId="0" applyFont="1" applyBorder="1" applyAlignment="1">
      <alignment horizontal="distributed" vertical="center" shrinkToFit="1"/>
    </xf>
    <xf numFmtId="0" fontId="16" fillId="0" borderId="8" xfId="0" applyFont="1" applyBorder="1" applyAlignment="1">
      <alignment horizontal="distributed" vertical="center" shrinkToFit="1"/>
    </xf>
    <xf numFmtId="180" fontId="31" fillId="0" borderId="0" xfId="2" applyNumberFormat="1" applyFont="1" applyFill="1" applyBorder="1" applyAlignment="1">
      <alignment vertical="center"/>
    </xf>
    <xf numFmtId="180" fontId="31" fillId="0" borderId="0" xfId="2" applyNumberFormat="1" applyFont="1" applyFill="1" applyBorder="1" applyAlignment="1">
      <alignment horizontal="right" vertical="center"/>
    </xf>
    <xf numFmtId="0" fontId="11" fillId="0" borderId="8" xfId="0" applyFont="1" applyBorder="1" applyAlignment="1">
      <alignment horizontal="left" vertical="center"/>
    </xf>
    <xf numFmtId="0" fontId="11" fillId="0" borderId="8" xfId="0" quotePrefix="1" applyFont="1" applyBorder="1" applyAlignment="1">
      <alignment horizontal="left" vertical="center"/>
    </xf>
    <xf numFmtId="180" fontId="31" fillId="0" borderId="7" xfId="2" applyNumberFormat="1" applyFont="1" applyFill="1" applyBorder="1" applyAlignment="1">
      <alignment horizontal="right" vertical="center"/>
    </xf>
    <xf numFmtId="180" fontId="11" fillId="0" borderId="4" xfId="0" applyNumberFormat="1" applyFont="1" applyBorder="1" applyAlignment="1">
      <alignment horizontal="center" vertical="center"/>
    </xf>
    <xf numFmtId="180" fontId="11" fillId="0" borderId="13" xfId="0" applyNumberFormat="1" applyFont="1" applyBorder="1" applyAlignment="1">
      <alignment horizontal="center" vertical="center"/>
    </xf>
    <xf numFmtId="180" fontId="11" fillId="0" borderId="12" xfId="0" applyNumberFormat="1" applyFont="1" applyBorder="1" applyAlignment="1">
      <alignment horizontal="center" vertical="center"/>
    </xf>
    <xf numFmtId="180" fontId="11" fillId="0" borderId="25" xfId="1" applyNumberFormat="1" applyFont="1" applyBorder="1" applyAlignment="1">
      <alignment horizontal="center" vertical="center"/>
    </xf>
    <xf numFmtId="180" fontId="11" fillId="0" borderId="44" xfId="1" applyNumberFormat="1" applyFont="1" applyBorder="1" applyAlignment="1">
      <alignment horizontal="center" vertical="center"/>
    </xf>
    <xf numFmtId="0" fontId="5" fillId="0" borderId="8" xfId="0" applyFont="1" applyBorder="1" applyAlignment="1">
      <alignment horizontal="distributed" vertical="center"/>
    </xf>
    <xf numFmtId="0" fontId="9" fillId="0" borderId="8" xfId="0" applyFont="1" applyBorder="1" applyAlignment="1">
      <alignment horizontal="center" vertical="center"/>
    </xf>
    <xf numFmtId="0" fontId="5" fillId="0" borderId="0" xfId="0" applyFont="1" applyAlignment="1">
      <alignment wrapText="1"/>
    </xf>
    <xf numFmtId="0" fontId="5" fillId="0" borderId="8" xfId="0" applyFont="1" applyFill="1" applyBorder="1" applyAlignment="1">
      <alignment horizontal="distributed" vertical="center"/>
    </xf>
    <xf numFmtId="181" fontId="5" fillId="0" borderId="0" xfId="0" applyNumberFormat="1" applyFont="1" applyFill="1" applyBorder="1">
      <alignment vertical="center"/>
    </xf>
    <xf numFmtId="0" fontId="16" fillId="0" borderId="0" xfId="0" applyFont="1">
      <alignment vertical="center"/>
    </xf>
    <xf numFmtId="0" fontId="9" fillId="0" borderId="0" xfId="0" applyFont="1" applyFill="1" applyBorder="1" applyAlignment="1">
      <alignment vertical="center"/>
    </xf>
    <xf numFmtId="180" fontId="9" fillId="0" borderId="0" xfId="0" applyNumberFormat="1" applyFont="1" applyAlignment="1">
      <alignment vertical="center"/>
    </xf>
    <xf numFmtId="0" fontId="11" fillId="0" borderId="2" xfId="0" applyFont="1" applyFill="1" applyBorder="1" applyAlignment="1">
      <alignment vertical="center"/>
    </xf>
    <xf numFmtId="180" fontId="11" fillId="0" borderId="36" xfId="0" applyNumberFormat="1" applyFont="1" applyBorder="1" applyAlignment="1">
      <alignment horizontal="center" vertical="center"/>
    </xf>
    <xf numFmtId="180" fontId="11" fillId="0" borderId="15" xfId="0" applyNumberFormat="1" applyFont="1" applyBorder="1" applyAlignment="1">
      <alignment horizontal="center" vertical="center"/>
    </xf>
    <xf numFmtId="180" fontId="11" fillId="0" borderId="25" xfId="0" applyNumberFormat="1" applyFont="1" applyBorder="1" applyAlignment="1">
      <alignment horizontal="center" vertical="center"/>
    </xf>
    <xf numFmtId="180" fontId="11" fillId="0" borderId="42" xfId="0" applyNumberFormat="1" applyFont="1" applyBorder="1" applyAlignment="1">
      <alignment horizontal="center" vertical="center"/>
    </xf>
    <xf numFmtId="180" fontId="11" fillId="0" borderId="43" xfId="0" applyNumberFormat="1" applyFont="1" applyBorder="1" applyAlignment="1">
      <alignment horizontal="center" vertical="center"/>
    </xf>
    <xf numFmtId="180" fontId="24" fillId="0" borderId="41" xfId="0" applyNumberFormat="1" applyFont="1" applyBorder="1" applyAlignment="1">
      <alignment horizontal="center" vertical="center"/>
    </xf>
    <xf numFmtId="180" fontId="29" fillId="0" borderId="2" xfId="2" applyNumberFormat="1" applyFont="1" applyFill="1" applyBorder="1" applyAlignment="1">
      <alignment horizontal="center" vertical="top" wrapText="1"/>
    </xf>
    <xf numFmtId="180" fontId="29" fillId="0" borderId="6" xfId="2" applyNumberFormat="1" applyFont="1" applyFill="1" applyBorder="1" applyAlignment="1">
      <alignment horizontal="center" vertical="top" wrapText="1"/>
    </xf>
    <xf numFmtId="180" fontId="31" fillId="0" borderId="26" xfId="2" applyNumberFormat="1" applyFont="1" applyFill="1" applyBorder="1" applyAlignment="1">
      <alignment horizontal="left" vertical="center" wrapText="1"/>
    </xf>
    <xf numFmtId="180" fontId="31" fillId="0" borderId="15" xfId="2" applyNumberFormat="1" applyFont="1" applyFill="1" applyBorder="1" applyAlignment="1">
      <alignment horizontal="left" vertical="center" wrapText="1"/>
    </xf>
    <xf numFmtId="0" fontId="11" fillId="0" borderId="0" xfId="0" applyFont="1" applyBorder="1" applyAlignment="1">
      <alignment vertical="center"/>
    </xf>
    <xf numFmtId="193" fontId="5" fillId="0" borderId="0" xfId="0" applyNumberFormat="1" applyFont="1" applyAlignment="1">
      <alignment horizontal="right" vertical="center"/>
    </xf>
    <xf numFmtId="180" fontId="11" fillId="0" borderId="0" xfId="5" applyNumberFormat="1" applyFont="1" applyAlignment="1">
      <alignment vertical="center"/>
    </xf>
    <xf numFmtId="194" fontId="5" fillId="0" borderId="0" xfId="0" applyNumberFormat="1" applyFont="1">
      <alignment vertical="center"/>
    </xf>
    <xf numFmtId="177" fontId="11" fillId="0" borderId="0" xfId="3" applyNumberFormat="1" applyFont="1" applyAlignment="1">
      <alignment horizontal="right" vertical="center" shrinkToFit="1"/>
    </xf>
    <xf numFmtId="49" fontId="31" fillId="0" borderId="0" xfId="2" applyNumberFormat="1" applyFont="1" applyFill="1" applyBorder="1" applyAlignment="1">
      <alignment horizontal="distributed" vertical="top" shrinkToFit="1"/>
    </xf>
    <xf numFmtId="180" fontId="11" fillId="0" borderId="4" xfId="0" applyNumberFormat="1" applyFont="1" applyBorder="1" applyAlignment="1">
      <alignment horizontal="center" vertical="center"/>
    </xf>
    <xf numFmtId="180" fontId="11" fillId="0" borderId="13" xfId="0" applyNumberFormat="1" applyFont="1" applyBorder="1" applyAlignment="1">
      <alignment horizontal="center" vertical="center"/>
    </xf>
    <xf numFmtId="180" fontId="11" fillId="0" borderId="12" xfId="0" applyNumberFormat="1" applyFont="1" applyBorder="1" applyAlignment="1">
      <alignment horizontal="center" vertical="center"/>
    </xf>
    <xf numFmtId="0" fontId="11" fillId="0" borderId="0" xfId="0" applyFont="1" applyBorder="1" applyAlignment="1">
      <alignment vertical="center"/>
    </xf>
    <xf numFmtId="0" fontId="6" fillId="0" borderId="0" xfId="0" applyFont="1" applyBorder="1">
      <alignment vertical="center"/>
    </xf>
    <xf numFmtId="0" fontId="6" fillId="2" borderId="31" xfId="0" applyFont="1" applyFill="1" applyBorder="1" applyAlignment="1">
      <alignment horizontal="distributed" vertical="center"/>
    </xf>
    <xf numFmtId="181" fontId="6" fillId="2" borderId="29" xfId="0" applyNumberFormat="1" applyFont="1" applyFill="1" applyBorder="1">
      <alignment vertical="center"/>
    </xf>
    <xf numFmtId="181" fontId="6" fillId="2" borderId="30" xfId="0" applyNumberFormat="1" applyFont="1" applyFill="1" applyBorder="1">
      <alignment vertical="center"/>
    </xf>
    <xf numFmtId="0" fontId="20" fillId="0" borderId="8" xfId="1" applyFont="1" applyBorder="1" applyAlignment="1">
      <alignment horizontal="center" vertical="center"/>
    </xf>
    <xf numFmtId="180" fontId="20" fillId="0" borderId="0" xfId="0" applyNumberFormat="1" applyFont="1" applyBorder="1" applyAlignment="1">
      <alignment horizontal="right" vertical="center"/>
    </xf>
    <xf numFmtId="0" fontId="20" fillId="0" borderId="7" xfId="1" applyFont="1" applyBorder="1" applyAlignment="1">
      <alignment horizontal="center" vertical="center"/>
    </xf>
    <xf numFmtId="0" fontId="37" fillId="0" borderId="0" xfId="1" applyFont="1" applyBorder="1"/>
    <xf numFmtId="0" fontId="37" fillId="0" borderId="0" xfId="1" applyFont="1"/>
    <xf numFmtId="0" fontId="37" fillId="0" borderId="0" xfId="1" applyFont="1" applyAlignment="1">
      <alignment horizontal="center"/>
    </xf>
    <xf numFmtId="0" fontId="6" fillId="0" borderId="8" xfId="0" applyFont="1" applyBorder="1" applyAlignment="1">
      <alignment horizontal="left" vertical="center" indent="1"/>
    </xf>
    <xf numFmtId="181" fontId="6" fillId="0" borderId="0" xfId="0" applyNumberFormat="1" applyFont="1">
      <alignment vertical="center"/>
    </xf>
    <xf numFmtId="180" fontId="17" fillId="0" borderId="33" xfId="0" applyNumberFormat="1" applyFont="1" applyBorder="1" applyAlignment="1">
      <alignment horizontal="center" vertical="center"/>
    </xf>
    <xf numFmtId="180" fontId="17" fillId="0" borderId="26" xfId="0" applyNumberFormat="1" applyFont="1" applyBorder="1" applyAlignment="1">
      <alignment horizontal="center" vertical="center"/>
    </xf>
    <xf numFmtId="0" fontId="6" fillId="2" borderId="31" xfId="0" applyFont="1" applyFill="1" applyBorder="1" applyAlignment="1">
      <alignment vertical="center" shrinkToFit="1"/>
    </xf>
    <xf numFmtId="0" fontId="38" fillId="2" borderId="31" xfId="0" applyFont="1" applyFill="1" applyBorder="1" applyAlignment="1">
      <alignment horizontal="distributed" vertical="center" shrinkToFit="1"/>
    </xf>
    <xf numFmtId="181" fontId="6" fillId="2" borderId="30" xfId="0" applyNumberFormat="1" applyFont="1" applyFill="1" applyBorder="1" applyAlignment="1">
      <alignment horizontal="right" vertical="center"/>
    </xf>
    <xf numFmtId="0" fontId="6" fillId="2" borderId="29" xfId="0" applyFont="1" applyFill="1" applyBorder="1" applyAlignment="1">
      <alignment horizontal="distributed" vertical="center"/>
    </xf>
    <xf numFmtId="0" fontId="38" fillId="2" borderId="29" xfId="0" applyFont="1" applyFill="1" applyBorder="1" applyAlignment="1">
      <alignment horizontal="distributed" vertical="center" shrinkToFit="1"/>
    </xf>
    <xf numFmtId="0" fontId="38" fillId="2" borderId="31" xfId="0" applyFont="1" applyFill="1" applyBorder="1" applyAlignment="1">
      <alignment vertical="center" shrinkToFit="1"/>
    </xf>
    <xf numFmtId="0" fontId="38" fillId="2" borderId="29" xfId="0" applyFont="1" applyFill="1" applyBorder="1" applyAlignment="1">
      <alignment vertical="center" shrinkToFit="1"/>
    </xf>
    <xf numFmtId="181" fontId="6" fillId="2" borderId="30" xfId="0" applyNumberFormat="1" applyFont="1" applyFill="1" applyBorder="1" applyAlignment="1">
      <alignment vertical="center" shrinkToFit="1"/>
    </xf>
    <xf numFmtId="181" fontId="6" fillId="2" borderId="31" xfId="0" applyNumberFormat="1" applyFont="1" applyFill="1" applyBorder="1" applyAlignment="1">
      <alignment horizontal="right" vertical="center"/>
    </xf>
    <xf numFmtId="0" fontId="6" fillId="2" borderId="29" xfId="0" applyFont="1" applyFill="1" applyBorder="1" applyAlignment="1">
      <alignment vertical="center" shrinkToFit="1"/>
    </xf>
    <xf numFmtId="0" fontId="3" fillId="0" borderId="0" xfId="0" applyFont="1" applyFill="1" applyBorder="1">
      <alignment vertical="center"/>
    </xf>
    <xf numFmtId="187" fontId="6" fillId="2" borderId="30" xfId="0" applyNumberFormat="1" applyFont="1" applyFill="1" applyBorder="1" applyAlignment="1">
      <alignment horizontal="right" vertical="center"/>
    </xf>
    <xf numFmtId="181" fontId="6" fillId="2" borderId="31" xfId="0" applyNumberFormat="1" applyFont="1" applyFill="1" applyBorder="1">
      <alignment vertical="center"/>
    </xf>
    <xf numFmtId="0" fontId="20" fillId="0" borderId="8" xfId="0" applyFont="1" applyBorder="1" applyAlignment="1"/>
    <xf numFmtId="180" fontId="20" fillId="0" borderId="7" xfId="0" applyNumberFormat="1" applyFont="1" applyBorder="1" applyAlignment="1"/>
    <xf numFmtId="180" fontId="20" fillId="0" borderId="0" xfId="0" applyNumberFormat="1" applyFont="1" applyBorder="1" applyAlignment="1"/>
    <xf numFmtId="0" fontId="20" fillId="0" borderId="7" xfId="0" applyFont="1" applyBorder="1" applyAlignment="1"/>
    <xf numFmtId="0" fontId="20" fillId="0" borderId="8" xfId="0" applyFont="1" applyBorder="1" applyAlignment="1">
      <alignment horizontal="right"/>
    </xf>
    <xf numFmtId="180" fontId="20" fillId="0" borderId="7" xfId="0" applyNumberFormat="1" applyFont="1" applyBorder="1" applyAlignment="1">
      <alignment horizontal="right" vertical="center"/>
    </xf>
    <xf numFmtId="0" fontId="20" fillId="0" borderId="7" xfId="0" applyFont="1" applyBorder="1" applyAlignment="1">
      <alignment horizontal="right"/>
    </xf>
    <xf numFmtId="0" fontId="3" fillId="0" borderId="0" xfId="0" applyFont="1" applyBorder="1" applyAlignment="1"/>
    <xf numFmtId="180" fontId="20" fillId="0" borderId="0" xfId="0" applyNumberFormat="1" applyFont="1" applyBorder="1" applyAlignment="1">
      <alignment horizontal="center" vertical="center"/>
    </xf>
    <xf numFmtId="180" fontId="23" fillId="0" borderId="5" xfId="0" applyNumberFormat="1" applyFont="1" applyBorder="1" applyAlignment="1">
      <alignment vertical="center"/>
    </xf>
    <xf numFmtId="180" fontId="23" fillId="0" borderId="2" xfId="0" applyNumberFormat="1" applyFont="1" applyBorder="1" applyAlignment="1">
      <alignment vertical="center"/>
    </xf>
    <xf numFmtId="180" fontId="20" fillId="0" borderId="8" xfId="0" applyNumberFormat="1" applyFont="1" applyBorder="1" applyAlignment="1">
      <alignment vertical="center" shrinkToFit="1"/>
    </xf>
    <xf numFmtId="180" fontId="20" fillId="0" borderId="7" xfId="0" applyNumberFormat="1" applyFont="1" applyBorder="1" applyAlignment="1">
      <alignment vertical="center" shrinkToFit="1"/>
    </xf>
    <xf numFmtId="181" fontId="3" fillId="2" borderId="30" xfId="0" applyNumberFormat="1" applyFont="1" applyFill="1" applyBorder="1" applyAlignment="1">
      <alignment horizontal="right" vertical="center"/>
    </xf>
    <xf numFmtId="177" fontId="3" fillId="2" borderId="30" xfId="0" applyNumberFormat="1" applyFont="1" applyFill="1" applyBorder="1" applyAlignment="1">
      <alignment horizontal="right" vertical="center"/>
    </xf>
    <xf numFmtId="181" fontId="3" fillId="2" borderId="30" xfId="0" applyNumberFormat="1" applyFont="1" applyFill="1" applyBorder="1" applyAlignment="1">
      <alignment horizontal="right" vertical="center" shrinkToFit="1"/>
    </xf>
    <xf numFmtId="187" fontId="3" fillId="2" borderId="30" xfId="0" applyNumberFormat="1" applyFont="1" applyFill="1" applyBorder="1" applyAlignment="1">
      <alignment horizontal="right" vertical="center"/>
    </xf>
    <xf numFmtId="0" fontId="20" fillId="0" borderId="8" xfId="0" applyFont="1" applyBorder="1" applyAlignment="1">
      <alignment vertical="center"/>
    </xf>
    <xf numFmtId="180" fontId="20" fillId="0" borderId="0" xfId="0" applyNumberFormat="1" applyFont="1" applyBorder="1" applyAlignment="1">
      <alignment vertical="center"/>
    </xf>
    <xf numFmtId="0" fontId="20" fillId="0" borderId="0" xfId="0" applyFont="1" applyBorder="1" applyAlignment="1">
      <alignment vertical="center"/>
    </xf>
    <xf numFmtId="0" fontId="20" fillId="0" borderId="8" xfId="0" applyFont="1" applyBorder="1" applyAlignment="1">
      <alignment vertical="center" shrinkToFit="1"/>
    </xf>
    <xf numFmtId="183" fontId="20" fillId="0" borderId="0" xfId="0" applyNumberFormat="1" applyFont="1" applyBorder="1" applyAlignment="1">
      <alignment horizontal="right" vertical="center" shrinkToFit="1"/>
    </xf>
    <xf numFmtId="180" fontId="20" fillId="0" borderId="0" xfId="0" applyNumberFormat="1" applyFont="1" applyBorder="1" applyAlignment="1">
      <alignment horizontal="right" vertical="center" shrinkToFit="1"/>
    </xf>
    <xf numFmtId="187" fontId="6" fillId="2" borderId="29" xfId="0" applyNumberFormat="1" applyFont="1" applyFill="1" applyBorder="1" applyAlignment="1">
      <alignment horizontal="right" vertical="center"/>
    </xf>
    <xf numFmtId="183" fontId="6" fillId="2" borderId="30" xfId="0" applyNumberFormat="1" applyFont="1" applyFill="1" applyBorder="1" applyAlignment="1">
      <alignment horizontal="right" vertical="center"/>
    </xf>
    <xf numFmtId="187" fontId="6" fillId="2" borderId="31" xfId="0" applyNumberFormat="1" applyFont="1" applyFill="1" applyBorder="1" applyAlignment="1">
      <alignment horizontal="right" vertical="center"/>
    </xf>
    <xf numFmtId="0" fontId="38" fillId="2" borderId="31" xfId="0" applyFont="1" applyFill="1" applyBorder="1" applyAlignment="1">
      <alignment horizontal="distributed" vertical="center"/>
    </xf>
    <xf numFmtId="0" fontId="38" fillId="2" borderId="29" xfId="0" applyFont="1" applyFill="1" applyBorder="1" applyAlignment="1">
      <alignment horizontal="distributed" vertical="center"/>
    </xf>
    <xf numFmtId="180" fontId="40" fillId="0" borderId="7" xfId="2" applyNumberFormat="1" applyFont="1" applyFill="1" applyBorder="1" applyAlignment="1">
      <alignment vertical="top"/>
    </xf>
    <xf numFmtId="180" fontId="39" fillId="0" borderId="7" xfId="2" applyNumberFormat="1" applyFont="1" applyFill="1" applyBorder="1" applyAlignment="1">
      <alignment vertical="center"/>
    </xf>
    <xf numFmtId="180" fontId="39" fillId="0" borderId="7" xfId="2" applyNumberFormat="1" applyFont="1" applyFill="1" applyBorder="1" applyAlignment="1">
      <alignment vertical="top"/>
    </xf>
    <xf numFmtId="180" fontId="20" fillId="0" borderId="7" xfId="0" applyNumberFormat="1" applyFont="1" applyBorder="1" applyAlignment="1">
      <alignment horizontal="right" vertical="center" shrinkToFit="1"/>
    </xf>
    <xf numFmtId="180" fontId="40" fillId="0" borderId="0" xfId="2" applyNumberFormat="1" applyFont="1" applyFill="1" applyBorder="1" applyAlignment="1">
      <alignment horizontal="right" vertical="top"/>
    </xf>
    <xf numFmtId="180" fontId="39" fillId="0" borderId="0" xfId="2" applyNumberFormat="1" applyFont="1" applyFill="1" applyBorder="1" applyAlignment="1">
      <alignment vertical="center"/>
    </xf>
    <xf numFmtId="180" fontId="39" fillId="0" borderId="0" xfId="2" applyNumberFormat="1" applyFont="1" applyFill="1" applyBorder="1" applyAlignment="1">
      <alignment horizontal="right" vertical="center"/>
    </xf>
    <xf numFmtId="180" fontId="39" fillId="0" borderId="0" xfId="2" applyNumberFormat="1" applyFont="1" applyFill="1" applyBorder="1" applyAlignment="1">
      <alignment horizontal="right" vertical="top"/>
    </xf>
    <xf numFmtId="0" fontId="23" fillId="0" borderId="7" xfId="3" applyFont="1" applyBorder="1"/>
    <xf numFmtId="0" fontId="20" fillId="0" borderId="7" xfId="3" applyFont="1" applyBorder="1" applyAlignment="1">
      <alignment horizontal="center"/>
    </xf>
    <xf numFmtId="0" fontId="20" fillId="0" borderId="7" xfId="3" applyFont="1" applyBorder="1"/>
    <xf numFmtId="0" fontId="20" fillId="0" borderId="9" xfId="3" applyFont="1" applyBorder="1"/>
    <xf numFmtId="0" fontId="20" fillId="0" borderId="0" xfId="3" applyFont="1" applyBorder="1" applyAlignment="1">
      <alignment horizontal="right" vertical="center"/>
    </xf>
    <xf numFmtId="181" fontId="20" fillId="0" borderId="0" xfId="3" applyNumberFormat="1" applyFont="1" applyBorder="1" applyAlignment="1">
      <alignment horizontal="right" vertical="center" shrinkToFit="1"/>
    </xf>
    <xf numFmtId="0" fontId="23" fillId="0" borderId="0" xfId="3" applyFont="1"/>
    <xf numFmtId="189" fontId="20" fillId="0" borderId="0" xfId="3" applyNumberFormat="1" applyFont="1" applyAlignment="1">
      <alignment horizontal="right" vertical="center" shrinkToFit="1"/>
    </xf>
    <xf numFmtId="189" fontId="20" fillId="0" borderId="0" xfId="3" applyNumberFormat="1" applyFont="1" applyBorder="1" applyAlignment="1">
      <alignment horizontal="right" vertical="center" shrinkToFit="1"/>
    </xf>
    <xf numFmtId="180" fontId="37" fillId="0" borderId="8" xfId="5" applyNumberFormat="1" applyFont="1" applyBorder="1" applyAlignment="1">
      <alignment horizontal="distributed" vertical="center"/>
    </xf>
    <xf numFmtId="180" fontId="20" fillId="0" borderId="0" xfId="5" applyNumberFormat="1" applyFont="1" applyAlignment="1">
      <alignment vertical="center"/>
    </xf>
    <xf numFmtId="180" fontId="20" fillId="0" borderId="0" xfId="3" applyNumberFormat="1" applyFont="1" applyBorder="1" applyAlignment="1">
      <alignment horizontal="right" vertical="center"/>
    </xf>
    <xf numFmtId="180" fontId="20" fillId="0" borderId="0" xfId="3" applyNumberFormat="1" applyFont="1" applyFill="1" applyBorder="1" applyAlignment="1">
      <alignment horizontal="right" vertical="center"/>
    </xf>
    <xf numFmtId="49" fontId="40" fillId="0" borderId="0" xfId="2" applyNumberFormat="1" applyFont="1" applyFill="1" applyBorder="1" applyAlignment="1">
      <alignment vertical="top"/>
    </xf>
    <xf numFmtId="49" fontId="39" fillId="0" borderId="8" xfId="2" applyNumberFormat="1" applyFont="1" applyFill="1" applyBorder="1" applyAlignment="1">
      <alignment vertical="top"/>
    </xf>
    <xf numFmtId="180" fontId="39" fillId="0" borderId="7" xfId="2" applyNumberFormat="1" applyFont="1" applyFill="1" applyBorder="1" applyAlignment="1">
      <alignment horizontal="right" vertical="center"/>
    </xf>
    <xf numFmtId="0" fontId="37" fillId="0" borderId="0" xfId="4" applyFont="1"/>
    <xf numFmtId="49" fontId="39" fillId="0" borderId="0" xfId="2" applyNumberFormat="1" applyFont="1" applyFill="1" applyBorder="1" applyAlignment="1">
      <alignment vertical="top"/>
    </xf>
    <xf numFmtId="49" fontId="39" fillId="0" borderId="0" xfId="2" applyNumberFormat="1" applyFont="1" applyFill="1" applyBorder="1" applyAlignment="1">
      <alignment horizontal="right" vertical="top"/>
    </xf>
    <xf numFmtId="49" fontId="39" fillId="0" borderId="7" xfId="2" applyNumberFormat="1" applyFont="1" applyFill="1" applyBorder="1" applyAlignment="1">
      <alignment vertical="top"/>
    </xf>
    <xf numFmtId="49" fontId="40" fillId="0" borderId="8" xfId="2" applyNumberFormat="1" applyFont="1" applyFill="1" applyBorder="1" applyAlignment="1">
      <alignment vertical="top"/>
    </xf>
    <xf numFmtId="0" fontId="44" fillId="0" borderId="0" xfId="0" applyFont="1">
      <alignment vertical="center"/>
    </xf>
    <xf numFmtId="0" fontId="45" fillId="0" borderId="0" xfId="0" applyFont="1">
      <alignment vertical="center"/>
    </xf>
    <xf numFmtId="0" fontId="46" fillId="0" borderId="0" xfId="0" applyFont="1">
      <alignment vertical="center"/>
    </xf>
    <xf numFmtId="0" fontId="47" fillId="0" borderId="0" xfId="0" applyFont="1">
      <alignment vertical="center"/>
    </xf>
    <xf numFmtId="0" fontId="48" fillId="0" borderId="0" xfId="0" applyFont="1" applyAlignment="1">
      <alignment vertical="center"/>
    </xf>
    <xf numFmtId="0" fontId="48" fillId="0" borderId="0" xfId="0" applyFont="1" applyAlignment="1"/>
    <xf numFmtId="0" fontId="49" fillId="0" borderId="0" xfId="0" applyFont="1" applyBorder="1" applyAlignment="1">
      <alignment vertical="center"/>
    </xf>
    <xf numFmtId="0" fontId="48" fillId="0" borderId="0" xfId="5" applyFont="1" applyAlignment="1">
      <alignment vertical="center"/>
    </xf>
    <xf numFmtId="0" fontId="50" fillId="0" borderId="0" xfId="2" applyNumberFormat="1" applyFont="1" applyFill="1" applyBorder="1" applyAlignment="1">
      <alignment horizontal="left" vertical="center"/>
    </xf>
    <xf numFmtId="180" fontId="50" fillId="0" borderId="0" xfId="2" applyNumberFormat="1" applyFont="1" applyFill="1" applyBorder="1" applyAlignment="1">
      <alignment horizontal="left" vertical="center"/>
    </xf>
    <xf numFmtId="180" fontId="20" fillId="0" borderId="0" xfId="1" applyNumberFormat="1" applyFont="1" applyAlignment="1">
      <alignment vertical="center"/>
    </xf>
    <xf numFmtId="180" fontId="20" fillId="0" borderId="0" xfId="1" applyNumberFormat="1" applyFont="1" applyAlignment="1">
      <alignment horizontal="right" vertical="center"/>
    </xf>
    <xf numFmtId="180" fontId="17" fillId="0" borderId="25" xfId="0" applyNumberFormat="1" applyFont="1" applyBorder="1" applyAlignment="1">
      <alignment horizontal="center" vertical="center"/>
    </xf>
    <xf numFmtId="0" fontId="11" fillId="0" borderId="0" xfId="0" applyFont="1" applyBorder="1" applyAlignment="1">
      <alignment vertical="center"/>
    </xf>
    <xf numFmtId="180" fontId="20" fillId="0" borderId="0" xfId="0" applyNumberFormat="1" applyFont="1" applyBorder="1" applyAlignment="1">
      <alignment horizontal="right" vertical="center" indent="2"/>
    </xf>
    <xf numFmtId="180" fontId="20" fillId="0" borderId="7" xfId="0" applyNumberFormat="1" applyFont="1" applyBorder="1" applyAlignment="1">
      <alignment horizontal="right" vertical="center" indent="2"/>
    </xf>
    <xf numFmtId="0" fontId="11" fillId="0" borderId="8" xfId="1" applyNumberFormat="1" applyFont="1" applyBorder="1" applyAlignment="1">
      <alignment horizontal="center" vertical="center"/>
    </xf>
    <xf numFmtId="0" fontId="11" fillId="0" borderId="0" xfId="0" applyNumberFormat="1" applyFont="1" applyBorder="1" applyAlignment="1">
      <alignment horizontal="right" vertical="center"/>
    </xf>
    <xf numFmtId="0" fontId="11" fillId="0" borderId="7" xfId="1" applyNumberFormat="1" applyFont="1" applyBorder="1" applyAlignment="1">
      <alignment horizontal="center" vertical="center"/>
    </xf>
    <xf numFmtId="0" fontId="9" fillId="0" borderId="0" xfId="1" applyNumberFormat="1" applyFont="1" applyBorder="1"/>
    <xf numFmtId="0" fontId="9" fillId="0" borderId="0" xfId="1" applyNumberFormat="1" applyFont="1"/>
    <xf numFmtId="0" fontId="11" fillId="0" borderId="0" xfId="0" quotePrefix="1" applyNumberFormat="1" applyFont="1" applyBorder="1" applyAlignment="1">
      <alignment horizontal="right" vertical="center"/>
    </xf>
    <xf numFmtId="181" fontId="5" fillId="0" borderId="9" xfId="0" applyNumberFormat="1" applyFont="1" applyBorder="1">
      <alignment vertical="center"/>
    </xf>
    <xf numFmtId="181" fontId="5" fillId="0" borderId="10" xfId="0" applyNumberFormat="1" applyFont="1" applyBorder="1">
      <alignment vertical="center"/>
    </xf>
    <xf numFmtId="0" fontId="11" fillId="0" borderId="0" xfId="0" applyFont="1" applyBorder="1" applyAlignment="1">
      <alignment horizontal="distributed" vertical="center" wrapText="1" indent="1" shrinkToFit="1"/>
    </xf>
    <xf numFmtId="0" fontId="11" fillId="0" borderId="3" xfId="0" applyFont="1" applyBorder="1" applyAlignment="1">
      <alignment horizontal="distributed" vertical="center" wrapText="1" indent="1" shrinkToFit="1"/>
    </xf>
    <xf numFmtId="0" fontId="20" fillId="0" borderId="0" xfId="0" applyFont="1" applyBorder="1" applyAlignment="1">
      <alignment vertical="center" wrapText="1" shrinkToFit="1"/>
    </xf>
    <xf numFmtId="0" fontId="11" fillId="0" borderId="7" xfId="3" applyFont="1" applyBorder="1" applyAlignment="1">
      <alignment horizontal="center"/>
    </xf>
    <xf numFmtId="180" fontId="11" fillId="0" borderId="10" xfId="0" applyNumberFormat="1" applyFont="1" applyBorder="1" applyAlignment="1">
      <alignment horizontal="center" vertical="center"/>
    </xf>
    <xf numFmtId="180" fontId="11" fillId="0" borderId="5" xfId="0" applyNumberFormat="1" applyFont="1" applyBorder="1" applyAlignment="1">
      <alignment horizontal="center" vertical="center"/>
    </xf>
    <xf numFmtId="180" fontId="11" fillId="0" borderId="13" xfId="0" applyNumberFormat="1" applyFont="1" applyBorder="1" applyAlignment="1">
      <alignment horizontal="center" vertical="center"/>
    </xf>
    <xf numFmtId="180" fontId="11" fillId="0" borderId="4" xfId="0" applyNumberFormat="1" applyFont="1" applyBorder="1" applyAlignment="1">
      <alignment horizontal="center" vertical="center"/>
    </xf>
    <xf numFmtId="180" fontId="11" fillId="0" borderId="7" xfId="0" applyNumberFormat="1" applyFont="1" applyBorder="1" applyAlignment="1">
      <alignment horizontal="center" vertical="center"/>
    </xf>
    <xf numFmtId="180" fontId="11" fillId="0" borderId="9" xfId="0" applyNumberFormat="1" applyFont="1" applyBorder="1" applyAlignment="1">
      <alignment horizontal="center" vertical="center"/>
    </xf>
    <xf numFmtId="180" fontId="11" fillId="0" borderId="6" xfId="0" applyNumberFormat="1" applyFont="1" applyBorder="1" applyAlignment="1">
      <alignment horizontal="center" vertical="center"/>
    </xf>
    <xf numFmtId="180" fontId="11" fillId="0" borderId="8" xfId="0" applyNumberFormat="1" applyFont="1" applyBorder="1" applyAlignment="1">
      <alignment horizontal="center" vertical="center"/>
    </xf>
    <xf numFmtId="180" fontId="11" fillId="0" borderId="1" xfId="0" applyNumberFormat="1" applyFont="1" applyBorder="1" applyAlignment="1">
      <alignment horizontal="center" vertical="center" wrapText="1"/>
    </xf>
    <xf numFmtId="180" fontId="11" fillId="0" borderId="14" xfId="0" applyNumberFormat="1" applyFont="1" applyBorder="1" applyAlignment="1">
      <alignment horizontal="center" vertical="center" wrapText="1"/>
    </xf>
    <xf numFmtId="180" fontId="11" fillId="0" borderId="12" xfId="0" applyNumberFormat="1" applyFont="1" applyBorder="1" applyAlignment="1">
      <alignment horizontal="center" vertical="center"/>
    </xf>
    <xf numFmtId="0" fontId="11" fillId="0" borderId="8" xfId="0" applyFont="1" applyBorder="1" applyAlignment="1">
      <alignment vertical="center"/>
    </xf>
    <xf numFmtId="178" fontId="6" fillId="0" borderId="0" xfId="0" applyNumberFormat="1" applyFont="1">
      <alignment vertical="center"/>
    </xf>
    <xf numFmtId="178" fontId="6" fillId="0" borderId="0" xfId="0" applyNumberFormat="1" applyFont="1" applyAlignment="1">
      <alignment horizontal="right" vertical="center"/>
    </xf>
    <xf numFmtId="180" fontId="11" fillId="0" borderId="2" xfId="0" applyNumberFormat="1" applyFont="1" applyBorder="1" applyAlignment="1">
      <alignment vertical="center" wrapText="1"/>
    </xf>
    <xf numFmtId="180" fontId="12" fillId="0" borderId="40" xfId="0" applyNumberFormat="1" applyFont="1" applyBorder="1" applyAlignment="1">
      <alignment horizontal="center" vertical="center" wrapText="1"/>
    </xf>
    <xf numFmtId="180" fontId="12" fillId="0" borderId="41" xfId="0" applyNumberFormat="1" applyFont="1" applyBorder="1" applyAlignment="1">
      <alignment horizontal="center" vertical="center" wrapText="1"/>
    </xf>
    <xf numFmtId="0" fontId="51" fillId="0" borderId="8" xfId="0" applyFont="1" applyBorder="1" applyAlignment="1">
      <alignment horizontal="left" vertical="center"/>
    </xf>
    <xf numFmtId="181" fontId="32" fillId="0" borderId="0" xfId="3" applyNumberFormat="1" applyFont="1" applyBorder="1" applyAlignment="1">
      <alignment horizontal="left" shrinkToFit="1"/>
    </xf>
    <xf numFmtId="180" fontId="32" fillId="0" borderId="2" xfId="5" applyNumberFormat="1" applyFont="1" applyBorder="1"/>
    <xf numFmtId="0" fontId="11" fillId="0" borderId="0" xfId="0" applyFont="1" applyBorder="1" applyAlignment="1">
      <alignment vertical="center"/>
    </xf>
    <xf numFmtId="180" fontId="31" fillId="0" borderId="28" xfId="2" applyNumberFormat="1" applyFont="1" applyFill="1" applyBorder="1" applyAlignment="1">
      <alignment horizontal="centerContinuous" vertical="top"/>
    </xf>
    <xf numFmtId="187" fontId="16" fillId="0" borderId="0" xfId="0" applyNumberFormat="1" applyFont="1" applyAlignment="1">
      <alignment vertical="center"/>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11" fillId="0" borderId="0" xfId="0" applyFont="1" applyBorder="1" applyAlignment="1">
      <alignment horizontal="center" vertical="center"/>
    </xf>
    <xf numFmtId="0" fontId="11" fillId="0" borderId="8" xfId="0" applyFont="1" applyBorder="1" applyAlignment="1">
      <alignment vertical="center"/>
    </xf>
    <xf numFmtId="177" fontId="5" fillId="0" borderId="0" xfId="0" applyNumberFormat="1" applyFont="1" applyAlignment="1">
      <alignment horizontal="right" vertical="center"/>
    </xf>
    <xf numFmtId="177" fontId="20" fillId="0" borderId="0" xfId="0" applyNumberFormat="1" applyFont="1" applyBorder="1" applyAlignment="1">
      <alignment horizontal="right" vertical="center"/>
    </xf>
    <xf numFmtId="177" fontId="11" fillId="0" borderId="0" xfId="0" applyNumberFormat="1" applyFont="1" applyBorder="1" applyAlignment="1">
      <alignment horizontal="right" vertical="center"/>
    </xf>
    <xf numFmtId="177" fontId="6" fillId="2" borderId="30" xfId="0" applyNumberFormat="1" applyFont="1" applyFill="1" applyBorder="1">
      <alignment vertical="center"/>
    </xf>
    <xf numFmtId="177" fontId="5" fillId="0" borderId="0" xfId="0" applyNumberFormat="1" applyFont="1" applyFill="1" applyBorder="1">
      <alignment vertical="center"/>
    </xf>
    <xf numFmtId="177" fontId="20" fillId="0" borderId="0" xfId="0" applyNumberFormat="1" applyFont="1" applyAlignment="1">
      <alignment vertical="center"/>
    </xf>
    <xf numFmtId="177" fontId="11" fillId="0" borderId="0" xfId="0" applyNumberFormat="1" applyFont="1" applyAlignment="1">
      <alignment vertical="center"/>
    </xf>
    <xf numFmtId="177" fontId="20" fillId="0" borderId="0" xfId="0" applyNumberFormat="1" applyFont="1" applyBorder="1" applyAlignment="1"/>
    <xf numFmtId="177" fontId="11" fillId="0" borderId="0" xfId="0" applyNumberFormat="1" applyFont="1" applyBorder="1" applyAlignment="1">
      <alignment vertical="center"/>
    </xf>
    <xf numFmtId="177" fontId="11" fillId="0" borderId="0" xfId="3" applyNumberFormat="1" applyFont="1" applyBorder="1" applyAlignment="1">
      <alignment horizontal="right" vertical="center"/>
    </xf>
    <xf numFmtId="0" fontId="5" fillId="0" borderId="42" xfId="0" applyFont="1" applyBorder="1" applyAlignment="1">
      <alignment horizontal="center" vertical="center" wrapText="1"/>
    </xf>
    <xf numFmtId="0" fontId="17" fillId="0" borderId="3" xfId="0" applyFont="1" applyBorder="1" applyAlignment="1">
      <alignment horizontal="center" vertical="center"/>
    </xf>
    <xf numFmtId="180" fontId="11" fillId="0" borderId="7" xfId="0" applyNumberFormat="1" applyFont="1" applyBorder="1" applyAlignment="1">
      <alignment horizontal="center" vertical="center"/>
    </xf>
    <xf numFmtId="0" fontId="11" fillId="0" borderId="0" xfId="0" applyFont="1" applyBorder="1" applyAlignment="1">
      <alignment vertical="center"/>
    </xf>
    <xf numFmtId="180" fontId="37" fillId="0" borderId="0" xfId="1" applyNumberFormat="1" applyFont="1"/>
    <xf numFmtId="177" fontId="11" fillId="0" borderId="0" xfId="0" applyNumberFormat="1" applyFont="1" applyFill="1" applyAlignment="1">
      <alignment vertical="center"/>
    </xf>
    <xf numFmtId="177" fontId="11" fillId="0" borderId="0" xfId="0" applyNumberFormat="1" applyFont="1" applyFill="1" applyBorder="1" applyAlignment="1">
      <alignment horizontal="right" vertical="center"/>
    </xf>
    <xf numFmtId="180" fontId="11" fillId="0" borderId="0" xfId="0" applyNumberFormat="1" applyFont="1" applyFill="1" applyBorder="1" applyAlignment="1">
      <alignment horizontal="right" vertical="center"/>
    </xf>
    <xf numFmtId="0" fontId="11" fillId="0" borderId="0" xfId="0" applyFont="1" applyFill="1" applyAlignment="1"/>
    <xf numFmtId="181" fontId="6" fillId="0" borderId="0" xfId="0" applyNumberFormat="1" applyFont="1" applyFill="1">
      <alignment vertical="center"/>
    </xf>
    <xf numFmtId="185" fontId="5" fillId="0" borderId="0" xfId="0" applyNumberFormat="1" applyFont="1" applyFill="1" applyAlignment="1">
      <alignment horizontal="right" vertical="center"/>
    </xf>
    <xf numFmtId="188" fontId="11" fillId="0" borderId="0" xfId="0" applyNumberFormat="1" applyFont="1" applyBorder="1" applyAlignment="1">
      <alignment vertical="center"/>
    </xf>
    <xf numFmtId="0" fontId="5" fillId="0" borderId="0" xfId="0" applyFont="1" applyBorder="1" applyAlignment="1">
      <alignment horizontal="distributed" vertical="center"/>
    </xf>
    <xf numFmtId="187" fontId="5" fillId="0" borderId="7" xfId="0" applyNumberFormat="1" applyFont="1" applyBorder="1">
      <alignment vertical="center"/>
    </xf>
    <xf numFmtId="187" fontId="5" fillId="0" borderId="0" xfId="0" applyNumberFormat="1" applyFont="1" applyBorder="1">
      <alignment vertical="center"/>
    </xf>
    <xf numFmtId="181" fontId="5" fillId="0" borderId="0" xfId="0" applyNumberFormat="1" applyFont="1" applyBorder="1" applyAlignment="1">
      <alignment horizontal="right" vertical="center"/>
    </xf>
    <xf numFmtId="181" fontId="5" fillId="0" borderId="8" xfId="0" applyNumberFormat="1" applyFont="1" applyBorder="1" applyAlignment="1">
      <alignment horizontal="right" vertical="center"/>
    </xf>
    <xf numFmtId="0" fontId="9" fillId="0" borderId="2" xfId="0" applyFont="1" applyBorder="1" applyAlignment="1">
      <alignment vertical="center"/>
    </xf>
    <xf numFmtId="49" fontId="31" fillId="0" borderId="0" xfId="2" applyNumberFormat="1" applyFont="1" applyFill="1" applyBorder="1" applyAlignment="1">
      <alignment horizontal="distributed" vertical="top"/>
    </xf>
    <xf numFmtId="0" fontId="33" fillId="0" borderId="0" xfId="3" applyFont="1" applyBorder="1" applyAlignment="1">
      <alignment horizontal="left" vertical="center" wrapText="1" indent="2"/>
    </xf>
    <xf numFmtId="0" fontId="17" fillId="0" borderId="0" xfId="3" applyFont="1" applyAlignment="1">
      <alignment vertical="center"/>
    </xf>
    <xf numFmtId="0" fontId="13" fillId="0" borderId="9" xfId="4" applyFont="1" applyBorder="1"/>
    <xf numFmtId="0" fontId="0" fillId="0" borderId="0" xfId="0" applyAlignment="1">
      <alignment vertical="center"/>
    </xf>
    <xf numFmtId="0" fontId="11" fillId="0" borderId="8" xfId="0" applyFont="1" applyBorder="1" applyAlignment="1">
      <alignment vertical="center"/>
    </xf>
    <xf numFmtId="0" fontId="17" fillId="0" borderId="8" xfId="3" applyFont="1" applyFill="1" applyBorder="1" applyAlignment="1">
      <alignment vertical="center"/>
    </xf>
    <xf numFmtId="0" fontId="49" fillId="0" borderId="0" xfId="0" applyFont="1" applyAlignment="1"/>
    <xf numFmtId="0" fontId="5" fillId="0" borderId="4" xfId="0" applyFont="1" applyBorder="1" applyAlignment="1">
      <alignment horizontal="center"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5" xfId="0" applyFont="1" applyBorder="1" applyAlignment="1">
      <alignment horizontal="center" vertical="center" wrapText="1"/>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1" xfId="0" applyFont="1" applyBorder="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4" xfId="0" applyFont="1" applyBorder="1" applyAlignment="1">
      <alignment horizontal="center" vertical="center"/>
    </xf>
    <xf numFmtId="0" fontId="6" fillId="0" borderId="7"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7" xfId="0" applyFont="1" applyBorder="1" applyAlignment="1">
      <alignment horizontal="distributed" vertical="center"/>
    </xf>
    <xf numFmtId="0" fontId="6" fillId="0" borderId="0" xfId="0" applyFont="1" applyBorder="1" applyAlignment="1">
      <alignment horizontal="distributed" vertical="center"/>
    </xf>
    <xf numFmtId="0" fontId="5" fillId="0" borderId="6" xfId="0" applyFont="1" applyBorder="1" applyAlignment="1">
      <alignment horizontal="center" vertical="center"/>
    </xf>
    <xf numFmtId="0" fontId="6" fillId="0" borderId="8" xfId="0" applyFont="1" applyBorder="1" applyAlignment="1">
      <alignment horizontal="center" vertical="center" shrinkToFit="1"/>
    </xf>
    <xf numFmtId="0" fontId="6" fillId="0" borderId="8" xfId="0" applyFont="1" applyBorder="1" applyAlignment="1">
      <alignment horizontal="distributed" vertic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5" fillId="0" borderId="28" xfId="0" applyFont="1" applyBorder="1" applyAlignment="1">
      <alignment horizontal="center" vertical="center" wrapText="1" shrinkToFit="1"/>
    </xf>
    <xf numFmtId="0" fontId="5" fillId="0" borderId="28" xfId="0" applyFont="1" applyBorder="1" applyAlignment="1">
      <alignment horizontal="center" vertical="center" shrinkToFit="1"/>
    </xf>
    <xf numFmtId="0" fontId="5" fillId="0" borderId="28" xfId="0" applyFont="1" applyBorder="1" applyAlignment="1">
      <alignment horizontal="center" vertical="center"/>
    </xf>
    <xf numFmtId="177" fontId="5" fillId="0" borderId="11" xfId="0" applyNumberFormat="1" applyFont="1" applyBorder="1" applyAlignment="1">
      <alignment horizontal="center" vertical="center"/>
    </xf>
    <xf numFmtId="0" fontId="6" fillId="2" borderId="8" xfId="0" applyFont="1" applyFill="1" applyBorder="1" applyAlignment="1">
      <alignment horizontal="distributed" vertical="center"/>
    </xf>
    <xf numFmtId="181" fontId="6" fillId="2" borderId="7" xfId="0" applyNumberFormat="1" applyFont="1" applyFill="1" applyBorder="1" applyAlignment="1">
      <alignment vertical="center"/>
    </xf>
    <xf numFmtId="181" fontId="6" fillId="2" borderId="0" xfId="0" applyNumberFormat="1" applyFont="1" applyFill="1" applyAlignment="1">
      <alignment vertical="center"/>
    </xf>
    <xf numFmtId="0" fontId="20" fillId="0" borderId="8" xfId="1" applyFont="1" applyBorder="1" applyAlignment="1">
      <alignment horizontal="center" vertical="top" wrapText="1"/>
    </xf>
    <xf numFmtId="0" fontId="20" fillId="0" borderId="7" xfId="1" applyFont="1" applyBorder="1" applyAlignment="1">
      <alignment horizontal="center" vertical="top" wrapText="1"/>
    </xf>
    <xf numFmtId="180" fontId="11" fillId="0" borderId="32" xfId="1" applyNumberFormat="1" applyFont="1" applyBorder="1" applyAlignment="1">
      <alignment horizontal="center" vertical="center"/>
    </xf>
    <xf numFmtId="180" fontId="11" fillId="0" borderId="35" xfId="1" applyNumberFormat="1" applyFont="1" applyBorder="1" applyAlignment="1">
      <alignment horizontal="center" vertical="center"/>
    </xf>
    <xf numFmtId="180" fontId="11" fillId="0" borderId="33" xfId="1" applyNumberFormat="1" applyFont="1" applyBorder="1" applyAlignment="1">
      <alignment horizontal="center" vertical="center"/>
    </xf>
    <xf numFmtId="180" fontId="17" fillId="0" borderId="47" xfId="0" applyNumberFormat="1" applyFont="1" applyBorder="1" applyAlignment="1">
      <alignment horizontal="center" vertical="center"/>
    </xf>
    <xf numFmtId="180" fontId="17" fillId="0" borderId="26" xfId="0" applyNumberFormat="1" applyFont="1" applyBorder="1" applyAlignment="1">
      <alignment horizontal="center" vertical="center"/>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11" fillId="0" borderId="10" xfId="0" applyFont="1" applyBorder="1" applyAlignment="1">
      <alignment horizontal="center" vertical="center"/>
    </xf>
    <xf numFmtId="180" fontId="11" fillId="0" borderId="6" xfId="0" applyNumberFormat="1" applyFont="1" applyBorder="1" applyAlignment="1">
      <alignment horizontal="center" vertical="center" wrapText="1"/>
    </xf>
    <xf numFmtId="180" fontId="11" fillId="0" borderId="8" xfId="0" applyNumberFormat="1" applyFont="1" applyBorder="1" applyAlignment="1">
      <alignment horizontal="center" vertical="center" wrapText="1"/>
    </xf>
    <xf numFmtId="180" fontId="11" fillId="0" borderId="10" xfId="0" applyNumberFormat="1" applyFont="1" applyBorder="1" applyAlignment="1">
      <alignment horizontal="center" vertical="center"/>
    </xf>
    <xf numFmtId="180" fontId="17" fillId="0" borderId="5" xfId="0" applyNumberFormat="1" applyFont="1" applyBorder="1" applyAlignment="1">
      <alignment horizontal="center" vertical="center"/>
    </xf>
    <xf numFmtId="180" fontId="17" fillId="0" borderId="2" xfId="0" applyNumberFormat="1" applyFont="1" applyBorder="1" applyAlignment="1">
      <alignment horizontal="center" vertical="center"/>
    </xf>
    <xf numFmtId="180" fontId="17" fillId="0" borderId="45" xfId="0" applyNumberFormat="1" applyFont="1" applyBorder="1" applyAlignment="1">
      <alignment horizontal="center" vertical="center"/>
    </xf>
    <xf numFmtId="180" fontId="17" fillId="0" borderId="36" xfId="0" applyNumberFormat="1" applyFont="1" applyBorder="1" applyAlignment="1">
      <alignment horizontal="center" vertical="center"/>
    </xf>
    <xf numFmtId="180" fontId="17" fillId="0" borderId="46" xfId="0" applyNumberFormat="1" applyFont="1" applyBorder="1" applyAlignment="1">
      <alignment horizontal="center" vertical="center"/>
    </xf>
    <xf numFmtId="181" fontId="6" fillId="2" borderId="30" xfId="0" applyNumberFormat="1" applyFont="1" applyFill="1" applyBorder="1" applyAlignment="1">
      <alignment vertical="center"/>
    </xf>
    <xf numFmtId="181" fontId="6" fillId="2" borderId="38" xfId="0" applyNumberFormat="1" applyFont="1" applyFill="1" applyBorder="1" applyAlignment="1">
      <alignment vertical="center"/>
    </xf>
    <xf numFmtId="177" fontId="6" fillId="2" borderId="38" xfId="0" applyNumberFormat="1" applyFont="1" applyFill="1" applyBorder="1" applyAlignment="1">
      <alignment horizontal="right" vertical="center"/>
    </xf>
    <xf numFmtId="177" fontId="6" fillId="2" borderId="0" xfId="0" applyNumberFormat="1" applyFont="1" applyFill="1" applyBorder="1" applyAlignment="1">
      <alignment horizontal="right" vertical="center"/>
    </xf>
    <xf numFmtId="0" fontId="6" fillId="2" borderId="31" xfId="0" applyFont="1" applyFill="1" applyBorder="1" applyAlignment="1">
      <alignment horizontal="distributed" vertical="center"/>
    </xf>
    <xf numFmtId="0" fontId="6" fillId="2" borderId="34" xfId="0" applyFont="1" applyFill="1" applyBorder="1" applyAlignment="1">
      <alignment horizontal="distributed" vertical="center"/>
    </xf>
    <xf numFmtId="181" fontId="6" fillId="2" borderId="29" xfId="0" applyNumberFormat="1" applyFont="1" applyFill="1" applyBorder="1" applyAlignment="1">
      <alignment vertical="center"/>
    </xf>
    <xf numFmtId="181" fontId="6" fillId="2" borderId="37" xfId="0" applyNumberFormat="1" applyFont="1" applyFill="1" applyBorder="1" applyAlignment="1">
      <alignment vertical="center"/>
    </xf>
    <xf numFmtId="0" fontId="9" fillId="0" borderId="5" xfId="0" applyFont="1" applyBorder="1" applyAlignment="1">
      <alignment horizontal="center" vertical="center"/>
    </xf>
    <xf numFmtId="0" fontId="9" fillId="0" borderId="9" xfId="0" applyFont="1" applyBorder="1" applyAlignment="1">
      <alignment horizontal="center" vertical="center"/>
    </xf>
    <xf numFmtId="180" fontId="9" fillId="0" borderId="4" xfId="0" applyNumberFormat="1" applyFont="1" applyBorder="1" applyAlignment="1">
      <alignment horizontal="center" vertical="center"/>
    </xf>
    <xf numFmtId="180" fontId="8" fillId="0" borderId="13" xfId="0" applyNumberFormat="1" applyFont="1" applyBorder="1" applyAlignment="1">
      <alignment horizontal="center" vertical="center"/>
    </xf>
    <xf numFmtId="180" fontId="9" fillId="0" borderId="13" xfId="0" applyNumberFormat="1" applyFont="1" applyBorder="1" applyAlignment="1">
      <alignment horizontal="center" vertical="center"/>
    </xf>
    <xf numFmtId="180" fontId="9" fillId="0" borderId="4" xfId="0" applyNumberFormat="1" applyFont="1" applyBorder="1" applyAlignment="1">
      <alignment horizontal="center" vertical="center" wrapText="1"/>
    </xf>
    <xf numFmtId="180" fontId="9" fillId="0" borderId="13" xfId="0" applyNumberFormat="1" applyFont="1" applyBorder="1" applyAlignment="1">
      <alignment horizontal="center" vertical="center" wrapText="1"/>
    </xf>
    <xf numFmtId="180" fontId="9" fillId="0" borderId="4" xfId="0" applyNumberFormat="1" applyFont="1" applyFill="1" applyBorder="1" applyAlignment="1">
      <alignment horizontal="center" vertical="center" wrapText="1"/>
    </xf>
    <xf numFmtId="180" fontId="9" fillId="0" borderId="13" xfId="0" applyNumberFormat="1" applyFont="1" applyFill="1" applyBorder="1" applyAlignment="1">
      <alignment horizontal="center" vertical="center" wrapText="1"/>
    </xf>
    <xf numFmtId="180" fontId="12" fillId="0" borderId="5" xfId="0" applyNumberFormat="1" applyFont="1" applyFill="1" applyBorder="1" applyAlignment="1">
      <alignment horizontal="center" vertical="center" wrapText="1"/>
    </xf>
    <xf numFmtId="180" fontId="12" fillId="0" borderId="9" xfId="0" applyNumberFormat="1" applyFont="1" applyFill="1" applyBorder="1" applyAlignment="1">
      <alignment horizontal="center" vertical="center" wrapText="1"/>
    </xf>
    <xf numFmtId="180" fontId="9" fillId="0" borderId="5" xfId="0" applyNumberFormat="1" applyFont="1" applyBorder="1" applyAlignment="1">
      <alignment horizontal="center" vertical="center"/>
    </xf>
    <xf numFmtId="180" fontId="8" fillId="0" borderId="9" xfId="0" applyNumberFormat="1" applyFont="1" applyBorder="1" applyAlignment="1">
      <alignment horizontal="center" vertical="center"/>
    </xf>
    <xf numFmtId="180" fontId="9" fillId="0" borderId="6" xfId="0" applyNumberFormat="1" applyFont="1" applyBorder="1" applyAlignment="1">
      <alignment horizontal="center" vertical="center"/>
    </xf>
    <xf numFmtId="180" fontId="8" fillId="0" borderId="10" xfId="0" applyNumberFormat="1" applyFont="1" applyBorder="1" applyAlignment="1">
      <alignment horizontal="center" vertical="center"/>
    </xf>
    <xf numFmtId="0" fontId="9" fillId="0" borderId="6" xfId="0" applyFont="1" applyBorder="1" applyAlignment="1">
      <alignment horizontal="center" vertical="center"/>
    </xf>
    <xf numFmtId="0" fontId="9" fillId="0" borderId="10" xfId="0" applyFont="1" applyBorder="1" applyAlignment="1">
      <alignment horizontal="center" vertical="center"/>
    </xf>
    <xf numFmtId="180" fontId="9" fillId="0" borderId="6" xfId="0" applyNumberFormat="1" applyFont="1" applyBorder="1" applyAlignment="1">
      <alignment horizontal="center" vertical="center" wrapText="1"/>
    </xf>
    <xf numFmtId="0" fontId="0" fillId="0" borderId="0" xfId="0" applyAlignment="1">
      <alignment vertical="center"/>
    </xf>
    <xf numFmtId="181" fontId="6" fillId="2" borderId="34" xfId="0" applyNumberFormat="1" applyFont="1" applyFill="1" applyBorder="1" applyAlignment="1">
      <alignment vertical="center"/>
    </xf>
    <xf numFmtId="0" fontId="0" fillId="0" borderId="8" xfId="0" applyBorder="1" applyAlignment="1">
      <alignment vertical="center"/>
    </xf>
    <xf numFmtId="0" fontId="6" fillId="2" borderId="7" xfId="0" applyFont="1" applyFill="1" applyBorder="1" applyAlignment="1">
      <alignment horizontal="distributed" vertical="center"/>
    </xf>
    <xf numFmtId="0" fontId="0" fillId="0" borderId="7" xfId="0" applyBorder="1" applyAlignment="1">
      <alignment vertical="center"/>
    </xf>
    <xf numFmtId="0" fontId="11" fillId="0" borderId="6"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7" xfId="0" applyFont="1" applyBorder="1" applyAlignment="1">
      <alignment horizontal="center" vertical="center"/>
    </xf>
    <xf numFmtId="0" fontId="11" fillId="0" borderId="9" xfId="0" applyFont="1" applyBorder="1" applyAlignment="1">
      <alignment horizontal="center" vertical="center"/>
    </xf>
    <xf numFmtId="180" fontId="11" fillId="0" borderId="1" xfId="0" applyNumberFormat="1" applyFont="1" applyBorder="1" applyAlignment="1">
      <alignment horizontal="center" vertical="center"/>
    </xf>
    <xf numFmtId="180" fontId="11" fillId="0" borderId="14" xfId="0" applyNumberFormat="1" applyFont="1" applyBorder="1" applyAlignment="1">
      <alignment horizontal="center" vertical="center"/>
    </xf>
    <xf numFmtId="180" fontId="11" fillId="0" borderId="11" xfId="0" applyNumberFormat="1" applyFont="1" applyBorder="1" applyAlignment="1">
      <alignment horizontal="center" vertical="center"/>
    </xf>
    <xf numFmtId="180" fontId="11" fillId="0" borderId="5" xfId="0" applyNumberFormat="1" applyFont="1" applyBorder="1" applyAlignment="1">
      <alignment horizontal="center" vertical="center"/>
    </xf>
    <xf numFmtId="180" fontId="11" fillId="0" borderId="2" xfId="0" applyNumberFormat="1" applyFont="1" applyBorder="1" applyAlignment="1">
      <alignment horizontal="center" vertical="center"/>
    </xf>
    <xf numFmtId="180" fontId="11" fillId="0" borderId="4" xfId="0" applyNumberFormat="1" applyFont="1" applyBorder="1" applyAlignment="1">
      <alignment horizontal="center" vertical="center" wrapText="1"/>
    </xf>
    <xf numFmtId="180" fontId="11" fillId="0" borderId="13" xfId="0" applyNumberFormat="1" applyFont="1" applyBorder="1" applyAlignment="1">
      <alignment horizontal="center" vertical="center"/>
    </xf>
    <xf numFmtId="180" fontId="17" fillId="0" borderId="27" xfId="0" applyNumberFormat="1" applyFont="1" applyBorder="1" applyAlignment="1">
      <alignment horizontal="center" vertical="center"/>
    </xf>
    <xf numFmtId="180" fontId="17" fillId="0" borderId="16" xfId="0" applyNumberFormat="1" applyFont="1" applyBorder="1" applyAlignment="1">
      <alignment horizontal="center" vertical="center"/>
    </xf>
    <xf numFmtId="0" fontId="11" fillId="0" borderId="5" xfId="0" applyFont="1" applyBorder="1" applyAlignment="1">
      <alignment horizontal="center" vertical="center"/>
    </xf>
    <xf numFmtId="180" fontId="11" fillId="0" borderId="7" xfId="0" applyNumberFormat="1" applyFont="1" applyBorder="1" applyAlignment="1">
      <alignment horizontal="center" vertical="center"/>
    </xf>
    <xf numFmtId="180" fontId="11" fillId="0" borderId="9" xfId="0" applyNumberFormat="1" applyFont="1" applyBorder="1" applyAlignment="1">
      <alignment horizontal="center" vertical="center"/>
    </xf>
    <xf numFmtId="180" fontId="11" fillId="0" borderId="39" xfId="0" applyNumberFormat="1" applyFont="1" applyBorder="1" applyAlignment="1">
      <alignment horizontal="center" vertical="center"/>
    </xf>
    <xf numFmtId="180" fontId="11" fillId="0" borderId="17" xfId="0" applyNumberFormat="1" applyFont="1" applyBorder="1" applyAlignment="1">
      <alignment horizontal="center" vertical="center"/>
    </xf>
    <xf numFmtId="180" fontId="11" fillId="0" borderId="4" xfId="0" applyNumberFormat="1" applyFont="1" applyBorder="1" applyAlignment="1">
      <alignment horizontal="center" vertical="center"/>
    </xf>
    <xf numFmtId="180" fontId="11" fillId="0" borderId="12" xfId="0" applyNumberFormat="1" applyFont="1" applyBorder="1" applyAlignment="1">
      <alignment horizontal="center" vertical="center"/>
    </xf>
    <xf numFmtId="180" fontId="11" fillId="0" borderId="20" xfId="0" applyNumberFormat="1" applyFont="1" applyBorder="1" applyAlignment="1">
      <alignment horizontal="center" vertical="center"/>
    </xf>
    <xf numFmtId="180" fontId="11" fillId="0" borderId="2" xfId="0" applyNumberFormat="1" applyFont="1" applyBorder="1" applyAlignment="1">
      <alignment horizontal="center" vertical="center" wrapText="1"/>
    </xf>
    <xf numFmtId="180" fontId="11" fillId="0" borderId="18" xfId="0" applyNumberFormat="1" applyFont="1" applyBorder="1" applyAlignment="1">
      <alignment horizontal="center" vertical="center"/>
    </xf>
    <xf numFmtId="180" fontId="11" fillId="0" borderId="19" xfId="0" applyNumberFormat="1" applyFont="1" applyBorder="1" applyAlignment="1">
      <alignment horizontal="center" vertical="center"/>
    </xf>
    <xf numFmtId="180" fontId="11" fillId="0" borderId="5" xfId="0" applyNumberFormat="1" applyFont="1" applyBorder="1" applyAlignment="1">
      <alignment horizontal="center" vertical="center" wrapText="1"/>
    </xf>
    <xf numFmtId="180" fontId="11" fillId="0" borderId="5" xfId="0" applyNumberFormat="1" applyFont="1" applyBorder="1" applyAlignment="1">
      <alignment horizontal="center" vertical="center" shrinkToFit="1"/>
    </xf>
    <xf numFmtId="180" fontId="11" fillId="0" borderId="6" xfId="0" applyNumberFormat="1" applyFont="1" applyBorder="1" applyAlignment="1">
      <alignment horizontal="center" vertical="center" shrinkToFit="1"/>
    </xf>
    <xf numFmtId="0" fontId="0" fillId="0" borderId="8" xfId="0" applyBorder="1">
      <alignment vertical="center"/>
    </xf>
    <xf numFmtId="0" fontId="0" fillId="0" borderId="10" xfId="0" applyBorder="1">
      <alignment vertical="center"/>
    </xf>
    <xf numFmtId="180" fontId="11" fillId="0" borderId="6" xfId="0" applyNumberFormat="1" applyFont="1" applyBorder="1" applyAlignment="1">
      <alignment horizontal="center" vertical="center"/>
    </xf>
    <xf numFmtId="180" fontId="11" fillId="0" borderId="8" xfId="0" applyNumberFormat="1" applyFont="1" applyBorder="1" applyAlignment="1">
      <alignment horizontal="center" vertical="center"/>
    </xf>
    <xf numFmtId="180" fontId="20" fillId="0" borderId="5" xfId="0" applyNumberFormat="1" applyFont="1" applyBorder="1" applyAlignment="1">
      <alignment horizontal="left" vertical="center" indent="1"/>
    </xf>
    <xf numFmtId="180" fontId="20" fillId="0" borderId="6" xfId="0" applyNumberFormat="1" applyFont="1" applyBorder="1" applyAlignment="1">
      <alignment horizontal="left" vertical="center" indent="1"/>
    </xf>
    <xf numFmtId="180" fontId="20" fillId="0" borderId="39" xfId="0" applyNumberFormat="1" applyFont="1" applyBorder="1" applyAlignment="1">
      <alignment horizontal="center" vertical="center"/>
    </xf>
    <xf numFmtId="180" fontId="20" fillId="0" borderId="17" xfId="0" applyNumberFormat="1" applyFont="1" applyBorder="1" applyAlignment="1">
      <alignment horizontal="center" vertical="center"/>
    </xf>
    <xf numFmtId="180" fontId="9" fillId="0" borderId="5" xfId="0" applyNumberFormat="1" applyFont="1" applyBorder="1" applyAlignment="1">
      <alignment horizontal="center" vertical="center" shrinkToFit="1"/>
    </xf>
    <xf numFmtId="180" fontId="9" fillId="0" borderId="6" xfId="0" applyNumberFormat="1" applyFont="1" applyBorder="1" applyAlignment="1">
      <alignment horizontal="center" vertical="center" shrinkToFit="1"/>
    </xf>
    <xf numFmtId="180" fontId="11" fillId="0" borderId="23" xfId="0" applyNumberFormat="1" applyFont="1" applyBorder="1" applyAlignment="1">
      <alignment horizontal="center" vertical="center"/>
    </xf>
    <xf numFmtId="180" fontId="11" fillId="0" borderId="24" xfId="0" applyNumberFormat="1" applyFont="1" applyBorder="1" applyAlignment="1">
      <alignment horizontal="center" vertical="center"/>
    </xf>
    <xf numFmtId="0" fontId="5" fillId="0" borderId="8" xfId="0" applyFont="1" applyBorder="1" applyAlignment="1">
      <alignment horizontal="center" vertical="center"/>
    </xf>
    <xf numFmtId="0" fontId="5" fillId="0" borderId="41" xfId="0" applyFont="1" applyBorder="1" applyAlignment="1">
      <alignment vertical="center"/>
    </xf>
    <xf numFmtId="0" fontId="5" fillId="0" borderId="42" xfId="0" applyFont="1" applyBorder="1" applyAlignment="1">
      <alignment vertical="center"/>
    </xf>
    <xf numFmtId="0" fontId="5" fillId="0" borderId="43" xfId="0" applyFont="1" applyBorder="1" applyAlignment="1">
      <alignment vertical="center"/>
    </xf>
    <xf numFmtId="0" fontId="5" fillId="0" borderId="11" xfId="0" applyFont="1" applyBorder="1" applyAlignment="1">
      <alignment vertical="center"/>
    </xf>
    <xf numFmtId="0" fontId="5" fillId="0" borderId="1" xfId="0" applyFont="1" applyBorder="1" applyAlignment="1">
      <alignment vertical="center"/>
    </xf>
    <xf numFmtId="0" fontId="5" fillId="0" borderId="14" xfId="0" applyFont="1" applyBorder="1" applyAlignment="1">
      <alignment vertical="center"/>
    </xf>
    <xf numFmtId="0" fontId="5" fillId="0" borderId="2" xfId="0" applyFont="1" applyBorder="1" applyAlignment="1">
      <alignment horizontal="left" vertical="center"/>
    </xf>
    <xf numFmtId="0" fontId="19" fillId="0" borderId="1" xfId="0" applyFont="1" applyBorder="1" applyAlignment="1">
      <alignment horizontal="center" vertical="center"/>
    </xf>
    <xf numFmtId="0" fontId="19" fillId="0" borderId="14" xfId="0" applyFont="1" applyBorder="1" applyAlignment="1">
      <alignment horizontal="center" vertical="center"/>
    </xf>
    <xf numFmtId="0" fontId="9" fillId="0" borderId="7" xfId="0" applyFont="1" applyBorder="1" applyAlignment="1">
      <alignment horizontal="center" vertical="center"/>
    </xf>
    <xf numFmtId="0" fontId="13" fillId="0" borderId="2" xfId="0" applyFont="1" applyBorder="1" applyAlignment="1">
      <alignment horizontal="center" vertical="center"/>
    </xf>
    <xf numFmtId="0" fontId="13" fillId="0" borderId="0"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9" fillId="0" borderId="11" xfId="0" applyFont="1" applyBorder="1" applyAlignment="1">
      <alignment horizontal="center" vertical="center"/>
    </xf>
    <xf numFmtId="180" fontId="13" fillId="0" borderId="4" xfId="0" applyNumberFormat="1" applyFont="1" applyBorder="1" applyAlignment="1">
      <alignment horizontal="center" vertical="center" wrapText="1"/>
    </xf>
    <xf numFmtId="180" fontId="13" fillId="0" borderId="12" xfId="0" applyNumberFormat="1" applyFont="1" applyBorder="1" applyAlignment="1">
      <alignment horizontal="center" vertical="center" wrapText="1"/>
    </xf>
    <xf numFmtId="180" fontId="13" fillId="0" borderId="13" xfId="0" applyNumberFormat="1" applyFont="1" applyBorder="1" applyAlignment="1">
      <alignment horizontal="center" vertical="center" wrapText="1"/>
    </xf>
    <xf numFmtId="180" fontId="11" fillId="0" borderId="11" xfId="0" applyNumberFormat="1" applyFont="1" applyBorder="1" applyAlignment="1">
      <alignment horizontal="center" vertical="center" wrapText="1"/>
    </xf>
    <xf numFmtId="180" fontId="11" fillId="0" borderId="1" xfId="0" applyNumberFormat="1" applyFont="1" applyBorder="1" applyAlignment="1">
      <alignment horizontal="center" vertical="center" wrapText="1"/>
    </xf>
    <xf numFmtId="180" fontId="11" fillId="0" borderId="14" xfId="0" applyNumberFormat="1" applyFont="1" applyBorder="1" applyAlignment="1">
      <alignment horizontal="center" vertical="center" wrapText="1"/>
    </xf>
    <xf numFmtId="180" fontId="13" fillId="0" borderId="5" xfId="0" applyNumberFormat="1" applyFont="1" applyBorder="1" applyAlignment="1">
      <alignment horizontal="center" vertical="center" wrapText="1"/>
    </xf>
    <xf numFmtId="180" fontId="13" fillId="0" borderId="7" xfId="0" applyNumberFormat="1" applyFont="1" applyBorder="1" applyAlignment="1">
      <alignment horizontal="center" vertical="center" wrapText="1"/>
    </xf>
    <xf numFmtId="180" fontId="13" fillId="0" borderId="9" xfId="0" applyNumberFormat="1" applyFont="1" applyBorder="1" applyAlignment="1">
      <alignment horizontal="center" vertical="center" wrapText="1"/>
    </xf>
    <xf numFmtId="0" fontId="19" fillId="0" borderId="5"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27" xfId="0" applyFont="1" applyBorder="1" applyAlignment="1">
      <alignment horizontal="center" vertical="center"/>
    </xf>
    <xf numFmtId="0" fontId="19" fillId="0" borderId="50" xfId="0" applyFont="1" applyBorder="1" applyAlignment="1">
      <alignment horizontal="center" vertical="center"/>
    </xf>
    <xf numFmtId="0" fontId="19" fillId="0" borderId="16" xfId="0" applyFont="1" applyBorder="1" applyAlignment="1">
      <alignment horizontal="center" vertical="center"/>
    </xf>
    <xf numFmtId="0" fontId="11" fillId="0" borderId="11" xfId="0" applyFont="1" applyBorder="1" applyAlignment="1">
      <alignment horizontal="center" vertical="center"/>
    </xf>
    <xf numFmtId="0" fontId="11" fillId="0" borderId="1" xfId="0" applyFont="1" applyBorder="1" applyAlignment="1">
      <alignment horizontal="center" vertical="center"/>
    </xf>
    <xf numFmtId="183" fontId="13" fillId="0" borderId="4" xfId="0" applyNumberFormat="1" applyFont="1" applyBorder="1" applyAlignment="1">
      <alignment horizontal="center" vertical="center" wrapText="1"/>
    </xf>
    <xf numFmtId="183" fontId="13" fillId="0" borderId="12" xfId="0" applyNumberFormat="1" applyFont="1" applyBorder="1" applyAlignment="1">
      <alignment horizontal="center" vertical="center" wrapText="1"/>
    </xf>
    <xf numFmtId="183" fontId="13" fillId="0" borderId="13" xfId="0" applyNumberFormat="1" applyFont="1" applyBorder="1" applyAlignment="1">
      <alignment horizontal="center" vertical="center" wrapText="1"/>
    </xf>
    <xf numFmtId="0" fontId="9" fillId="0" borderId="8"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19" xfId="0" applyFont="1" applyBorder="1" applyAlignment="1">
      <alignment horizontal="center" vertical="center"/>
    </xf>
    <xf numFmtId="0" fontId="19" fillId="0" borderId="23" xfId="0" applyFont="1" applyBorder="1" applyAlignment="1">
      <alignment horizontal="center" vertical="center" wrapText="1"/>
    </xf>
    <xf numFmtId="0" fontId="19" fillId="0" borderId="49" xfId="0" applyFont="1" applyBorder="1" applyAlignment="1">
      <alignment horizontal="center" vertical="center" wrapText="1"/>
    </xf>
    <xf numFmtId="0" fontId="19" fillId="0" borderId="24" xfId="0" applyFont="1" applyBorder="1" applyAlignment="1">
      <alignment horizontal="center" vertical="center" wrapText="1"/>
    </xf>
    <xf numFmtId="0" fontId="13" fillId="0" borderId="20" xfId="0" applyFont="1" applyBorder="1" applyAlignment="1">
      <alignment horizontal="center" vertical="center"/>
    </xf>
    <xf numFmtId="0" fontId="13" fillId="0" borderId="48" xfId="0" applyFont="1" applyBorder="1" applyAlignment="1">
      <alignment horizontal="center" vertical="center"/>
    </xf>
    <xf numFmtId="0" fontId="13" fillId="0" borderId="17" xfId="0" applyFont="1" applyBorder="1" applyAlignment="1">
      <alignment horizontal="center" vertical="center"/>
    </xf>
    <xf numFmtId="0" fontId="11" fillId="0" borderId="14" xfId="0" applyFont="1" applyBorder="1" applyAlignment="1">
      <alignment horizontal="center" vertical="center"/>
    </xf>
    <xf numFmtId="181" fontId="3" fillId="2" borderId="37" xfId="0" applyNumberFormat="1" applyFont="1" applyFill="1" applyBorder="1" applyAlignment="1">
      <alignment vertical="center" shrinkToFit="1"/>
    </xf>
    <xf numFmtId="0" fontId="0" fillId="0" borderId="7" xfId="0" applyBorder="1" applyAlignment="1">
      <alignment vertical="center" shrinkToFit="1"/>
    </xf>
    <xf numFmtId="181" fontId="3" fillId="2" borderId="38" xfId="0" applyNumberFormat="1" applyFont="1" applyFill="1" applyBorder="1" applyAlignment="1">
      <alignment vertical="center"/>
    </xf>
    <xf numFmtId="0" fontId="6" fillId="2" borderId="37" xfId="0" applyFont="1" applyFill="1" applyBorder="1" applyAlignment="1">
      <alignment horizontal="distributed" vertical="center"/>
    </xf>
    <xf numFmtId="181" fontId="3" fillId="2" borderId="34" xfId="0" applyNumberFormat="1" applyFont="1" applyFill="1" applyBorder="1" applyAlignment="1">
      <alignment vertical="center"/>
    </xf>
    <xf numFmtId="181" fontId="3" fillId="2" borderId="38" xfId="0" applyNumberFormat="1" applyFont="1" applyFill="1" applyBorder="1" applyAlignment="1">
      <alignment vertical="center" shrinkToFit="1"/>
    </xf>
    <xf numFmtId="0" fontId="0" fillId="0" borderId="0" xfId="0" applyAlignment="1">
      <alignment vertical="center" shrinkToFit="1"/>
    </xf>
    <xf numFmtId="177" fontId="3" fillId="2" borderId="38" xfId="0" applyNumberFormat="1" applyFont="1" applyFill="1" applyBorder="1" applyAlignment="1">
      <alignment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180" fontId="13" fillId="0" borderId="6" xfId="0" applyNumberFormat="1" applyFont="1"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180" fontId="20" fillId="0" borderId="0" xfId="0" applyNumberFormat="1" applyFont="1" applyBorder="1" applyAlignment="1">
      <alignment vertical="center" shrinkToFit="1"/>
    </xf>
    <xf numFmtId="180" fontId="11" fillId="0" borderId="7" xfId="0" applyNumberFormat="1" applyFont="1" applyBorder="1" applyAlignment="1">
      <alignment horizontal="center" vertical="center" shrinkToFit="1"/>
    </xf>
    <xf numFmtId="180" fontId="11" fillId="0" borderId="8" xfId="0" applyNumberFormat="1" applyFont="1" applyBorder="1" applyAlignment="1">
      <alignment horizontal="center" vertical="center" shrinkToFit="1"/>
    </xf>
    <xf numFmtId="180" fontId="11" fillId="0" borderId="9" xfId="0" applyNumberFormat="1" applyFont="1" applyBorder="1" applyAlignment="1">
      <alignment horizontal="center" vertical="center" shrinkToFit="1"/>
    </xf>
    <xf numFmtId="180" fontId="11" fillId="0" borderId="10" xfId="0" applyNumberFormat="1" applyFont="1" applyBorder="1" applyAlignment="1">
      <alignment horizontal="center" vertical="center" shrinkToFit="1"/>
    </xf>
    <xf numFmtId="180" fontId="11" fillId="0" borderId="0" xfId="0" applyNumberFormat="1" applyFont="1" applyBorder="1" applyAlignment="1">
      <alignment vertical="center" shrinkToFit="1"/>
    </xf>
    <xf numFmtId="180" fontId="11" fillId="0" borderId="2" xfId="0" applyNumberFormat="1" applyFont="1" applyBorder="1" applyAlignment="1">
      <alignment horizontal="center" vertical="center" shrinkToFit="1"/>
    </xf>
    <xf numFmtId="180" fontId="11" fillId="0" borderId="0" xfId="0" applyNumberFormat="1" applyFont="1" applyBorder="1" applyAlignment="1">
      <alignment horizontal="center" vertical="center" shrinkToFit="1"/>
    </xf>
    <xf numFmtId="180" fontId="11" fillId="0" borderId="3" xfId="0" applyNumberFormat="1" applyFont="1" applyBorder="1" applyAlignment="1">
      <alignment horizontal="center" vertical="center" shrinkToFit="1"/>
    </xf>
    <xf numFmtId="180" fontId="9" fillId="0" borderId="7" xfId="0" applyNumberFormat="1" applyFont="1" applyBorder="1" applyAlignment="1">
      <alignment horizontal="distributed" vertical="top" shrinkToFit="1"/>
    </xf>
    <xf numFmtId="180" fontId="9" fillId="0" borderId="0" xfId="0" applyNumberFormat="1" applyFont="1" applyBorder="1" applyAlignment="1">
      <alignment horizontal="distributed" vertical="top" shrinkToFit="1"/>
    </xf>
    <xf numFmtId="180" fontId="9" fillId="0" borderId="9" xfId="0" applyNumberFormat="1" applyFont="1" applyBorder="1" applyAlignment="1">
      <alignment vertical="top" shrinkToFit="1"/>
    </xf>
    <xf numFmtId="180" fontId="9" fillId="0" borderId="3" xfId="0" applyNumberFormat="1" applyFont="1" applyBorder="1" applyAlignment="1">
      <alignment vertical="top" shrinkToFit="1"/>
    </xf>
    <xf numFmtId="180" fontId="11" fillId="0" borderId="23" xfId="0" applyNumberFormat="1" applyFont="1" applyBorder="1" applyAlignment="1">
      <alignment horizontal="center" vertical="center" shrinkToFit="1"/>
    </xf>
    <xf numFmtId="180" fontId="11" fillId="0" borderId="24" xfId="0" applyNumberFormat="1" applyFont="1" applyBorder="1" applyAlignment="1">
      <alignment horizontal="center" vertical="center" shrinkToFit="1"/>
    </xf>
    <xf numFmtId="180" fontId="11" fillId="0" borderId="21" xfId="0" applyNumberFormat="1" applyFont="1" applyBorder="1" applyAlignment="1">
      <alignment horizontal="center" vertical="center" shrinkToFit="1"/>
    </xf>
    <xf numFmtId="180" fontId="11" fillId="0" borderId="19" xfId="0" applyNumberFormat="1" applyFont="1" applyBorder="1" applyAlignment="1">
      <alignment horizontal="center" vertical="center" shrinkToFit="1"/>
    </xf>
    <xf numFmtId="0" fontId="11" fillId="0" borderId="20"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3" xfId="0" applyFont="1" applyBorder="1" applyAlignment="1">
      <alignment horizontal="center" vertical="center"/>
    </xf>
    <xf numFmtId="0" fontId="11" fillId="0" borderId="23" xfId="0" applyFont="1" applyBorder="1" applyAlignment="1">
      <alignment horizontal="center" vertical="center" shrinkToFit="1"/>
    </xf>
    <xf numFmtId="0" fontId="11" fillId="0" borderId="24" xfId="0" applyFont="1" applyBorder="1" applyAlignment="1">
      <alignment horizontal="center" vertical="center" shrinkToFit="1"/>
    </xf>
    <xf numFmtId="180" fontId="11" fillId="0" borderId="27" xfId="0" applyNumberFormat="1" applyFont="1" applyBorder="1" applyAlignment="1">
      <alignment horizontal="center" vertical="center" shrinkToFit="1"/>
    </xf>
    <xf numFmtId="180" fontId="11" fillId="0" borderId="16" xfId="0" applyNumberFormat="1" applyFont="1" applyBorder="1" applyAlignment="1">
      <alignment horizontal="center" vertical="center" shrinkToFit="1"/>
    </xf>
    <xf numFmtId="0" fontId="11" fillId="0" borderId="27"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0" xfId="0" applyFont="1" applyBorder="1" applyAlignment="1">
      <alignment vertical="center"/>
    </xf>
    <xf numFmtId="0" fontId="11" fillId="0" borderId="8" xfId="0" applyFont="1" applyBorder="1" applyAlignment="1">
      <alignment vertical="center"/>
    </xf>
    <xf numFmtId="0" fontId="11" fillId="0" borderId="0" xfId="0" applyFont="1" applyBorder="1" applyAlignment="1">
      <alignment horizontal="left" vertical="center" indent="1"/>
    </xf>
    <xf numFmtId="0" fontId="11" fillId="0" borderId="8" xfId="0" applyFont="1" applyBorder="1" applyAlignment="1">
      <alignment horizontal="left" vertical="center" indent="1"/>
    </xf>
    <xf numFmtId="0" fontId="20" fillId="0" borderId="0" xfId="0" applyFont="1" applyBorder="1" applyAlignment="1">
      <alignment horizontal="left" vertical="center" indent="1"/>
    </xf>
    <xf numFmtId="0" fontId="20" fillId="0" borderId="8" xfId="0" applyFont="1" applyBorder="1" applyAlignment="1">
      <alignment horizontal="left" vertical="center" indent="1"/>
    </xf>
    <xf numFmtId="180" fontId="11" fillId="0" borderId="11" xfId="0" applyNumberFormat="1" applyFont="1" applyBorder="1" applyAlignment="1">
      <alignment horizontal="right" vertical="center"/>
    </xf>
    <xf numFmtId="180" fontId="11" fillId="0" borderId="1" xfId="0" applyNumberFormat="1" applyFont="1" applyBorder="1" applyAlignment="1">
      <alignment horizontal="right" vertical="center"/>
    </xf>
    <xf numFmtId="180" fontId="11" fillId="0" borderId="28" xfId="0" applyNumberFormat="1" applyFont="1" applyBorder="1" applyAlignment="1">
      <alignment horizontal="center" vertical="center"/>
    </xf>
    <xf numFmtId="180" fontId="11" fillId="0" borderId="1" xfId="0" applyNumberFormat="1" applyFont="1" applyBorder="1" applyAlignment="1">
      <alignment horizontal="left" vertical="center"/>
    </xf>
    <xf numFmtId="186" fontId="11" fillId="0" borderId="4" xfId="0" applyNumberFormat="1" applyFont="1" applyBorder="1" applyAlignment="1">
      <alignment horizontal="center" vertical="center" wrapText="1"/>
    </xf>
    <xf numFmtId="186" fontId="11" fillId="0" borderId="12" xfId="0" applyNumberFormat="1" applyFont="1" applyBorder="1" applyAlignment="1">
      <alignment horizontal="center" vertical="center" wrapText="1"/>
    </xf>
    <xf numFmtId="186" fontId="11" fillId="0" borderId="13" xfId="0" applyNumberFormat="1" applyFont="1" applyBorder="1" applyAlignment="1">
      <alignment horizontal="center" vertical="center" wrapText="1"/>
    </xf>
    <xf numFmtId="187" fontId="6" fillId="2" borderId="37" xfId="0" applyNumberFormat="1" applyFont="1" applyFill="1" applyBorder="1" applyAlignment="1">
      <alignment vertical="center"/>
    </xf>
    <xf numFmtId="187" fontId="6" fillId="2" borderId="38" xfId="0" applyNumberFormat="1" applyFont="1" applyFill="1" applyBorder="1" applyAlignment="1">
      <alignment vertical="center"/>
    </xf>
    <xf numFmtId="183" fontId="6" fillId="2" borderId="38" xfId="0" applyNumberFormat="1" applyFont="1" applyFill="1" applyBorder="1" applyAlignment="1">
      <alignment vertical="center"/>
    </xf>
    <xf numFmtId="187" fontId="6" fillId="2" borderId="34" xfId="0" applyNumberFormat="1" applyFont="1" applyFill="1" applyBorder="1" applyAlignment="1">
      <alignment vertical="center"/>
    </xf>
    <xf numFmtId="0" fontId="11" fillId="0" borderId="2" xfId="0" applyFont="1" applyBorder="1" applyAlignment="1">
      <alignment horizontal="center" vertical="center"/>
    </xf>
    <xf numFmtId="0" fontId="11" fillId="0" borderId="0" xfId="0" applyFont="1" applyBorder="1" applyAlignment="1">
      <alignment horizontal="center" vertical="center"/>
    </xf>
    <xf numFmtId="0" fontId="11" fillId="0" borderId="4" xfId="0" applyFont="1" applyBorder="1" applyAlignment="1">
      <alignment horizontal="center" vertical="center" wrapText="1"/>
    </xf>
    <xf numFmtId="0" fontId="11" fillId="0" borderId="13" xfId="0" applyFont="1" applyBorder="1" applyAlignment="1">
      <alignment horizontal="center" vertical="center"/>
    </xf>
    <xf numFmtId="0" fontId="11" fillId="0" borderId="12" xfId="0" applyFont="1" applyBorder="1" applyAlignment="1">
      <alignment horizontal="center" vertical="center"/>
    </xf>
    <xf numFmtId="0" fontId="12" fillId="0" borderId="21" xfId="0" applyFont="1" applyBorder="1" applyAlignment="1">
      <alignment horizontal="center" vertical="center" wrapText="1"/>
    </xf>
    <xf numFmtId="0" fontId="12" fillId="0" borderId="19"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 xfId="0" applyFont="1" applyBorder="1" applyAlignment="1">
      <alignment horizontal="center" vertical="center" wrapText="1"/>
    </xf>
    <xf numFmtId="0" fontId="11" fillId="0" borderId="2" xfId="0" applyFont="1" applyBorder="1" applyAlignment="1">
      <alignment horizontal="center"/>
    </xf>
    <xf numFmtId="0" fontId="11" fillId="0" borderId="6" xfId="0" applyFont="1" applyBorder="1" applyAlignment="1">
      <alignment horizontal="center"/>
    </xf>
    <xf numFmtId="0" fontId="11" fillId="0" borderId="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0"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4" xfId="0" applyFont="1" applyBorder="1" applyAlignment="1">
      <alignment horizontal="center" vertical="center" wrapText="1"/>
    </xf>
    <xf numFmtId="180" fontId="11" fillId="0" borderId="0" xfId="0" applyNumberFormat="1" applyFont="1" applyBorder="1" applyAlignment="1">
      <alignment horizontal="right" vertical="center" indent="2"/>
    </xf>
    <xf numFmtId="0" fontId="0" fillId="0" borderId="0" xfId="0" applyAlignment="1">
      <alignment horizontal="right" vertical="center" indent="2"/>
    </xf>
    <xf numFmtId="180" fontId="11" fillId="0" borderId="3" xfId="0" applyNumberFormat="1" applyFont="1" applyBorder="1" applyAlignment="1">
      <alignment horizontal="right" vertical="center" indent="2"/>
    </xf>
    <xf numFmtId="0" fontId="0" fillId="0" borderId="3" xfId="0" applyBorder="1" applyAlignment="1">
      <alignment horizontal="right" vertical="center" indent="2"/>
    </xf>
    <xf numFmtId="180" fontId="20" fillId="0" borderId="0" xfId="0" applyNumberFormat="1" applyFont="1" applyBorder="1" applyAlignment="1">
      <alignment horizontal="right" vertical="center" indent="2"/>
    </xf>
    <xf numFmtId="180" fontId="11" fillId="0" borderId="7" xfId="0" applyNumberFormat="1" applyFont="1" applyBorder="1" applyAlignment="1">
      <alignment horizontal="right" vertical="center" indent="2"/>
    </xf>
    <xf numFmtId="180" fontId="11" fillId="0" borderId="9" xfId="0" applyNumberFormat="1" applyFont="1" applyBorder="1" applyAlignment="1">
      <alignment horizontal="right" vertical="center" indent="2"/>
    </xf>
    <xf numFmtId="180" fontId="20" fillId="0" borderId="7" xfId="0" applyNumberFormat="1" applyFont="1" applyBorder="1" applyAlignment="1">
      <alignment horizontal="right" vertical="center" indent="2"/>
    </xf>
    <xf numFmtId="180" fontId="43" fillId="0" borderId="11" xfId="0" applyNumberFormat="1" applyFont="1" applyBorder="1" applyAlignment="1">
      <alignment horizontal="center" vertical="center" wrapText="1"/>
    </xf>
    <xf numFmtId="180" fontId="43" fillId="0" borderId="14" xfId="0" applyNumberFormat="1" applyFont="1" applyBorder="1" applyAlignment="1">
      <alignment horizontal="center" vertical="center" wrapText="1"/>
    </xf>
    <xf numFmtId="180" fontId="43" fillId="0" borderId="1" xfId="0" applyNumberFormat="1" applyFont="1" applyBorder="1" applyAlignment="1">
      <alignment horizontal="center" vertical="center" wrapText="1"/>
    </xf>
    <xf numFmtId="180" fontId="39" fillId="0" borderId="4" xfId="2" applyNumberFormat="1" applyFont="1" applyFill="1" applyBorder="1" applyAlignment="1">
      <alignment horizontal="distributed" vertical="center" justifyLastLine="1"/>
    </xf>
    <xf numFmtId="180" fontId="39" fillId="0" borderId="13" xfId="2" applyNumberFormat="1" applyFont="1" applyFill="1" applyBorder="1" applyAlignment="1">
      <alignment horizontal="distributed" vertical="center" justifyLastLine="1"/>
    </xf>
    <xf numFmtId="180" fontId="31" fillId="0" borderId="12" xfId="2" applyNumberFormat="1" applyFont="1" applyFill="1" applyBorder="1" applyAlignment="1">
      <alignment horizontal="distributed" vertical="center" wrapText="1" justifyLastLine="1"/>
    </xf>
    <xf numFmtId="180" fontId="31" fillId="0" borderId="13" xfId="2" applyNumberFormat="1" applyFont="1" applyFill="1" applyBorder="1" applyAlignment="1">
      <alignment horizontal="distributed" vertical="center" justifyLastLine="1"/>
    </xf>
    <xf numFmtId="180" fontId="31" fillId="0" borderId="12" xfId="2" applyNumberFormat="1" applyFont="1" applyFill="1" applyBorder="1" applyAlignment="1">
      <alignment horizontal="distributed" vertical="center" justifyLastLine="1"/>
    </xf>
    <xf numFmtId="180" fontId="41" fillId="0" borderId="5" xfId="2" applyNumberFormat="1" applyFont="1" applyFill="1" applyBorder="1" applyAlignment="1">
      <alignment horizontal="center" vertical="center" wrapText="1"/>
    </xf>
    <xf numFmtId="180" fontId="41" fillId="0" borderId="9" xfId="2" applyNumberFormat="1" applyFont="1" applyFill="1" applyBorder="1" applyAlignment="1">
      <alignment horizontal="center" vertical="center" wrapText="1"/>
    </xf>
    <xf numFmtId="180" fontId="26" fillId="0" borderId="11" xfId="2" applyNumberFormat="1" applyFont="1" applyFill="1" applyBorder="1" applyAlignment="1">
      <alignment horizontal="center" vertical="center"/>
    </xf>
    <xf numFmtId="180" fontId="26" fillId="0" borderId="1" xfId="2" applyNumberFormat="1" applyFont="1" applyFill="1" applyBorder="1" applyAlignment="1">
      <alignment horizontal="center" vertical="center"/>
    </xf>
    <xf numFmtId="180" fontId="26" fillId="0" borderId="14" xfId="2" applyNumberFormat="1" applyFont="1" applyFill="1" applyBorder="1" applyAlignment="1">
      <alignment horizontal="center" vertical="center"/>
    </xf>
    <xf numFmtId="180" fontId="41" fillId="0" borderId="4" xfId="2" applyNumberFormat="1" applyFont="1" applyFill="1" applyBorder="1" applyAlignment="1">
      <alignment horizontal="center" vertical="center" wrapText="1"/>
    </xf>
    <xf numFmtId="180" fontId="41" fillId="0" borderId="13" xfId="2" applyNumberFormat="1" applyFont="1" applyFill="1" applyBorder="1" applyAlignment="1">
      <alignment horizontal="center" vertical="center" wrapText="1"/>
    </xf>
    <xf numFmtId="0" fontId="8" fillId="0" borderId="11" xfId="3" applyFont="1" applyBorder="1" applyAlignment="1">
      <alignment horizontal="center" vertical="center"/>
    </xf>
    <xf numFmtId="0" fontId="8" fillId="0" borderId="1" xfId="3" applyFont="1" applyBorder="1" applyAlignment="1">
      <alignment horizontal="center" vertical="center"/>
    </xf>
    <xf numFmtId="0" fontId="8" fillId="0" borderId="14" xfId="3" applyFont="1" applyBorder="1" applyAlignment="1">
      <alignment horizontal="center" vertical="center"/>
    </xf>
    <xf numFmtId="0" fontId="23" fillId="0" borderId="5" xfId="3" applyFont="1" applyBorder="1" applyAlignment="1">
      <alignment horizontal="center" vertical="center"/>
    </xf>
    <xf numFmtId="0" fontId="23" fillId="0" borderId="6" xfId="3" applyFont="1" applyBorder="1" applyAlignment="1">
      <alignment horizontal="center" vertical="center"/>
    </xf>
    <xf numFmtId="0" fontId="23" fillId="0" borderId="7" xfId="3" applyFont="1" applyBorder="1" applyAlignment="1">
      <alignment horizontal="center" vertical="center"/>
    </xf>
    <xf numFmtId="0" fontId="23" fillId="0" borderId="8" xfId="3" applyFont="1" applyBorder="1" applyAlignment="1">
      <alignment horizontal="center" vertical="center"/>
    </xf>
    <xf numFmtId="0" fontId="23" fillId="0" borderId="2" xfId="3" applyFont="1" applyBorder="1" applyAlignment="1">
      <alignment horizontal="center" vertical="center"/>
    </xf>
    <xf numFmtId="0" fontId="23" fillId="0" borderId="0" xfId="3" applyFont="1" applyBorder="1" applyAlignment="1">
      <alignment horizontal="center" vertical="center"/>
    </xf>
    <xf numFmtId="0" fontId="11" fillId="0" borderId="4" xfId="3" applyFont="1" applyBorder="1" applyAlignment="1">
      <alignment horizontal="center" vertical="center" wrapText="1"/>
    </xf>
    <xf numFmtId="0" fontId="11" fillId="0" borderId="12" xfId="3" applyFont="1" applyBorder="1" applyAlignment="1">
      <alignment horizontal="center" vertical="center" wrapText="1"/>
    </xf>
    <xf numFmtId="0" fontId="11" fillId="0" borderId="13" xfId="3" applyFont="1" applyBorder="1" applyAlignment="1">
      <alignment horizontal="center" vertical="center" wrapText="1"/>
    </xf>
    <xf numFmtId="0" fontId="9" fillId="0" borderId="39" xfId="3" applyFont="1" applyBorder="1" applyAlignment="1">
      <alignment horizontal="center" vertical="center" wrapText="1"/>
    </xf>
    <xf numFmtId="0" fontId="9" fillId="0" borderId="48" xfId="3" applyFont="1" applyBorder="1" applyAlignment="1">
      <alignment horizontal="center" vertical="center" wrapText="1"/>
    </xf>
    <xf numFmtId="0" fontId="9" fillId="0" borderId="17" xfId="3" applyFont="1" applyBorder="1" applyAlignment="1">
      <alignment horizontal="center" vertical="center" wrapText="1"/>
    </xf>
    <xf numFmtId="0" fontId="9" fillId="0" borderId="18" xfId="3" applyFont="1" applyBorder="1" applyAlignment="1">
      <alignment horizontal="center" vertical="center" wrapText="1"/>
    </xf>
    <xf numFmtId="0" fontId="9" fillId="0" borderId="22" xfId="3" applyFont="1" applyBorder="1" applyAlignment="1">
      <alignment horizontal="center" vertical="center" wrapText="1"/>
    </xf>
    <xf numFmtId="0" fontId="9" fillId="0" borderId="19" xfId="3" applyFont="1" applyBorder="1" applyAlignment="1">
      <alignment horizontal="center" vertical="center" wrapText="1"/>
    </xf>
    <xf numFmtId="0" fontId="11" fillId="0" borderId="0" xfId="5" applyFont="1" applyBorder="1" applyAlignment="1">
      <alignment horizontal="center" vertical="center"/>
    </xf>
    <xf numFmtId="0" fontId="11" fillId="0" borderId="8" xfId="5" applyFont="1" applyBorder="1" applyAlignment="1">
      <alignment horizontal="center" vertical="center"/>
    </xf>
    <xf numFmtId="180" fontId="11" fillId="0" borderId="0" xfId="5" applyNumberFormat="1" applyFont="1" applyBorder="1" applyAlignment="1">
      <alignment horizontal="left" vertical="center"/>
    </xf>
    <xf numFmtId="180" fontId="11" fillId="0" borderId="0" xfId="5" applyNumberFormat="1" applyFont="1" applyBorder="1" applyAlignment="1">
      <alignment horizontal="distributed" vertical="center"/>
    </xf>
    <xf numFmtId="180" fontId="20" fillId="0" borderId="0" xfId="5" applyNumberFormat="1" applyFont="1" applyBorder="1" applyAlignment="1">
      <alignment horizontal="distributed" vertical="center"/>
    </xf>
    <xf numFmtId="180" fontId="20" fillId="0" borderId="0" xfId="5" applyNumberFormat="1" applyFont="1" applyBorder="1" applyAlignment="1">
      <alignment vertical="center" shrinkToFit="1"/>
    </xf>
    <xf numFmtId="180" fontId="31" fillId="0" borderId="4" xfId="2" applyNumberFormat="1" applyFont="1" applyFill="1" applyBorder="1" applyAlignment="1">
      <alignment horizontal="center" vertical="center" wrapText="1"/>
    </xf>
    <xf numFmtId="180" fontId="31" fillId="0" borderId="13" xfId="2" applyNumberFormat="1" applyFont="1" applyFill="1" applyBorder="1" applyAlignment="1">
      <alignment horizontal="center" vertical="center" wrapText="1"/>
    </xf>
    <xf numFmtId="180" fontId="31" fillId="0" borderId="5" xfId="2" applyNumberFormat="1" applyFont="1" applyFill="1" applyBorder="1" applyAlignment="1">
      <alignment horizontal="center" vertical="center" wrapText="1"/>
    </xf>
    <xf numFmtId="180" fontId="31" fillId="0" borderId="9" xfId="2" applyNumberFormat="1" applyFont="1" applyFill="1" applyBorder="1" applyAlignment="1">
      <alignment horizontal="center" vertical="center" wrapText="1"/>
    </xf>
    <xf numFmtId="49" fontId="39" fillId="0" borderId="0" xfId="2" applyNumberFormat="1" applyFont="1" applyFill="1" applyBorder="1" applyAlignment="1">
      <alignment horizontal="distributed" vertical="center"/>
    </xf>
    <xf numFmtId="49" fontId="31" fillId="0" borderId="2" xfId="2" applyNumberFormat="1" applyFont="1" applyFill="1" applyBorder="1" applyAlignment="1">
      <alignment horizontal="center" vertical="center"/>
    </xf>
    <xf numFmtId="49" fontId="31" fillId="0" borderId="6" xfId="2" applyNumberFormat="1" applyFont="1" applyFill="1" applyBorder="1" applyAlignment="1">
      <alignment horizontal="center" vertical="center"/>
    </xf>
    <xf numFmtId="49" fontId="31" fillId="0" borderId="0" xfId="2" applyNumberFormat="1" applyFont="1" applyFill="1" applyBorder="1" applyAlignment="1">
      <alignment horizontal="center" vertical="center"/>
    </xf>
    <xf numFmtId="49" fontId="31" fillId="0" borderId="8" xfId="2" applyNumberFormat="1" applyFont="1" applyFill="1" applyBorder="1" applyAlignment="1">
      <alignment horizontal="center" vertical="center"/>
    </xf>
    <xf numFmtId="49" fontId="31" fillId="0" borderId="3" xfId="2" applyNumberFormat="1" applyFont="1" applyFill="1" applyBorder="1" applyAlignment="1">
      <alignment horizontal="center" vertical="center"/>
    </xf>
    <xf numFmtId="49" fontId="31" fillId="0" borderId="10" xfId="2" applyNumberFormat="1" applyFont="1" applyFill="1" applyBorder="1" applyAlignment="1">
      <alignment horizontal="center" vertical="center"/>
    </xf>
    <xf numFmtId="49" fontId="39" fillId="0" borderId="0" xfId="2" applyNumberFormat="1" applyFont="1" applyFill="1" applyBorder="1" applyAlignment="1">
      <alignment horizontal="distributed" vertical="top"/>
    </xf>
    <xf numFmtId="49" fontId="31" fillId="0" borderId="0" xfId="2" applyNumberFormat="1" applyFont="1" applyFill="1" applyBorder="1" applyAlignment="1">
      <alignment horizontal="distributed" vertical="top"/>
    </xf>
    <xf numFmtId="49" fontId="31" fillId="0" borderId="5" xfId="2" applyNumberFormat="1" applyFont="1" applyFill="1" applyBorder="1" applyAlignment="1">
      <alignment horizontal="center" vertical="center"/>
    </xf>
    <xf numFmtId="49" fontId="31" fillId="0" borderId="7" xfId="2" applyNumberFormat="1" applyFont="1" applyFill="1" applyBorder="1" applyAlignment="1">
      <alignment horizontal="center" vertical="center"/>
    </xf>
    <xf numFmtId="49" fontId="31" fillId="0" borderId="9" xfId="2" applyNumberFormat="1" applyFont="1" applyFill="1" applyBorder="1" applyAlignment="1">
      <alignment horizontal="center" vertical="center"/>
    </xf>
    <xf numFmtId="49" fontId="39" fillId="0" borderId="7" xfId="2" applyNumberFormat="1" applyFont="1" applyFill="1" applyBorder="1" applyAlignment="1">
      <alignment horizontal="distributed" vertical="center"/>
    </xf>
  </cellXfs>
  <cellStyles count="7">
    <cellStyle name="桁区切り 2" xfId="6"/>
    <cellStyle name="標準" xfId="0" builtinId="0"/>
    <cellStyle name="標準 2" xfId="3"/>
    <cellStyle name="標準_b026-1" xfId="4"/>
    <cellStyle name="標準_JB16" xfId="2"/>
    <cellStyle name="標準_WR085719" xfId="1"/>
    <cellStyle name="標準_WR112244"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I59"/>
  <sheetViews>
    <sheetView zoomScaleNormal="100" workbookViewId="0">
      <selection activeCell="L21" sqref="L21"/>
    </sheetView>
  </sheetViews>
  <sheetFormatPr defaultRowHeight="13.5"/>
  <cols>
    <col min="1" max="1" width="9" style="2"/>
    <col min="2" max="2" width="12.125" style="2" customWidth="1"/>
    <col min="3" max="3" width="8.5" style="2" bestFit="1" customWidth="1"/>
    <col min="4" max="4" width="8.75" style="2" customWidth="1"/>
    <col min="5" max="6" width="12.125" style="2" customWidth="1"/>
    <col min="7" max="9" width="8.75" style="2" customWidth="1"/>
    <col min="10" max="16384" width="9" style="2"/>
  </cols>
  <sheetData>
    <row r="1" spans="1:9">
      <c r="A1" s="2" t="s">
        <v>852</v>
      </c>
    </row>
    <row r="2" spans="1:9" ht="6" customHeight="1"/>
    <row r="3" spans="1:9">
      <c r="A3" s="693" t="s">
        <v>0</v>
      </c>
      <c r="B3" s="699" t="s">
        <v>4</v>
      </c>
      <c r="C3" s="700"/>
      <c r="D3" s="700"/>
      <c r="E3" s="700"/>
      <c r="F3" s="700"/>
      <c r="G3" s="703"/>
      <c r="H3" s="687" t="s">
        <v>24</v>
      </c>
      <c r="I3" s="690" t="s">
        <v>670</v>
      </c>
    </row>
    <row r="4" spans="1:9" ht="13.5" customHeight="1">
      <c r="A4" s="694"/>
      <c r="B4" s="691" t="s">
        <v>1</v>
      </c>
      <c r="C4" s="687" t="s">
        <v>794</v>
      </c>
      <c r="D4" s="687" t="s">
        <v>793</v>
      </c>
      <c r="E4" s="696" t="s">
        <v>2</v>
      </c>
      <c r="F4" s="696" t="s">
        <v>3</v>
      </c>
      <c r="G4" s="687" t="s">
        <v>26</v>
      </c>
      <c r="H4" s="688"/>
      <c r="I4" s="691"/>
    </row>
    <row r="5" spans="1:9">
      <c r="A5" s="694"/>
      <c r="B5" s="691"/>
      <c r="C5" s="697"/>
      <c r="D5" s="697"/>
      <c r="E5" s="688"/>
      <c r="F5" s="688"/>
      <c r="G5" s="688"/>
      <c r="H5" s="688"/>
      <c r="I5" s="691"/>
    </row>
    <row r="6" spans="1:9">
      <c r="A6" s="695"/>
      <c r="B6" s="692"/>
      <c r="C6" s="698"/>
      <c r="D6" s="698"/>
      <c r="E6" s="689"/>
      <c r="F6" s="689"/>
      <c r="G6" s="689"/>
      <c r="H6" s="689"/>
      <c r="I6" s="692"/>
    </row>
    <row r="7" spans="1:9" ht="6" customHeight="1">
      <c r="A7" s="8"/>
      <c r="B7" s="10"/>
      <c r="C7" s="9"/>
      <c r="D7" s="9"/>
      <c r="E7" s="9"/>
      <c r="F7" s="9"/>
      <c r="G7" s="11"/>
      <c r="H7" s="10"/>
      <c r="I7" s="9"/>
    </row>
    <row r="8" spans="1:9">
      <c r="A8" s="8" t="s">
        <v>6</v>
      </c>
      <c r="B8" s="13">
        <v>182771</v>
      </c>
      <c r="C8" s="16" t="s">
        <v>25</v>
      </c>
      <c r="D8" s="15" t="s">
        <v>25</v>
      </c>
      <c r="E8" s="17">
        <v>95247</v>
      </c>
      <c r="F8" s="17">
        <v>87524</v>
      </c>
      <c r="G8" s="18">
        <v>108.8238654540469</v>
      </c>
      <c r="H8" s="16" t="s">
        <v>25</v>
      </c>
      <c r="I8" s="15" t="s">
        <v>25</v>
      </c>
    </row>
    <row r="9" spans="1:9">
      <c r="A9" s="8" t="s">
        <v>7</v>
      </c>
      <c r="B9" s="13">
        <v>210711</v>
      </c>
      <c r="C9" s="14">
        <v>27940</v>
      </c>
      <c r="D9" s="19">
        <v>15.286889057892106</v>
      </c>
      <c r="E9" s="17">
        <v>109986</v>
      </c>
      <c r="F9" s="17">
        <v>100725</v>
      </c>
      <c r="G9" s="18">
        <v>109.19434102755025</v>
      </c>
      <c r="H9" s="16" t="s">
        <v>25</v>
      </c>
      <c r="I9" s="15" t="s">
        <v>25</v>
      </c>
    </row>
    <row r="10" spans="1:9">
      <c r="A10" s="8" t="s">
        <v>8</v>
      </c>
      <c r="B10" s="13">
        <v>245400</v>
      </c>
      <c r="C10" s="14">
        <v>34689</v>
      </c>
      <c r="D10" s="19">
        <v>16.462832979768493</v>
      </c>
      <c r="E10" s="17">
        <v>128558</v>
      </c>
      <c r="F10" s="17">
        <v>116842</v>
      </c>
      <c r="G10" s="18">
        <v>110.02721624073534</v>
      </c>
      <c r="H10" s="16" t="s">
        <v>25</v>
      </c>
      <c r="I10" s="15" t="s">
        <v>25</v>
      </c>
    </row>
    <row r="11" spans="1:9">
      <c r="A11" s="8" t="s">
        <v>9</v>
      </c>
      <c r="B11" s="13">
        <v>260658</v>
      </c>
      <c r="C11" s="14">
        <v>15258</v>
      </c>
      <c r="D11" s="19">
        <v>6.2176039119804294</v>
      </c>
      <c r="E11" s="17">
        <v>135595</v>
      </c>
      <c r="F11" s="17">
        <v>125063</v>
      </c>
      <c r="G11" s="18">
        <v>108.42135563675907</v>
      </c>
      <c r="H11" s="16" t="s">
        <v>25</v>
      </c>
      <c r="I11" s="15" t="s">
        <v>25</v>
      </c>
    </row>
    <row r="12" spans="1:9">
      <c r="A12" s="8" t="s">
        <v>11</v>
      </c>
      <c r="B12" s="13">
        <v>252200</v>
      </c>
      <c r="C12" s="14">
        <v>-8458</v>
      </c>
      <c r="D12" s="19">
        <v>-3.2448649187824641</v>
      </c>
      <c r="E12" s="17">
        <v>127438</v>
      </c>
      <c r="F12" s="17">
        <v>124762</v>
      </c>
      <c r="G12" s="18">
        <v>102.14488385886729</v>
      </c>
      <c r="H12" s="16" t="s">
        <v>25</v>
      </c>
      <c r="I12" s="15" t="s">
        <v>25</v>
      </c>
    </row>
    <row r="13" spans="1:9">
      <c r="A13" s="8" t="s">
        <v>13</v>
      </c>
      <c r="B13" s="13">
        <v>269723</v>
      </c>
      <c r="C13" s="14">
        <v>17523</v>
      </c>
      <c r="D13" s="19">
        <v>6.9480570975416267</v>
      </c>
      <c r="E13" s="17">
        <v>133331</v>
      </c>
      <c r="F13" s="17">
        <v>136392</v>
      </c>
      <c r="G13" s="18">
        <v>97.755733474104062</v>
      </c>
      <c r="H13" s="16" t="s">
        <v>25</v>
      </c>
      <c r="I13" s="15" t="s">
        <v>25</v>
      </c>
    </row>
    <row r="14" spans="1:9">
      <c r="A14" s="8" t="s">
        <v>14</v>
      </c>
      <c r="B14" s="13">
        <v>286075</v>
      </c>
      <c r="C14" s="14">
        <v>16352</v>
      </c>
      <c r="D14" s="19">
        <v>6.0625159886253721</v>
      </c>
      <c r="E14" s="17">
        <v>139820</v>
      </c>
      <c r="F14" s="17">
        <v>146255</v>
      </c>
      <c r="G14" s="18">
        <v>95.60015042220779</v>
      </c>
      <c r="H14" s="20">
        <v>677.54</v>
      </c>
      <c r="I14" s="21">
        <v>422.22599403725246</v>
      </c>
    </row>
    <row r="15" spans="1:9">
      <c r="A15" s="8" t="s">
        <v>15</v>
      </c>
      <c r="B15" s="13">
        <v>306459</v>
      </c>
      <c r="C15" s="14">
        <v>20384</v>
      </c>
      <c r="D15" s="19">
        <v>7.1254041772262466</v>
      </c>
      <c r="E15" s="17">
        <v>151287</v>
      </c>
      <c r="F15" s="17">
        <v>155172</v>
      </c>
      <c r="G15" s="18">
        <v>97.496326656871076</v>
      </c>
      <c r="H15" s="20">
        <v>680.22</v>
      </c>
      <c r="I15" s="21">
        <v>450.52924053982531</v>
      </c>
    </row>
    <row r="16" spans="1:9">
      <c r="A16" s="8" t="s">
        <v>16</v>
      </c>
      <c r="B16" s="13">
        <v>305472</v>
      </c>
      <c r="C16" s="14">
        <v>-987</v>
      </c>
      <c r="D16" s="19">
        <v>-0.32206592072675511</v>
      </c>
      <c r="E16" s="17">
        <v>147635</v>
      </c>
      <c r="F16" s="17">
        <v>157837</v>
      </c>
      <c r="G16" s="18">
        <v>93.536369799223252</v>
      </c>
      <c r="H16" s="20">
        <v>680.22</v>
      </c>
      <c r="I16" s="21">
        <v>449.07823939313749</v>
      </c>
    </row>
    <row r="17" spans="1:9">
      <c r="A17" s="8" t="s">
        <v>17</v>
      </c>
      <c r="B17" s="13">
        <v>314135</v>
      </c>
      <c r="C17" s="14">
        <v>8663</v>
      </c>
      <c r="D17" s="19">
        <v>2.8359391368112385</v>
      </c>
      <c r="E17" s="17">
        <v>150372</v>
      </c>
      <c r="F17" s="17">
        <v>163763</v>
      </c>
      <c r="G17" s="18">
        <v>91.822939247571185</v>
      </c>
      <c r="H17" s="20">
        <v>680.22</v>
      </c>
      <c r="I17" s="21">
        <v>461.81382493899031</v>
      </c>
    </row>
    <row r="18" spans="1:9">
      <c r="A18" s="8" t="s">
        <v>18</v>
      </c>
      <c r="B18" s="13">
        <v>322497</v>
      </c>
      <c r="C18" s="14">
        <v>8362</v>
      </c>
      <c r="D18" s="19">
        <v>2.661912871854466</v>
      </c>
      <c r="E18" s="17">
        <v>153738</v>
      </c>
      <c r="F18" s="17">
        <v>168759</v>
      </c>
      <c r="G18" s="18">
        <v>91.099141379126451</v>
      </c>
      <c r="H18" s="20">
        <v>680.79</v>
      </c>
      <c r="I18" s="21">
        <v>473.70995461155422</v>
      </c>
    </row>
    <row r="19" spans="1:9">
      <c r="A19" s="8" t="s">
        <v>19</v>
      </c>
      <c r="B19" s="13">
        <v>334416</v>
      </c>
      <c r="C19" s="14">
        <v>11919</v>
      </c>
      <c r="D19" s="19">
        <v>3.6958483334728731</v>
      </c>
      <c r="E19" s="17">
        <v>158937</v>
      </c>
      <c r="F19" s="17">
        <v>175479</v>
      </c>
      <c r="G19" s="18">
        <v>90.573230984904171</v>
      </c>
      <c r="H19" s="20">
        <v>680.97</v>
      </c>
      <c r="I19" s="21">
        <v>491.08771311511521</v>
      </c>
    </row>
    <row r="20" spans="1:9">
      <c r="A20" s="8" t="s">
        <v>20</v>
      </c>
      <c r="B20" s="13">
        <v>345165</v>
      </c>
      <c r="C20" s="14">
        <v>10749</v>
      </c>
      <c r="D20" s="19">
        <v>3.2142600832496093</v>
      </c>
      <c r="E20" s="17">
        <v>163875</v>
      </c>
      <c r="F20" s="17">
        <v>181290</v>
      </c>
      <c r="G20" s="18">
        <v>90.393844117160356</v>
      </c>
      <c r="H20" s="20">
        <v>681.06</v>
      </c>
      <c r="I20" s="21">
        <v>506.80556779138408</v>
      </c>
    </row>
    <row r="21" spans="1:9">
      <c r="A21" s="8" t="s">
        <v>21</v>
      </c>
      <c r="B21" s="13">
        <v>342540</v>
      </c>
      <c r="C21" s="14">
        <v>-2625</v>
      </c>
      <c r="D21" s="19">
        <v>-0.76050584503063456</v>
      </c>
      <c r="E21" s="17">
        <v>160865</v>
      </c>
      <c r="F21" s="17">
        <v>181675</v>
      </c>
      <c r="G21" s="18">
        <v>88.545479565157564</v>
      </c>
      <c r="H21" s="20">
        <v>681.15</v>
      </c>
      <c r="I21" s="21">
        <v>502.88482713058801</v>
      </c>
    </row>
    <row r="22" spans="1:9">
      <c r="A22" s="8" t="s">
        <v>22</v>
      </c>
      <c r="B22" s="13">
        <v>328493</v>
      </c>
      <c r="C22" s="14">
        <v>-14047</v>
      </c>
      <c r="D22" s="19">
        <v>-4.1008349389852317</v>
      </c>
      <c r="E22" s="17">
        <v>152198</v>
      </c>
      <c r="F22" s="17">
        <v>176295</v>
      </c>
      <c r="G22" s="18">
        <v>86.331433109277071</v>
      </c>
      <c r="H22" s="20">
        <v>677.28</v>
      </c>
      <c r="I22" s="21">
        <v>485.01801322938815</v>
      </c>
    </row>
    <row r="23" spans="1:9">
      <c r="A23" s="8" t="s">
        <v>23</v>
      </c>
      <c r="B23" s="13">
        <v>318308</v>
      </c>
      <c r="C23" s="14">
        <v>-10185</v>
      </c>
      <c r="D23" s="19">
        <v>-3.1005226899812222</v>
      </c>
      <c r="E23" s="17">
        <v>146683</v>
      </c>
      <c r="F23" s="17">
        <v>171625</v>
      </c>
      <c r="G23" s="18">
        <v>85.467152221412974</v>
      </c>
      <c r="H23" s="20">
        <v>677.42</v>
      </c>
      <c r="I23" s="21">
        <v>469.88279058781853</v>
      </c>
    </row>
    <row r="24" spans="1:9">
      <c r="A24" s="8" t="s">
        <v>10</v>
      </c>
      <c r="B24" s="13">
        <v>305311</v>
      </c>
      <c r="C24" s="14">
        <v>-12997</v>
      </c>
      <c r="D24" s="19">
        <v>-4.0831521670834592</v>
      </c>
      <c r="E24" s="17">
        <v>140151</v>
      </c>
      <c r="F24" s="17">
        <v>165160</v>
      </c>
      <c r="G24" s="18">
        <v>84.857713732138535</v>
      </c>
      <c r="H24" s="20">
        <v>677.48</v>
      </c>
      <c r="I24" s="21">
        <v>450.65684595855225</v>
      </c>
    </row>
    <row r="25" spans="1:9">
      <c r="A25" s="8" t="s">
        <v>12</v>
      </c>
      <c r="B25" s="13">
        <v>294264</v>
      </c>
      <c r="C25" s="14">
        <v>-11047</v>
      </c>
      <c r="D25" s="19">
        <v>-3.6182777561240886</v>
      </c>
      <c r="E25" s="17">
        <v>134868</v>
      </c>
      <c r="F25" s="17">
        <v>159396</v>
      </c>
      <c r="G25" s="18">
        <v>84.611909960099368</v>
      </c>
      <c r="H25" s="20">
        <v>677.82</v>
      </c>
      <c r="I25" s="21">
        <v>434.13295565194295</v>
      </c>
    </row>
    <row r="26" spans="1:9" s="1" customFormat="1">
      <c r="A26" s="8" t="s">
        <v>13</v>
      </c>
      <c r="B26" s="13">
        <v>279127</v>
      </c>
      <c r="C26" s="14">
        <v>-15137</v>
      </c>
      <c r="D26" s="19">
        <v>-5.1440203354810698</v>
      </c>
      <c r="E26" s="17">
        <v>127046</v>
      </c>
      <c r="F26" s="17">
        <v>152081</v>
      </c>
      <c r="G26" s="18">
        <v>83.538377575108001</v>
      </c>
      <c r="H26" s="20">
        <v>677.93</v>
      </c>
      <c r="I26" s="21">
        <v>411.7342498488045</v>
      </c>
    </row>
    <row r="27" spans="1:9" s="1" customFormat="1">
      <c r="A27" s="8" t="s">
        <v>795</v>
      </c>
      <c r="B27" s="13">
        <v>265979</v>
      </c>
      <c r="C27" s="14">
        <v>-13148</v>
      </c>
      <c r="D27" s="19">
        <v>-4.7104006419999997</v>
      </c>
      <c r="E27" s="17">
        <v>120376</v>
      </c>
      <c r="F27" s="17">
        <v>145603</v>
      </c>
      <c r="G27" s="18">
        <v>82.674120725500003</v>
      </c>
      <c r="H27" s="20">
        <v>677.86</v>
      </c>
      <c r="I27" s="21">
        <v>392.4</v>
      </c>
    </row>
    <row r="28" spans="1:9" ht="6" customHeight="1">
      <c r="A28" s="22"/>
      <c r="B28" s="23"/>
      <c r="C28" s="22"/>
      <c r="D28" s="22"/>
      <c r="E28" s="22"/>
      <c r="F28" s="22"/>
      <c r="G28" s="24"/>
      <c r="H28" s="23"/>
      <c r="I28" s="22"/>
    </row>
    <row r="29" spans="1:9" ht="6" customHeight="1">
      <c r="A29" s="512"/>
      <c r="B29" s="512"/>
      <c r="C29" s="512"/>
      <c r="D29" s="512"/>
      <c r="E29" s="512"/>
      <c r="F29" s="512"/>
      <c r="G29" s="512"/>
      <c r="H29" s="512"/>
      <c r="I29" s="512"/>
    </row>
    <row r="30" spans="1:9" ht="6" customHeight="1">
      <c r="A30" s="512"/>
      <c r="B30" s="512"/>
      <c r="C30" s="512"/>
      <c r="D30" s="512"/>
      <c r="E30" s="512"/>
      <c r="F30" s="512"/>
      <c r="G30" s="512"/>
      <c r="H30" s="512"/>
      <c r="I30" s="512"/>
    </row>
    <row r="31" spans="1:9">
      <c r="A31" s="25"/>
      <c r="B31" s="25"/>
      <c r="C31" s="25"/>
      <c r="D31" s="25"/>
      <c r="E31" s="25"/>
      <c r="F31" s="25"/>
      <c r="G31" s="25"/>
      <c r="H31" s="25"/>
      <c r="I31" s="25"/>
    </row>
    <row r="32" spans="1:9">
      <c r="A32" s="25"/>
      <c r="B32" s="25"/>
      <c r="C32" s="25"/>
      <c r="D32" s="25"/>
      <c r="E32" s="25"/>
      <c r="F32" s="25"/>
      <c r="G32" s="25"/>
      <c r="H32" s="25"/>
      <c r="I32" s="25"/>
    </row>
    <row r="33" spans="1:9">
      <c r="A33" s="2" t="s">
        <v>853</v>
      </c>
      <c r="B33" s="25"/>
      <c r="C33" s="25"/>
      <c r="D33" s="25"/>
      <c r="E33" s="25"/>
      <c r="F33" s="25"/>
      <c r="G33" s="25"/>
      <c r="H33" s="25"/>
      <c r="I33" s="25"/>
    </row>
    <row r="34" spans="1:9">
      <c r="A34" s="693" t="s">
        <v>0</v>
      </c>
      <c r="B34" s="699" t="s">
        <v>5</v>
      </c>
      <c r="C34" s="700"/>
      <c r="D34" s="700"/>
      <c r="E34" s="700"/>
      <c r="F34" s="25"/>
      <c r="G34" s="25"/>
      <c r="H34" s="25"/>
      <c r="I34" s="25"/>
    </row>
    <row r="35" spans="1:9" ht="13.5" customHeight="1">
      <c r="A35" s="694"/>
      <c r="B35" s="691" t="s">
        <v>1</v>
      </c>
      <c r="C35" s="687" t="s">
        <v>794</v>
      </c>
      <c r="D35" s="687" t="s">
        <v>793</v>
      </c>
      <c r="E35" s="690" t="s">
        <v>679</v>
      </c>
      <c r="F35" s="25"/>
      <c r="G35" s="25"/>
      <c r="H35" s="25"/>
      <c r="I35" s="25"/>
    </row>
    <row r="36" spans="1:9">
      <c r="A36" s="694"/>
      <c r="B36" s="691"/>
      <c r="C36" s="697"/>
      <c r="D36" s="697"/>
      <c r="E36" s="701"/>
      <c r="F36" s="25"/>
      <c r="G36" s="25"/>
      <c r="H36" s="25"/>
      <c r="I36" s="25"/>
    </row>
    <row r="37" spans="1:9">
      <c r="A37" s="695"/>
      <c r="B37" s="692"/>
      <c r="C37" s="698"/>
      <c r="D37" s="698"/>
      <c r="E37" s="702"/>
      <c r="F37" s="25"/>
      <c r="G37" s="25"/>
      <c r="H37" s="25"/>
      <c r="I37" s="25"/>
    </row>
    <row r="38" spans="1:9" ht="6" customHeight="1">
      <c r="A38" s="8"/>
      <c r="B38" s="10"/>
      <c r="C38" s="9"/>
      <c r="D38" s="9"/>
      <c r="E38" s="9"/>
      <c r="F38" s="25"/>
      <c r="G38" s="25"/>
      <c r="H38" s="25"/>
      <c r="I38" s="25"/>
    </row>
    <row r="39" spans="1:9">
      <c r="A39" s="8" t="s">
        <v>6</v>
      </c>
      <c r="B39" s="13">
        <v>35864</v>
      </c>
      <c r="C39" s="16" t="s">
        <v>25</v>
      </c>
      <c r="D39" s="15" t="s">
        <v>25</v>
      </c>
      <c r="E39" s="21">
        <v>5.0962246263662729</v>
      </c>
      <c r="F39" s="25"/>
      <c r="G39" s="25"/>
      <c r="H39" s="25"/>
      <c r="I39" s="25"/>
    </row>
    <row r="40" spans="1:9">
      <c r="A40" s="8" t="s">
        <v>7</v>
      </c>
      <c r="B40" s="13">
        <v>41060</v>
      </c>
      <c r="C40" s="14">
        <v>5196</v>
      </c>
      <c r="D40" s="19">
        <v>14.488066027213907</v>
      </c>
      <c r="E40" s="21">
        <v>5.1317827569410621</v>
      </c>
      <c r="F40" s="25"/>
      <c r="G40" s="25"/>
      <c r="H40" s="25"/>
      <c r="I40" s="25"/>
    </row>
    <row r="41" spans="1:9">
      <c r="A41" s="8" t="s">
        <v>8</v>
      </c>
      <c r="B41" s="13">
        <v>46338</v>
      </c>
      <c r="C41" s="14">
        <v>5278</v>
      </c>
      <c r="D41" s="19">
        <v>12.85435947394058</v>
      </c>
      <c r="E41" s="21">
        <v>5.2958694807717208</v>
      </c>
      <c r="F41" s="25"/>
      <c r="G41" s="25"/>
      <c r="H41" s="25"/>
      <c r="I41" s="25"/>
    </row>
    <row r="42" spans="1:9">
      <c r="A42" s="8" t="s">
        <v>9</v>
      </c>
      <c r="B42" s="13">
        <v>48426</v>
      </c>
      <c r="C42" s="14">
        <v>2088</v>
      </c>
      <c r="D42" s="19">
        <v>4.5060209763045478</v>
      </c>
      <c r="E42" s="21">
        <v>5.3826043860735968</v>
      </c>
      <c r="F42" s="25"/>
      <c r="G42" s="25"/>
      <c r="H42" s="25"/>
      <c r="I42" s="25"/>
    </row>
    <row r="43" spans="1:9">
      <c r="A43" s="8" t="s">
        <v>11</v>
      </c>
      <c r="B43" s="13">
        <v>48436</v>
      </c>
      <c r="C43" s="14">
        <v>10</v>
      </c>
      <c r="D43" s="19">
        <v>2.0650064015192982E-2</v>
      </c>
      <c r="E43" s="21">
        <v>5.2068709224543728</v>
      </c>
      <c r="F43" s="25"/>
      <c r="G43" s="25"/>
      <c r="H43" s="25"/>
      <c r="I43" s="25"/>
    </row>
    <row r="44" spans="1:9">
      <c r="A44" s="8" t="s">
        <v>13</v>
      </c>
      <c r="B44" s="13">
        <v>53315</v>
      </c>
      <c r="C44" s="14">
        <v>4879</v>
      </c>
      <c r="D44" s="19">
        <v>10.073086134280285</v>
      </c>
      <c r="E44" s="21">
        <v>5.0590452968207824</v>
      </c>
      <c r="F44" s="25"/>
      <c r="G44" s="25"/>
      <c r="H44" s="25"/>
      <c r="I44" s="25"/>
    </row>
    <row r="45" spans="1:9">
      <c r="A45" s="8" t="s">
        <v>14</v>
      </c>
      <c r="B45" s="13">
        <v>56999</v>
      </c>
      <c r="C45" s="14">
        <v>3684</v>
      </c>
      <c r="D45" s="19">
        <v>6.909875269623944</v>
      </c>
      <c r="E45" s="21">
        <v>5.0189477008368568</v>
      </c>
      <c r="F45" s="25"/>
      <c r="G45" s="25"/>
      <c r="H45" s="25"/>
      <c r="I45" s="25"/>
    </row>
    <row r="46" spans="1:9">
      <c r="A46" s="8" t="s">
        <v>15</v>
      </c>
      <c r="B46" s="13">
        <v>60747</v>
      </c>
      <c r="C46" s="14">
        <v>3748</v>
      </c>
      <c r="D46" s="19">
        <v>6.575553957086977</v>
      </c>
      <c r="E46" s="21">
        <v>5.0448417205787939</v>
      </c>
      <c r="F46" s="25"/>
      <c r="G46" s="25"/>
      <c r="H46" s="25"/>
      <c r="I46" s="25"/>
    </row>
    <row r="47" spans="1:9">
      <c r="A47" s="8" t="s">
        <v>16</v>
      </c>
      <c r="B47" s="13">
        <v>68037</v>
      </c>
      <c r="C47" s="14">
        <v>7290</v>
      </c>
      <c r="D47" s="19">
        <v>12.000592621857864</v>
      </c>
      <c r="E47" s="21">
        <v>4.4897923188853124</v>
      </c>
      <c r="F47" s="25"/>
      <c r="G47" s="25"/>
      <c r="H47" s="25"/>
      <c r="I47" s="25"/>
    </row>
    <row r="48" spans="1:9">
      <c r="A48" s="8" t="s">
        <v>17</v>
      </c>
      <c r="B48" s="13">
        <v>78923</v>
      </c>
      <c r="C48" s="14">
        <v>10886</v>
      </c>
      <c r="D48" s="19">
        <v>16.000117583079799</v>
      </c>
      <c r="E48" s="21">
        <v>3.9802719105964042</v>
      </c>
      <c r="F48" s="25"/>
      <c r="G48" s="25"/>
      <c r="H48" s="25"/>
      <c r="I48" s="25"/>
    </row>
    <row r="49" spans="1:9">
      <c r="A49" s="8" t="s">
        <v>18</v>
      </c>
      <c r="B49" s="13">
        <v>90170</v>
      </c>
      <c r="C49" s="14">
        <v>11247</v>
      </c>
      <c r="D49" s="19">
        <v>14.250598684794035</v>
      </c>
      <c r="E49" s="21">
        <v>3.5765443052012866</v>
      </c>
      <c r="F49" s="25"/>
      <c r="G49" s="25"/>
      <c r="H49" s="25"/>
      <c r="I49" s="25"/>
    </row>
    <row r="50" spans="1:9">
      <c r="A50" s="8" t="s">
        <v>19</v>
      </c>
      <c r="B50" s="13">
        <v>103040</v>
      </c>
      <c r="C50" s="14">
        <v>12870</v>
      </c>
      <c r="D50" s="19">
        <v>14.273039813685262</v>
      </c>
      <c r="E50" s="21">
        <v>3.2454968944099378</v>
      </c>
      <c r="F50" s="25"/>
      <c r="G50" s="25"/>
      <c r="H50" s="25"/>
      <c r="I50" s="25"/>
    </row>
    <row r="51" spans="1:9">
      <c r="A51" s="8" t="s">
        <v>20</v>
      </c>
      <c r="B51" s="13">
        <v>113911</v>
      </c>
      <c r="C51" s="14">
        <v>10871</v>
      </c>
      <c r="D51" s="19">
        <v>10.550271739130434</v>
      </c>
      <c r="E51" s="21">
        <v>3.0301287847530087</v>
      </c>
      <c r="F51" s="25"/>
      <c r="G51" s="25"/>
      <c r="H51" s="25"/>
      <c r="I51" s="25"/>
    </row>
    <row r="52" spans="1:9">
      <c r="A52" s="8" t="s">
        <v>21</v>
      </c>
      <c r="B52" s="13">
        <v>116977</v>
      </c>
      <c r="C52" s="14">
        <v>3066</v>
      </c>
      <c r="D52" s="19">
        <v>2.6915750015362949</v>
      </c>
      <c r="E52" s="21">
        <v>2.9282679501098507</v>
      </c>
      <c r="F52" s="25"/>
      <c r="G52" s="25"/>
      <c r="H52" s="25"/>
      <c r="I52" s="25"/>
    </row>
    <row r="53" spans="1:9">
      <c r="A53" s="8" t="s">
        <v>22</v>
      </c>
      <c r="B53" s="13">
        <v>120151</v>
      </c>
      <c r="C53" s="14">
        <v>3174</v>
      </c>
      <c r="D53" s="19">
        <v>2.7133539071783286</v>
      </c>
      <c r="E53" s="21">
        <v>2.7340013815948265</v>
      </c>
      <c r="F53" s="25"/>
      <c r="G53" s="25"/>
      <c r="H53" s="25"/>
      <c r="I53" s="25"/>
    </row>
    <row r="54" spans="1:9">
      <c r="A54" s="8" t="s">
        <v>23</v>
      </c>
      <c r="B54" s="13">
        <v>125189</v>
      </c>
      <c r="C54" s="14">
        <v>5038</v>
      </c>
      <c r="D54" s="19">
        <v>4.1930570698537784</v>
      </c>
      <c r="E54" s="21">
        <v>2.5426195592264498</v>
      </c>
      <c r="F54" s="25"/>
      <c r="G54" s="25"/>
      <c r="H54" s="25"/>
      <c r="I54" s="25"/>
    </row>
    <row r="55" spans="1:9">
      <c r="A55" s="8" t="s">
        <v>10</v>
      </c>
      <c r="B55" s="13">
        <v>127593</v>
      </c>
      <c r="C55" s="14">
        <v>2404</v>
      </c>
      <c r="D55" s="19">
        <v>1.9202965116743576</v>
      </c>
      <c r="E55" s="21">
        <v>2.3928507049759782</v>
      </c>
      <c r="F55" s="25"/>
      <c r="G55" s="25"/>
      <c r="H55" s="25"/>
      <c r="I55" s="25"/>
    </row>
    <row r="56" spans="1:9">
      <c r="A56" s="8" t="s">
        <v>12</v>
      </c>
      <c r="B56" s="13">
        <v>128411</v>
      </c>
      <c r="C56" s="14">
        <v>818</v>
      </c>
      <c r="D56" s="19">
        <v>0.64110100083860644</v>
      </c>
      <c r="E56" s="21">
        <v>2.2915793818286594</v>
      </c>
      <c r="F56" s="25"/>
      <c r="G56" s="25"/>
      <c r="H56" s="25"/>
      <c r="I56" s="25"/>
    </row>
    <row r="57" spans="1:9" s="1" customFormat="1">
      <c r="A57" s="8" t="s">
        <v>13</v>
      </c>
      <c r="B57" s="13">
        <v>126180</v>
      </c>
      <c r="C57" s="14">
        <v>-2231</v>
      </c>
      <c r="D57" s="19">
        <v>-1.7373900989790636</v>
      </c>
      <c r="E57" s="21">
        <v>2.2121334601363132</v>
      </c>
      <c r="F57" s="25"/>
      <c r="G57" s="8"/>
      <c r="H57" s="8"/>
      <c r="I57" s="8"/>
    </row>
    <row r="58" spans="1:9" s="1" customFormat="1">
      <c r="A58" s="8" t="s">
        <v>795</v>
      </c>
      <c r="B58" s="13">
        <v>123950</v>
      </c>
      <c r="C58" s="14">
        <v>-2230</v>
      </c>
      <c r="D58" s="19">
        <v>-1.7673165318999999</v>
      </c>
      <c r="E58" s="21">
        <v>2.1458572004840661</v>
      </c>
      <c r="F58" s="8"/>
      <c r="G58" s="8"/>
      <c r="H58" s="8"/>
      <c r="I58" s="8"/>
    </row>
    <row r="59" spans="1:9" ht="6" customHeight="1">
      <c r="A59" s="22"/>
      <c r="B59" s="23"/>
      <c r="C59" s="22"/>
      <c r="D59" s="22"/>
      <c r="E59" s="22"/>
      <c r="F59" s="25"/>
      <c r="G59" s="25"/>
      <c r="H59" s="25"/>
      <c r="I59" s="25"/>
    </row>
  </sheetData>
  <mergeCells count="16">
    <mergeCell ref="A34:A37"/>
    <mergeCell ref="B34:E34"/>
    <mergeCell ref="E35:E37"/>
    <mergeCell ref="B3:G3"/>
    <mergeCell ref="G4:G6"/>
    <mergeCell ref="B35:B37"/>
    <mergeCell ref="C35:C37"/>
    <mergeCell ref="D35:D37"/>
    <mergeCell ref="H3:H6"/>
    <mergeCell ref="I3:I6"/>
    <mergeCell ref="A3:A6"/>
    <mergeCell ref="B4:B6"/>
    <mergeCell ref="E4:E6"/>
    <mergeCell ref="F4:F6"/>
    <mergeCell ref="C4:C6"/>
    <mergeCell ref="D4:D6"/>
  </mergeCells>
  <phoneticPr fontId="1"/>
  <pageMargins left="0.70866141732283472" right="0.70866141732283472" top="0.74803149606299213" bottom="0.74803149606299213" header="0.31496062992125984" footer="0.31496062992125984"/>
  <pageSetup paperSize="9" firstPageNumber="28" orientation="portrait" useFirstPageNumber="1" r:id="rId1"/>
  <headerFooter scaleWithDoc="0">
    <oddFooter>&amp;C&amp;"Century,標準"&amp;10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Z61"/>
  <sheetViews>
    <sheetView zoomScaleNormal="100" workbookViewId="0">
      <selection activeCell="AC18" sqref="AC18"/>
    </sheetView>
  </sheetViews>
  <sheetFormatPr defaultRowHeight="13.5"/>
  <cols>
    <col min="1" max="1" width="13.125" customWidth="1"/>
    <col min="2" max="2" width="8.75" bestFit="1" customWidth="1"/>
    <col min="3" max="24" width="7.5" customWidth="1"/>
    <col min="25" max="25" width="7" customWidth="1"/>
    <col min="26" max="26" width="13.125" customWidth="1"/>
  </cols>
  <sheetData>
    <row r="1" spans="1:26" s="2" customFormat="1" ht="15">
      <c r="A1" s="598" t="s">
        <v>697</v>
      </c>
    </row>
    <row r="3" spans="1:26" ht="10.5" customHeight="1">
      <c r="A3" s="761" t="s">
        <v>340</v>
      </c>
      <c r="B3" s="763" t="s">
        <v>478</v>
      </c>
      <c r="C3" s="748" t="s">
        <v>341</v>
      </c>
      <c r="D3" s="748" t="s">
        <v>342</v>
      </c>
      <c r="E3" s="748" t="s">
        <v>343</v>
      </c>
      <c r="F3" s="748" t="s">
        <v>344</v>
      </c>
      <c r="G3" s="748" t="s">
        <v>345</v>
      </c>
      <c r="H3" s="748" t="s">
        <v>346</v>
      </c>
      <c r="I3" s="748" t="s">
        <v>347</v>
      </c>
      <c r="J3" s="748" t="s">
        <v>348</v>
      </c>
      <c r="K3" s="748" t="s">
        <v>349</v>
      </c>
      <c r="L3" s="748" t="s">
        <v>350</v>
      </c>
      <c r="M3" s="757" t="s">
        <v>351</v>
      </c>
      <c r="N3" s="759" t="s">
        <v>352</v>
      </c>
      <c r="O3" s="748" t="s">
        <v>353</v>
      </c>
      <c r="P3" s="748" t="s">
        <v>354</v>
      </c>
      <c r="Q3" s="748" t="s">
        <v>355</v>
      </c>
      <c r="R3" s="751" t="s">
        <v>356</v>
      </c>
      <c r="S3" s="751" t="s">
        <v>357</v>
      </c>
      <c r="T3" s="751" t="s">
        <v>358</v>
      </c>
      <c r="U3" s="751" t="s">
        <v>359</v>
      </c>
      <c r="V3" s="751" t="s">
        <v>360</v>
      </c>
      <c r="W3" s="753" t="s">
        <v>365</v>
      </c>
      <c r="X3" s="753" t="s">
        <v>361</v>
      </c>
      <c r="Y3" s="755" t="s">
        <v>825</v>
      </c>
      <c r="Z3" s="746" t="s">
        <v>340</v>
      </c>
    </row>
    <row r="4" spans="1:26" ht="10.5" customHeight="1">
      <c r="A4" s="762"/>
      <c r="B4" s="760"/>
      <c r="C4" s="749"/>
      <c r="D4" s="749"/>
      <c r="E4" s="749"/>
      <c r="F4" s="749"/>
      <c r="G4" s="749"/>
      <c r="H4" s="749"/>
      <c r="I4" s="749"/>
      <c r="J4" s="749"/>
      <c r="K4" s="749"/>
      <c r="L4" s="749"/>
      <c r="M4" s="758"/>
      <c r="N4" s="760"/>
      <c r="O4" s="749"/>
      <c r="P4" s="749"/>
      <c r="Q4" s="750"/>
      <c r="R4" s="752"/>
      <c r="S4" s="752"/>
      <c r="T4" s="752"/>
      <c r="U4" s="752"/>
      <c r="V4" s="752"/>
      <c r="W4" s="754"/>
      <c r="X4" s="754"/>
      <c r="Y4" s="756"/>
      <c r="Z4" s="747"/>
    </row>
    <row r="5" spans="1:26" ht="6" customHeight="1">
      <c r="A5" s="98"/>
      <c r="B5" s="99"/>
      <c r="C5" s="99"/>
      <c r="D5" s="99"/>
      <c r="E5" s="99"/>
      <c r="F5" s="99"/>
      <c r="G5" s="99"/>
      <c r="H5" s="99"/>
      <c r="I5" s="99"/>
      <c r="J5" s="99"/>
      <c r="K5" s="99"/>
      <c r="L5" s="99"/>
      <c r="M5" s="99"/>
      <c r="N5" s="99"/>
      <c r="O5" s="99"/>
      <c r="P5" s="99"/>
      <c r="Q5" s="101"/>
      <c r="R5" s="102"/>
      <c r="S5" s="102"/>
      <c r="T5" s="102"/>
      <c r="U5" s="102"/>
      <c r="V5" s="102"/>
      <c r="W5" s="103"/>
      <c r="X5" s="104"/>
      <c r="Y5" s="105"/>
      <c r="Z5" s="106"/>
    </row>
    <row r="6" spans="1:26" ht="16.5" customHeight="1">
      <c r="A6" s="66" t="s">
        <v>157</v>
      </c>
      <c r="B6" s="45">
        <v>89</v>
      </c>
      <c r="C6" s="45">
        <v>1</v>
      </c>
      <c r="D6" s="47" t="s">
        <v>269</v>
      </c>
      <c r="E6" s="45">
        <v>1</v>
      </c>
      <c r="F6" s="45">
        <v>4</v>
      </c>
      <c r="G6" s="45">
        <v>2</v>
      </c>
      <c r="H6" s="45">
        <v>2</v>
      </c>
      <c r="I6" s="45">
        <v>3</v>
      </c>
      <c r="J6" s="45">
        <v>4</v>
      </c>
      <c r="K6" s="45">
        <v>1</v>
      </c>
      <c r="L6" s="45">
        <v>1</v>
      </c>
      <c r="M6" s="45">
        <v>10</v>
      </c>
      <c r="N6" s="45">
        <v>9</v>
      </c>
      <c r="O6" s="45">
        <v>13</v>
      </c>
      <c r="P6" s="45">
        <v>8</v>
      </c>
      <c r="Q6" s="45">
        <v>7</v>
      </c>
      <c r="R6" s="45">
        <v>6</v>
      </c>
      <c r="S6" s="45">
        <v>8</v>
      </c>
      <c r="T6" s="45">
        <v>6</v>
      </c>
      <c r="U6" s="45">
        <v>3</v>
      </c>
      <c r="V6" s="47" t="s">
        <v>269</v>
      </c>
      <c r="W6" s="47" t="s">
        <v>269</v>
      </c>
      <c r="X6" s="47" t="s">
        <v>269</v>
      </c>
      <c r="Y6" s="47" t="s">
        <v>269</v>
      </c>
      <c r="Z6" s="65" t="s">
        <v>157</v>
      </c>
    </row>
    <row r="7" spans="1:26" ht="16.5" customHeight="1">
      <c r="A7" s="66" t="s">
        <v>158</v>
      </c>
      <c r="B7" s="45">
        <v>93</v>
      </c>
      <c r="C7" s="45">
        <v>4</v>
      </c>
      <c r="D7" s="45">
        <v>2</v>
      </c>
      <c r="E7" s="45">
        <v>1</v>
      </c>
      <c r="F7" s="47" t="s">
        <v>269</v>
      </c>
      <c r="G7" s="45">
        <v>2</v>
      </c>
      <c r="H7" s="45">
        <v>6</v>
      </c>
      <c r="I7" s="45">
        <v>3</v>
      </c>
      <c r="J7" s="45">
        <v>4</v>
      </c>
      <c r="K7" s="45">
        <v>5</v>
      </c>
      <c r="L7" s="45">
        <v>3</v>
      </c>
      <c r="M7" s="45">
        <v>7</v>
      </c>
      <c r="N7" s="45">
        <v>8</v>
      </c>
      <c r="O7" s="45">
        <v>15</v>
      </c>
      <c r="P7" s="45">
        <v>10</v>
      </c>
      <c r="Q7" s="45">
        <v>9</v>
      </c>
      <c r="R7" s="45">
        <v>4</v>
      </c>
      <c r="S7" s="45">
        <v>2</v>
      </c>
      <c r="T7" s="45">
        <v>5</v>
      </c>
      <c r="U7" s="45">
        <v>2</v>
      </c>
      <c r="V7" s="45">
        <v>1</v>
      </c>
      <c r="W7" s="47" t="s">
        <v>269</v>
      </c>
      <c r="X7" s="47" t="s">
        <v>269</v>
      </c>
      <c r="Y7" s="47" t="s">
        <v>269</v>
      </c>
      <c r="Z7" s="65" t="s">
        <v>158</v>
      </c>
    </row>
    <row r="8" spans="1:26" s="2" customFormat="1" ht="16.5" customHeight="1">
      <c r="A8" s="531" t="s">
        <v>656</v>
      </c>
      <c r="B8" s="515">
        <v>6870</v>
      </c>
      <c r="C8" s="515">
        <v>146</v>
      </c>
      <c r="D8" s="515">
        <v>163</v>
      </c>
      <c r="E8" s="515">
        <v>198</v>
      </c>
      <c r="F8" s="515">
        <v>269</v>
      </c>
      <c r="G8" s="515">
        <v>213</v>
      </c>
      <c r="H8" s="515">
        <v>250</v>
      </c>
      <c r="I8" s="515">
        <v>250</v>
      </c>
      <c r="J8" s="515">
        <v>307</v>
      </c>
      <c r="K8" s="515">
        <v>442</v>
      </c>
      <c r="L8" s="515">
        <v>507</v>
      </c>
      <c r="M8" s="515">
        <v>462</v>
      </c>
      <c r="N8" s="515">
        <v>472</v>
      </c>
      <c r="O8" s="515">
        <v>660</v>
      </c>
      <c r="P8" s="515">
        <v>710</v>
      </c>
      <c r="Q8" s="515">
        <v>610</v>
      </c>
      <c r="R8" s="515">
        <v>465</v>
      </c>
      <c r="S8" s="515">
        <v>398</v>
      </c>
      <c r="T8" s="515">
        <v>210</v>
      </c>
      <c r="U8" s="515">
        <v>106</v>
      </c>
      <c r="V8" s="515">
        <v>21</v>
      </c>
      <c r="W8" s="528">
        <v>2</v>
      </c>
      <c r="X8" s="515">
        <v>9</v>
      </c>
      <c r="Y8" s="515">
        <v>8</v>
      </c>
      <c r="Z8" s="532" t="s">
        <v>656</v>
      </c>
    </row>
    <row r="9" spans="1:26" ht="16.5" customHeight="1">
      <c r="A9" s="66" t="s">
        <v>235</v>
      </c>
      <c r="B9" s="45">
        <v>4114</v>
      </c>
      <c r="C9" s="45">
        <v>121</v>
      </c>
      <c r="D9" s="45">
        <v>128</v>
      </c>
      <c r="E9" s="45">
        <v>139</v>
      </c>
      <c r="F9" s="45">
        <v>164</v>
      </c>
      <c r="G9" s="45">
        <v>139</v>
      </c>
      <c r="H9" s="45">
        <v>171</v>
      </c>
      <c r="I9" s="45">
        <v>174</v>
      </c>
      <c r="J9" s="45">
        <v>240</v>
      </c>
      <c r="K9" s="45">
        <v>265</v>
      </c>
      <c r="L9" s="45">
        <v>314</v>
      </c>
      <c r="M9" s="45">
        <v>266</v>
      </c>
      <c r="N9" s="45">
        <v>270</v>
      </c>
      <c r="O9" s="45">
        <v>295</v>
      </c>
      <c r="P9" s="45">
        <v>349</v>
      </c>
      <c r="Q9" s="45">
        <v>294</v>
      </c>
      <c r="R9" s="45">
        <v>271</v>
      </c>
      <c r="S9" s="45">
        <v>276</v>
      </c>
      <c r="T9" s="45">
        <v>154</v>
      </c>
      <c r="U9" s="45">
        <v>55</v>
      </c>
      <c r="V9" s="45">
        <v>10</v>
      </c>
      <c r="W9" s="45">
        <v>5</v>
      </c>
      <c r="X9" s="45">
        <v>14</v>
      </c>
      <c r="Y9" s="45">
        <v>1</v>
      </c>
      <c r="Z9" s="470" t="s">
        <v>235</v>
      </c>
    </row>
    <row r="10" spans="1:26" ht="16.5" customHeight="1">
      <c r="A10" s="66" t="s">
        <v>248</v>
      </c>
      <c r="B10" s="45">
        <v>4721</v>
      </c>
      <c r="C10" s="45">
        <v>151</v>
      </c>
      <c r="D10" s="45">
        <v>137</v>
      </c>
      <c r="E10" s="45">
        <v>173</v>
      </c>
      <c r="F10" s="45">
        <v>204</v>
      </c>
      <c r="G10" s="45">
        <v>203</v>
      </c>
      <c r="H10" s="45">
        <v>238</v>
      </c>
      <c r="I10" s="45">
        <v>245</v>
      </c>
      <c r="J10" s="45">
        <v>282</v>
      </c>
      <c r="K10" s="45">
        <v>346</v>
      </c>
      <c r="L10" s="45">
        <v>332</v>
      </c>
      <c r="M10" s="45">
        <v>339</v>
      </c>
      <c r="N10" s="45">
        <v>318</v>
      </c>
      <c r="O10" s="45">
        <v>321</v>
      </c>
      <c r="P10" s="45">
        <v>391</v>
      </c>
      <c r="Q10" s="45">
        <v>299</v>
      </c>
      <c r="R10" s="45">
        <v>276</v>
      </c>
      <c r="S10" s="45">
        <v>256</v>
      </c>
      <c r="T10" s="45">
        <v>144</v>
      </c>
      <c r="U10" s="45">
        <v>39</v>
      </c>
      <c r="V10" s="45">
        <v>16</v>
      </c>
      <c r="W10" s="47">
        <v>1</v>
      </c>
      <c r="X10" s="45">
        <v>10</v>
      </c>
      <c r="Y10" s="47">
        <v>5</v>
      </c>
      <c r="Z10" s="65" t="s">
        <v>248</v>
      </c>
    </row>
    <row r="11" spans="1:26" ht="16.5" customHeight="1">
      <c r="A11" s="66" t="s">
        <v>261</v>
      </c>
      <c r="B11" s="45">
        <v>2885</v>
      </c>
      <c r="C11" s="45">
        <v>95</v>
      </c>
      <c r="D11" s="45">
        <v>86</v>
      </c>
      <c r="E11" s="45">
        <v>86</v>
      </c>
      <c r="F11" s="45">
        <v>124</v>
      </c>
      <c r="G11" s="45">
        <v>150</v>
      </c>
      <c r="H11" s="45">
        <v>149</v>
      </c>
      <c r="I11" s="45">
        <v>155</v>
      </c>
      <c r="J11" s="45">
        <v>181</v>
      </c>
      <c r="K11" s="45">
        <v>191</v>
      </c>
      <c r="L11" s="45">
        <v>195</v>
      </c>
      <c r="M11" s="45">
        <v>208</v>
      </c>
      <c r="N11" s="45">
        <v>168</v>
      </c>
      <c r="O11" s="45">
        <v>186</v>
      </c>
      <c r="P11" s="45">
        <v>229</v>
      </c>
      <c r="Q11" s="45">
        <v>213</v>
      </c>
      <c r="R11" s="45">
        <v>194</v>
      </c>
      <c r="S11" s="45">
        <v>152</v>
      </c>
      <c r="T11" s="45">
        <v>68</v>
      </c>
      <c r="U11" s="45">
        <v>38</v>
      </c>
      <c r="V11" s="45">
        <v>11</v>
      </c>
      <c r="W11" s="47">
        <v>1</v>
      </c>
      <c r="X11" s="45">
        <v>5</v>
      </c>
      <c r="Y11" s="45">
        <v>2</v>
      </c>
      <c r="Z11" s="65" t="s">
        <v>261</v>
      </c>
    </row>
    <row r="12" spans="1:26" ht="16.5" customHeight="1">
      <c r="A12" s="66" t="s">
        <v>236</v>
      </c>
      <c r="B12" s="45">
        <v>2184</v>
      </c>
      <c r="C12" s="45">
        <v>74</v>
      </c>
      <c r="D12" s="45">
        <v>57</v>
      </c>
      <c r="E12" s="45">
        <v>59</v>
      </c>
      <c r="F12" s="45">
        <v>76</v>
      </c>
      <c r="G12" s="45">
        <v>169</v>
      </c>
      <c r="H12" s="45">
        <v>107</v>
      </c>
      <c r="I12" s="45">
        <v>158</v>
      </c>
      <c r="J12" s="45">
        <v>144</v>
      </c>
      <c r="K12" s="45">
        <v>125</v>
      </c>
      <c r="L12" s="45">
        <v>148</v>
      </c>
      <c r="M12" s="45">
        <v>121</v>
      </c>
      <c r="N12" s="45">
        <v>145</v>
      </c>
      <c r="O12" s="45">
        <v>181</v>
      </c>
      <c r="P12" s="45">
        <v>178</v>
      </c>
      <c r="Q12" s="45">
        <v>155</v>
      </c>
      <c r="R12" s="45">
        <v>129</v>
      </c>
      <c r="S12" s="45">
        <v>88</v>
      </c>
      <c r="T12" s="45">
        <v>50</v>
      </c>
      <c r="U12" s="45">
        <v>15</v>
      </c>
      <c r="V12" s="47" t="s">
        <v>269</v>
      </c>
      <c r="W12" s="47" t="s">
        <v>269</v>
      </c>
      <c r="X12" s="45">
        <v>5</v>
      </c>
      <c r="Y12" s="45">
        <v>8</v>
      </c>
      <c r="Z12" s="65" t="s">
        <v>236</v>
      </c>
    </row>
    <row r="13" spans="1:26" ht="16.5" customHeight="1">
      <c r="A13" s="66" t="s">
        <v>249</v>
      </c>
      <c r="B13" s="45">
        <v>3692</v>
      </c>
      <c r="C13" s="45">
        <v>113</v>
      </c>
      <c r="D13" s="45">
        <v>97</v>
      </c>
      <c r="E13" s="45">
        <v>114</v>
      </c>
      <c r="F13" s="45">
        <v>122</v>
      </c>
      <c r="G13" s="45">
        <v>149</v>
      </c>
      <c r="H13" s="45">
        <v>187</v>
      </c>
      <c r="I13" s="45">
        <v>185</v>
      </c>
      <c r="J13" s="45">
        <v>228</v>
      </c>
      <c r="K13" s="45">
        <v>233</v>
      </c>
      <c r="L13" s="45">
        <v>238</v>
      </c>
      <c r="M13" s="45">
        <v>241</v>
      </c>
      <c r="N13" s="45">
        <v>257</v>
      </c>
      <c r="O13" s="45">
        <v>324</v>
      </c>
      <c r="P13" s="45">
        <v>383</v>
      </c>
      <c r="Q13" s="45">
        <v>263</v>
      </c>
      <c r="R13" s="45">
        <v>248</v>
      </c>
      <c r="S13" s="45">
        <v>162</v>
      </c>
      <c r="T13" s="45">
        <v>76</v>
      </c>
      <c r="U13" s="45">
        <v>40</v>
      </c>
      <c r="V13" s="45">
        <v>8</v>
      </c>
      <c r="W13" s="47" t="s">
        <v>269</v>
      </c>
      <c r="X13" s="45">
        <v>24</v>
      </c>
      <c r="Y13" s="45">
        <v>6</v>
      </c>
      <c r="Z13" s="65" t="s">
        <v>249</v>
      </c>
    </row>
    <row r="14" spans="1:26" ht="16.5" customHeight="1">
      <c r="A14" s="66" t="s">
        <v>237</v>
      </c>
      <c r="B14" s="45">
        <v>1587</v>
      </c>
      <c r="C14" s="45">
        <v>50</v>
      </c>
      <c r="D14" s="45">
        <v>56</v>
      </c>
      <c r="E14" s="45">
        <v>56</v>
      </c>
      <c r="F14" s="45">
        <v>62</v>
      </c>
      <c r="G14" s="45">
        <v>50</v>
      </c>
      <c r="H14" s="45">
        <v>62</v>
      </c>
      <c r="I14" s="45">
        <v>60</v>
      </c>
      <c r="J14" s="45">
        <v>98</v>
      </c>
      <c r="K14" s="45">
        <v>96</v>
      </c>
      <c r="L14" s="45">
        <v>73</v>
      </c>
      <c r="M14" s="45">
        <v>99</v>
      </c>
      <c r="N14" s="45">
        <v>125</v>
      </c>
      <c r="O14" s="45">
        <v>164</v>
      </c>
      <c r="P14" s="45">
        <v>195</v>
      </c>
      <c r="Q14" s="45">
        <v>123</v>
      </c>
      <c r="R14" s="45">
        <v>75</v>
      </c>
      <c r="S14" s="45">
        <v>85</v>
      </c>
      <c r="T14" s="45">
        <v>39</v>
      </c>
      <c r="U14" s="45">
        <v>16</v>
      </c>
      <c r="V14" s="45">
        <v>1</v>
      </c>
      <c r="W14" s="47" t="s">
        <v>269</v>
      </c>
      <c r="X14" s="45">
        <v>2</v>
      </c>
      <c r="Y14" s="45">
        <v>2</v>
      </c>
      <c r="Z14" s="65" t="s">
        <v>237</v>
      </c>
    </row>
    <row r="15" spans="1:26" ht="16.5" customHeight="1">
      <c r="A15" s="66" t="s">
        <v>250</v>
      </c>
      <c r="B15" s="45">
        <v>2584</v>
      </c>
      <c r="C15" s="45">
        <v>55</v>
      </c>
      <c r="D15" s="45">
        <v>69</v>
      </c>
      <c r="E15" s="45">
        <v>110</v>
      </c>
      <c r="F15" s="45">
        <v>140</v>
      </c>
      <c r="G15" s="45">
        <v>80</v>
      </c>
      <c r="H15" s="45">
        <v>72</v>
      </c>
      <c r="I15" s="45">
        <v>123</v>
      </c>
      <c r="J15" s="45">
        <v>113</v>
      </c>
      <c r="K15" s="45">
        <v>160</v>
      </c>
      <c r="L15" s="45">
        <v>138</v>
      </c>
      <c r="M15" s="45">
        <v>182</v>
      </c>
      <c r="N15" s="45">
        <v>190</v>
      </c>
      <c r="O15" s="45">
        <v>230</v>
      </c>
      <c r="P15" s="45">
        <v>276</v>
      </c>
      <c r="Q15" s="45">
        <v>259</v>
      </c>
      <c r="R15" s="45">
        <v>179</v>
      </c>
      <c r="S15" s="45">
        <v>125</v>
      </c>
      <c r="T15" s="45">
        <v>62</v>
      </c>
      <c r="U15" s="45">
        <v>16</v>
      </c>
      <c r="V15" s="45">
        <v>3</v>
      </c>
      <c r="W15" s="47" t="s">
        <v>269</v>
      </c>
      <c r="X15" s="45">
        <v>2</v>
      </c>
      <c r="Y15" s="47" t="s">
        <v>269</v>
      </c>
      <c r="Z15" s="65" t="s">
        <v>250</v>
      </c>
    </row>
    <row r="16" spans="1:26" ht="16.5" customHeight="1">
      <c r="A16" s="66" t="s">
        <v>262</v>
      </c>
      <c r="B16" s="45">
        <v>3006</v>
      </c>
      <c r="C16" s="45">
        <v>100</v>
      </c>
      <c r="D16" s="45">
        <v>101</v>
      </c>
      <c r="E16" s="45">
        <v>127</v>
      </c>
      <c r="F16" s="45">
        <v>137</v>
      </c>
      <c r="G16" s="45">
        <v>95</v>
      </c>
      <c r="H16" s="45">
        <v>101</v>
      </c>
      <c r="I16" s="45">
        <v>128</v>
      </c>
      <c r="J16" s="45">
        <v>202</v>
      </c>
      <c r="K16" s="45">
        <v>209</v>
      </c>
      <c r="L16" s="45">
        <v>176</v>
      </c>
      <c r="M16" s="45">
        <v>212</v>
      </c>
      <c r="N16" s="45">
        <v>219</v>
      </c>
      <c r="O16" s="45">
        <v>285</v>
      </c>
      <c r="P16" s="45">
        <v>334</v>
      </c>
      <c r="Q16" s="45">
        <v>207</v>
      </c>
      <c r="R16" s="45">
        <v>164</v>
      </c>
      <c r="S16" s="45">
        <v>114</v>
      </c>
      <c r="T16" s="45">
        <v>66</v>
      </c>
      <c r="U16" s="45">
        <v>20</v>
      </c>
      <c r="V16" s="45">
        <v>5</v>
      </c>
      <c r="W16" s="47" t="s">
        <v>269</v>
      </c>
      <c r="X16" s="45">
        <v>4</v>
      </c>
      <c r="Y16" s="47">
        <v>1</v>
      </c>
      <c r="Z16" s="65" t="s">
        <v>262</v>
      </c>
    </row>
    <row r="17" spans="1:26" ht="16.5" customHeight="1">
      <c r="A17" s="66" t="s">
        <v>238</v>
      </c>
      <c r="B17" s="45">
        <v>3632</v>
      </c>
      <c r="C17" s="45">
        <v>80</v>
      </c>
      <c r="D17" s="45">
        <v>123</v>
      </c>
      <c r="E17" s="45">
        <v>145</v>
      </c>
      <c r="F17" s="45">
        <v>245</v>
      </c>
      <c r="G17" s="45">
        <v>177</v>
      </c>
      <c r="H17" s="45">
        <v>130</v>
      </c>
      <c r="I17" s="45">
        <v>121</v>
      </c>
      <c r="J17" s="45">
        <v>227</v>
      </c>
      <c r="K17" s="45">
        <v>225</v>
      </c>
      <c r="L17" s="45">
        <v>211</v>
      </c>
      <c r="M17" s="45">
        <v>228</v>
      </c>
      <c r="N17" s="45">
        <v>271</v>
      </c>
      <c r="O17" s="45">
        <v>282</v>
      </c>
      <c r="P17" s="45">
        <v>363</v>
      </c>
      <c r="Q17" s="45">
        <v>247</v>
      </c>
      <c r="R17" s="45">
        <v>203</v>
      </c>
      <c r="S17" s="45">
        <v>172</v>
      </c>
      <c r="T17" s="45">
        <v>97</v>
      </c>
      <c r="U17" s="45">
        <v>43</v>
      </c>
      <c r="V17" s="45">
        <v>8</v>
      </c>
      <c r="W17" s="47">
        <v>1</v>
      </c>
      <c r="X17" s="45">
        <v>33</v>
      </c>
      <c r="Y17" s="45">
        <v>7</v>
      </c>
      <c r="Z17" s="65" t="s">
        <v>238</v>
      </c>
    </row>
    <row r="18" spans="1:26" ht="16.5" customHeight="1">
      <c r="A18" s="66" t="s">
        <v>251</v>
      </c>
      <c r="B18" s="45">
        <v>2776</v>
      </c>
      <c r="C18" s="45">
        <v>78</v>
      </c>
      <c r="D18" s="45">
        <v>81</v>
      </c>
      <c r="E18" s="45">
        <v>105</v>
      </c>
      <c r="F18" s="45">
        <v>121</v>
      </c>
      <c r="G18" s="45">
        <v>82</v>
      </c>
      <c r="H18" s="45">
        <v>112</v>
      </c>
      <c r="I18" s="45">
        <v>148</v>
      </c>
      <c r="J18" s="45">
        <v>145</v>
      </c>
      <c r="K18" s="45">
        <v>197</v>
      </c>
      <c r="L18" s="45">
        <v>177</v>
      </c>
      <c r="M18" s="45">
        <v>167</v>
      </c>
      <c r="N18" s="45">
        <v>229</v>
      </c>
      <c r="O18" s="45">
        <v>249</v>
      </c>
      <c r="P18" s="45">
        <v>280</v>
      </c>
      <c r="Q18" s="45">
        <v>213</v>
      </c>
      <c r="R18" s="45">
        <v>149</v>
      </c>
      <c r="S18" s="45">
        <v>121</v>
      </c>
      <c r="T18" s="45">
        <v>82</v>
      </c>
      <c r="U18" s="45">
        <v>24</v>
      </c>
      <c r="V18" s="45">
        <v>2</v>
      </c>
      <c r="W18" s="47">
        <v>1</v>
      </c>
      <c r="X18" s="45">
        <v>13</v>
      </c>
      <c r="Y18" s="47">
        <v>1</v>
      </c>
      <c r="Z18" s="65" t="s">
        <v>251</v>
      </c>
    </row>
    <row r="19" spans="1:26" ht="16.5" customHeight="1">
      <c r="A19" s="66" t="s">
        <v>263</v>
      </c>
      <c r="B19" s="45">
        <v>1195</v>
      </c>
      <c r="C19" s="45">
        <v>33</v>
      </c>
      <c r="D19" s="45">
        <v>37</v>
      </c>
      <c r="E19" s="45">
        <v>51</v>
      </c>
      <c r="F19" s="45">
        <v>53</v>
      </c>
      <c r="G19" s="45">
        <v>29</v>
      </c>
      <c r="H19" s="45">
        <v>40</v>
      </c>
      <c r="I19" s="45">
        <v>58</v>
      </c>
      <c r="J19" s="45">
        <v>64</v>
      </c>
      <c r="K19" s="45">
        <v>90</v>
      </c>
      <c r="L19" s="45">
        <v>83</v>
      </c>
      <c r="M19" s="45">
        <v>86</v>
      </c>
      <c r="N19" s="45">
        <v>78</v>
      </c>
      <c r="O19" s="45">
        <v>93</v>
      </c>
      <c r="P19" s="45">
        <v>132</v>
      </c>
      <c r="Q19" s="45">
        <v>88</v>
      </c>
      <c r="R19" s="45">
        <v>76</v>
      </c>
      <c r="S19" s="45">
        <v>66</v>
      </c>
      <c r="T19" s="45">
        <v>32</v>
      </c>
      <c r="U19" s="45">
        <v>5</v>
      </c>
      <c r="V19" s="47">
        <v>1</v>
      </c>
      <c r="W19" s="47" t="s">
        <v>269</v>
      </c>
      <c r="X19" s="47" t="s">
        <v>269</v>
      </c>
      <c r="Y19" s="47">
        <v>4</v>
      </c>
      <c r="Z19" s="65" t="s">
        <v>263</v>
      </c>
    </row>
    <row r="20" spans="1:26" ht="16.5" customHeight="1">
      <c r="A20" s="66" t="s">
        <v>267</v>
      </c>
      <c r="B20" s="45">
        <v>1803</v>
      </c>
      <c r="C20" s="45">
        <v>56</v>
      </c>
      <c r="D20" s="45">
        <v>56</v>
      </c>
      <c r="E20" s="45">
        <v>66</v>
      </c>
      <c r="F20" s="45">
        <v>90</v>
      </c>
      <c r="G20" s="45">
        <v>47</v>
      </c>
      <c r="H20" s="45">
        <v>74</v>
      </c>
      <c r="I20" s="45">
        <v>86</v>
      </c>
      <c r="J20" s="45">
        <v>124</v>
      </c>
      <c r="K20" s="45">
        <v>109</v>
      </c>
      <c r="L20" s="45">
        <v>128</v>
      </c>
      <c r="M20" s="45">
        <v>111</v>
      </c>
      <c r="N20" s="45">
        <v>112</v>
      </c>
      <c r="O20" s="45">
        <v>143</v>
      </c>
      <c r="P20" s="45">
        <v>211</v>
      </c>
      <c r="Q20" s="45">
        <v>138</v>
      </c>
      <c r="R20" s="45">
        <v>110</v>
      </c>
      <c r="S20" s="45">
        <v>78</v>
      </c>
      <c r="T20" s="45">
        <v>37</v>
      </c>
      <c r="U20" s="45">
        <v>18</v>
      </c>
      <c r="V20" s="45">
        <v>3</v>
      </c>
      <c r="W20" s="47">
        <v>1</v>
      </c>
      <c r="X20" s="45">
        <v>5</v>
      </c>
      <c r="Y20" s="45">
        <v>1</v>
      </c>
      <c r="Z20" s="65" t="s">
        <v>267</v>
      </c>
    </row>
    <row r="21" spans="1:26" ht="16.5" customHeight="1">
      <c r="A21" s="66" t="s">
        <v>239</v>
      </c>
      <c r="B21" s="45">
        <v>2672</v>
      </c>
      <c r="C21" s="45">
        <v>100</v>
      </c>
      <c r="D21" s="45">
        <v>100</v>
      </c>
      <c r="E21" s="45">
        <v>118</v>
      </c>
      <c r="F21" s="45">
        <v>119</v>
      </c>
      <c r="G21" s="45">
        <v>92</v>
      </c>
      <c r="H21" s="45">
        <v>108</v>
      </c>
      <c r="I21" s="45">
        <v>142</v>
      </c>
      <c r="J21" s="45">
        <v>180</v>
      </c>
      <c r="K21" s="45">
        <v>215</v>
      </c>
      <c r="L21" s="45">
        <v>188</v>
      </c>
      <c r="M21" s="45">
        <v>153</v>
      </c>
      <c r="N21" s="45">
        <v>159</v>
      </c>
      <c r="O21" s="45">
        <v>200</v>
      </c>
      <c r="P21" s="45">
        <v>243</v>
      </c>
      <c r="Q21" s="45">
        <v>174</v>
      </c>
      <c r="R21" s="45">
        <v>176</v>
      </c>
      <c r="S21" s="45">
        <v>104</v>
      </c>
      <c r="T21" s="45">
        <v>66</v>
      </c>
      <c r="U21" s="45">
        <v>22</v>
      </c>
      <c r="V21" s="45">
        <v>8</v>
      </c>
      <c r="W21" s="47" t="s">
        <v>269</v>
      </c>
      <c r="X21" s="45">
        <v>5</v>
      </c>
      <c r="Y21" s="47" t="s">
        <v>269</v>
      </c>
      <c r="Z21" s="65" t="s">
        <v>239</v>
      </c>
    </row>
    <row r="22" spans="1:26" ht="16.5" customHeight="1">
      <c r="A22" s="66" t="s">
        <v>252</v>
      </c>
      <c r="B22" s="45">
        <v>2783</v>
      </c>
      <c r="C22" s="45">
        <v>88</v>
      </c>
      <c r="D22" s="45">
        <v>103</v>
      </c>
      <c r="E22" s="45">
        <v>126</v>
      </c>
      <c r="F22" s="45">
        <v>106</v>
      </c>
      <c r="G22" s="45">
        <v>78</v>
      </c>
      <c r="H22" s="45">
        <v>114</v>
      </c>
      <c r="I22" s="45">
        <v>137</v>
      </c>
      <c r="J22" s="45">
        <v>190</v>
      </c>
      <c r="K22" s="45">
        <v>196</v>
      </c>
      <c r="L22" s="45">
        <v>158</v>
      </c>
      <c r="M22" s="45">
        <v>182</v>
      </c>
      <c r="N22" s="45">
        <v>167</v>
      </c>
      <c r="O22" s="45">
        <v>237</v>
      </c>
      <c r="P22" s="45">
        <v>289</v>
      </c>
      <c r="Q22" s="45">
        <v>229</v>
      </c>
      <c r="R22" s="45">
        <v>163</v>
      </c>
      <c r="S22" s="45">
        <v>110</v>
      </c>
      <c r="T22" s="45">
        <v>73</v>
      </c>
      <c r="U22" s="45">
        <v>28</v>
      </c>
      <c r="V22" s="45">
        <v>1</v>
      </c>
      <c r="W22" s="45">
        <v>3</v>
      </c>
      <c r="X22" s="45">
        <v>5</v>
      </c>
      <c r="Y22" s="45">
        <v>3</v>
      </c>
      <c r="Z22" s="65" t="s">
        <v>252</v>
      </c>
    </row>
    <row r="23" spans="1:26" ht="16.5" customHeight="1">
      <c r="A23" s="66" t="s">
        <v>160</v>
      </c>
      <c r="B23" s="45">
        <v>3264</v>
      </c>
      <c r="C23" s="45">
        <v>82</v>
      </c>
      <c r="D23" s="45">
        <v>109</v>
      </c>
      <c r="E23" s="45">
        <v>181</v>
      </c>
      <c r="F23" s="45">
        <v>237</v>
      </c>
      <c r="G23" s="45">
        <v>159</v>
      </c>
      <c r="H23" s="45">
        <v>77</v>
      </c>
      <c r="I23" s="45">
        <v>118</v>
      </c>
      <c r="J23" s="45">
        <v>183</v>
      </c>
      <c r="K23" s="45">
        <v>347</v>
      </c>
      <c r="L23" s="45">
        <v>329</v>
      </c>
      <c r="M23" s="45">
        <v>264</v>
      </c>
      <c r="N23" s="45">
        <v>206</v>
      </c>
      <c r="O23" s="45">
        <v>245</v>
      </c>
      <c r="P23" s="45">
        <v>289</v>
      </c>
      <c r="Q23" s="45">
        <v>188</v>
      </c>
      <c r="R23" s="45">
        <v>97</v>
      </c>
      <c r="S23" s="45">
        <v>58</v>
      </c>
      <c r="T23" s="45">
        <v>44</v>
      </c>
      <c r="U23" s="45">
        <v>28</v>
      </c>
      <c r="V23" s="45">
        <v>14</v>
      </c>
      <c r="W23" s="45">
        <v>6</v>
      </c>
      <c r="X23" s="45">
        <v>3</v>
      </c>
      <c r="Y23" s="45">
        <v>7</v>
      </c>
      <c r="Z23" s="65" t="s">
        <v>160</v>
      </c>
    </row>
    <row r="24" spans="1:26" ht="16.5" customHeight="1">
      <c r="A24" s="66" t="s">
        <v>161</v>
      </c>
      <c r="B24" s="45">
        <v>477</v>
      </c>
      <c r="C24" s="45">
        <v>44</v>
      </c>
      <c r="D24" s="45">
        <v>37</v>
      </c>
      <c r="E24" s="45">
        <v>16</v>
      </c>
      <c r="F24" s="45">
        <v>17</v>
      </c>
      <c r="G24" s="45">
        <v>12</v>
      </c>
      <c r="H24" s="45">
        <v>17</v>
      </c>
      <c r="I24" s="45">
        <v>51</v>
      </c>
      <c r="J24" s="45">
        <v>49</v>
      </c>
      <c r="K24" s="45">
        <v>33</v>
      </c>
      <c r="L24" s="45">
        <v>33</v>
      </c>
      <c r="M24" s="45">
        <v>14</v>
      </c>
      <c r="N24" s="45">
        <v>21</v>
      </c>
      <c r="O24" s="45">
        <v>26</v>
      </c>
      <c r="P24" s="45">
        <v>28</v>
      </c>
      <c r="Q24" s="45">
        <v>17</v>
      </c>
      <c r="R24" s="45">
        <v>26</v>
      </c>
      <c r="S24" s="45">
        <v>19</v>
      </c>
      <c r="T24" s="45">
        <v>11</v>
      </c>
      <c r="U24" s="45">
        <v>2</v>
      </c>
      <c r="V24" s="45">
        <v>4</v>
      </c>
      <c r="W24" s="47" t="s">
        <v>269</v>
      </c>
      <c r="X24" s="47" t="s">
        <v>269</v>
      </c>
      <c r="Y24" s="47" t="s">
        <v>269</v>
      </c>
      <c r="Z24" s="65" t="s">
        <v>161</v>
      </c>
    </row>
    <row r="25" spans="1:26" ht="16.5" customHeight="1">
      <c r="A25" s="66" t="s">
        <v>240</v>
      </c>
      <c r="B25" s="45">
        <v>1254</v>
      </c>
      <c r="C25" s="45">
        <v>63</v>
      </c>
      <c r="D25" s="45">
        <v>63</v>
      </c>
      <c r="E25" s="45">
        <v>55</v>
      </c>
      <c r="F25" s="45">
        <v>50</v>
      </c>
      <c r="G25" s="45">
        <v>53</v>
      </c>
      <c r="H25" s="45">
        <v>82</v>
      </c>
      <c r="I25" s="45">
        <v>104</v>
      </c>
      <c r="J25" s="45">
        <v>88</v>
      </c>
      <c r="K25" s="45">
        <v>100</v>
      </c>
      <c r="L25" s="45">
        <v>75</v>
      </c>
      <c r="M25" s="45">
        <v>82</v>
      </c>
      <c r="N25" s="45">
        <v>74</v>
      </c>
      <c r="O25" s="45">
        <v>87</v>
      </c>
      <c r="P25" s="45">
        <v>86</v>
      </c>
      <c r="Q25" s="45">
        <v>59</v>
      </c>
      <c r="R25" s="45">
        <v>40</v>
      </c>
      <c r="S25" s="45">
        <v>48</v>
      </c>
      <c r="T25" s="45">
        <v>32</v>
      </c>
      <c r="U25" s="45">
        <v>11</v>
      </c>
      <c r="V25" s="45">
        <v>1</v>
      </c>
      <c r="W25" s="47" t="s">
        <v>269</v>
      </c>
      <c r="X25" s="45">
        <v>1</v>
      </c>
      <c r="Y25" s="45">
        <v>3</v>
      </c>
      <c r="Z25" s="65" t="s">
        <v>240</v>
      </c>
    </row>
    <row r="26" spans="1:26" ht="16.5" customHeight="1">
      <c r="A26" s="66" t="s">
        <v>253</v>
      </c>
      <c r="B26" s="45">
        <v>355</v>
      </c>
      <c r="C26" s="45">
        <v>5</v>
      </c>
      <c r="D26" s="45">
        <v>9</v>
      </c>
      <c r="E26" s="45">
        <v>10</v>
      </c>
      <c r="F26" s="45">
        <v>13</v>
      </c>
      <c r="G26" s="45">
        <v>18</v>
      </c>
      <c r="H26" s="45">
        <v>14</v>
      </c>
      <c r="I26" s="45">
        <v>10</v>
      </c>
      <c r="J26" s="45">
        <v>23</v>
      </c>
      <c r="K26" s="45">
        <v>25</v>
      </c>
      <c r="L26" s="45">
        <v>30</v>
      </c>
      <c r="M26" s="45">
        <v>25</v>
      </c>
      <c r="N26" s="45">
        <v>18</v>
      </c>
      <c r="O26" s="45">
        <v>35</v>
      </c>
      <c r="P26" s="45">
        <v>36</v>
      </c>
      <c r="Q26" s="45">
        <v>31</v>
      </c>
      <c r="R26" s="45">
        <v>24</v>
      </c>
      <c r="S26" s="45">
        <v>17</v>
      </c>
      <c r="T26" s="45">
        <v>10</v>
      </c>
      <c r="U26" s="45">
        <v>1</v>
      </c>
      <c r="V26" s="47" t="s">
        <v>269</v>
      </c>
      <c r="W26" s="47" t="s">
        <v>269</v>
      </c>
      <c r="X26" s="47">
        <v>1</v>
      </c>
      <c r="Y26" s="47">
        <v>1</v>
      </c>
      <c r="Z26" s="65" t="s">
        <v>253</v>
      </c>
    </row>
    <row r="27" spans="1:26" ht="16.5" customHeight="1">
      <c r="A27" s="66" t="s">
        <v>264</v>
      </c>
      <c r="B27" s="45">
        <v>3045</v>
      </c>
      <c r="C27" s="45">
        <v>123</v>
      </c>
      <c r="D27" s="45">
        <v>110</v>
      </c>
      <c r="E27" s="45">
        <v>134</v>
      </c>
      <c r="F27" s="45">
        <v>142</v>
      </c>
      <c r="G27" s="45">
        <v>111</v>
      </c>
      <c r="H27" s="45">
        <v>137</v>
      </c>
      <c r="I27" s="45">
        <v>123</v>
      </c>
      <c r="J27" s="45">
        <v>190</v>
      </c>
      <c r="K27" s="45">
        <v>220</v>
      </c>
      <c r="L27" s="45">
        <v>206</v>
      </c>
      <c r="M27" s="45">
        <v>186</v>
      </c>
      <c r="N27" s="45">
        <v>199</v>
      </c>
      <c r="O27" s="45">
        <v>269</v>
      </c>
      <c r="P27" s="45">
        <v>309</v>
      </c>
      <c r="Q27" s="45">
        <v>214</v>
      </c>
      <c r="R27" s="45">
        <v>156</v>
      </c>
      <c r="S27" s="45">
        <v>118</v>
      </c>
      <c r="T27" s="45">
        <v>71</v>
      </c>
      <c r="U27" s="45">
        <v>22</v>
      </c>
      <c r="V27" s="45">
        <v>3</v>
      </c>
      <c r="W27" s="47" t="s">
        <v>269</v>
      </c>
      <c r="X27" s="45">
        <v>2</v>
      </c>
      <c r="Y27" s="45">
        <v>11</v>
      </c>
      <c r="Z27" s="65" t="s">
        <v>264</v>
      </c>
    </row>
    <row r="28" spans="1:26" ht="16.5" customHeight="1">
      <c r="A28" s="66" t="s">
        <v>162</v>
      </c>
      <c r="B28" s="47">
        <v>1243</v>
      </c>
      <c r="C28" s="47">
        <v>26</v>
      </c>
      <c r="D28" s="47">
        <v>43</v>
      </c>
      <c r="E28" s="47">
        <v>47</v>
      </c>
      <c r="F28" s="47">
        <v>66</v>
      </c>
      <c r="G28" s="47">
        <v>33</v>
      </c>
      <c r="H28" s="47">
        <v>18</v>
      </c>
      <c r="I28" s="47">
        <v>45</v>
      </c>
      <c r="J28" s="47">
        <v>68</v>
      </c>
      <c r="K28" s="47">
        <v>113</v>
      </c>
      <c r="L28" s="47">
        <v>130</v>
      </c>
      <c r="M28" s="47">
        <v>87</v>
      </c>
      <c r="N28" s="47">
        <v>83</v>
      </c>
      <c r="O28" s="47">
        <v>122</v>
      </c>
      <c r="P28" s="47">
        <v>126</v>
      </c>
      <c r="Q28" s="47">
        <v>75</v>
      </c>
      <c r="R28" s="47">
        <v>64</v>
      </c>
      <c r="S28" s="47">
        <v>42</v>
      </c>
      <c r="T28" s="47">
        <v>32</v>
      </c>
      <c r="U28" s="47">
        <v>17</v>
      </c>
      <c r="V28" s="47">
        <v>5</v>
      </c>
      <c r="W28" s="47" t="s">
        <v>269</v>
      </c>
      <c r="X28" s="47">
        <v>1</v>
      </c>
      <c r="Y28" s="47" t="s">
        <v>269</v>
      </c>
      <c r="Z28" s="65" t="s">
        <v>162</v>
      </c>
    </row>
    <row r="29" spans="1:26" ht="16.5" customHeight="1">
      <c r="A29" s="66" t="s">
        <v>241</v>
      </c>
      <c r="B29" s="45">
        <v>1123</v>
      </c>
      <c r="C29" s="45">
        <v>42</v>
      </c>
      <c r="D29" s="45">
        <v>44</v>
      </c>
      <c r="E29" s="45">
        <v>65</v>
      </c>
      <c r="F29" s="45">
        <v>60</v>
      </c>
      <c r="G29" s="45">
        <v>32</v>
      </c>
      <c r="H29" s="45">
        <v>45</v>
      </c>
      <c r="I29" s="45">
        <v>52</v>
      </c>
      <c r="J29" s="45">
        <v>57</v>
      </c>
      <c r="K29" s="45">
        <v>89</v>
      </c>
      <c r="L29" s="45">
        <v>83</v>
      </c>
      <c r="M29" s="45">
        <v>78</v>
      </c>
      <c r="N29" s="45">
        <v>65</v>
      </c>
      <c r="O29" s="45">
        <v>85</v>
      </c>
      <c r="P29" s="45">
        <v>98</v>
      </c>
      <c r="Q29" s="45">
        <v>78</v>
      </c>
      <c r="R29" s="45">
        <v>56</v>
      </c>
      <c r="S29" s="45">
        <v>59</v>
      </c>
      <c r="T29" s="45">
        <v>26</v>
      </c>
      <c r="U29" s="45">
        <v>6</v>
      </c>
      <c r="V29" s="47">
        <v>3</v>
      </c>
      <c r="W29" s="47" t="s">
        <v>269</v>
      </c>
      <c r="X29" s="47" t="s">
        <v>269</v>
      </c>
      <c r="Y29" s="47">
        <v>4</v>
      </c>
      <c r="Z29" s="65" t="s">
        <v>241</v>
      </c>
    </row>
    <row r="30" spans="1:26" ht="16.5" customHeight="1">
      <c r="A30" s="66" t="s">
        <v>254</v>
      </c>
      <c r="B30" s="45">
        <v>2482</v>
      </c>
      <c r="C30" s="45">
        <v>68</v>
      </c>
      <c r="D30" s="45">
        <v>88</v>
      </c>
      <c r="E30" s="45">
        <v>112</v>
      </c>
      <c r="F30" s="45">
        <v>80</v>
      </c>
      <c r="G30" s="45">
        <v>67</v>
      </c>
      <c r="H30" s="45">
        <v>78</v>
      </c>
      <c r="I30" s="45">
        <v>113</v>
      </c>
      <c r="J30" s="45">
        <v>128</v>
      </c>
      <c r="K30" s="45">
        <v>189</v>
      </c>
      <c r="L30" s="45">
        <v>135</v>
      </c>
      <c r="M30" s="45">
        <v>143</v>
      </c>
      <c r="N30" s="45">
        <v>167</v>
      </c>
      <c r="O30" s="45">
        <v>235</v>
      </c>
      <c r="P30" s="45">
        <v>278</v>
      </c>
      <c r="Q30" s="45">
        <v>200</v>
      </c>
      <c r="R30" s="45">
        <v>166</v>
      </c>
      <c r="S30" s="45">
        <v>125</v>
      </c>
      <c r="T30" s="45">
        <v>83</v>
      </c>
      <c r="U30" s="45">
        <v>19</v>
      </c>
      <c r="V30" s="45">
        <v>3</v>
      </c>
      <c r="W30" s="47" t="s">
        <v>269</v>
      </c>
      <c r="X30" s="47">
        <v>5</v>
      </c>
      <c r="Y30" s="45">
        <v>2</v>
      </c>
      <c r="Z30" s="65" t="s">
        <v>254</v>
      </c>
    </row>
    <row r="31" spans="1:26" ht="16.5" customHeight="1">
      <c r="A31" s="66" t="s">
        <v>265</v>
      </c>
      <c r="B31" s="45">
        <v>1508</v>
      </c>
      <c r="C31" s="45">
        <v>51</v>
      </c>
      <c r="D31" s="45">
        <v>70</v>
      </c>
      <c r="E31" s="45">
        <v>69</v>
      </c>
      <c r="F31" s="45">
        <v>63</v>
      </c>
      <c r="G31" s="45">
        <v>42</v>
      </c>
      <c r="H31" s="45">
        <v>55</v>
      </c>
      <c r="I31" s="45">
        <v>80</v>
      </c>
      <c r="J31" s="45">
        <v>89</v>
      </c>
      <c r="K31" s="45">
        <v>112</v>
      </c>
      <c r="L31" s="45">
        <v>92</v>
      </c>
      <c r="M31" s="45">
        <v>110</v>
      </c>
      <c r="N31" s="45">
        <v>113</v>
      </c>
      <c r="O31" s="45">
        <v>146</v>
      </c>
      <c r="P31" s="45">
        <v>165</v>
      </c>
      <c r="Q31" s="45">
        <v>85</v>
      </c>
      <c r="R31" s="45">
        <v>60</v>
      </c>
      <c r="S31" s="45">
        <v>53</v>
      </c>
      <c r="T31" s="45">
        <v>37</v>
      </c>
      <c r="U31" s="45">
        <v>12</v>
      </c>
      <c r="V31" s="45">
        <v>2</v>
      </c>
      <c r="W31" s="47">
        <v>1</v>
      </c>
      <c r="X31" s="45">
        <v>1</v>
      </c>
      <c r="Y31" s="45">
        <v>3</v>
      </c>
      <c r="Z31" s="65" t="s">
        <v>265</v>
      </c>
    </row>
    <row r="32" spans="1:26" ht="16.5" customHeight="1">
      <c r="A32" s="66" t="s">
        <v>242</v>
      </c>
      <c r="B32" s="45">
        <v>2001</v>
      </c>
      <c r="C32" s="45">
        <v>68</v>
      </c>
      <c r="D32" s="45">
        <v>64</v>
      </c>
      <c r="E32" s="45">
        <v>50</v>
      </c>
      <c r="F32" s="45">
        <v>85</v>
      </c>
      <c r="G32" s="45">
        <v>114</v>
      </c>
      <c r="H32" s="45">
        <v>100</v>
      </c>
      <c r="I32" s="45">
        <v>110</v>
      </c>
      <c r="J32" s="45">
        <v>121</v>
      </c>
      <c r="K32" s="45">
        <v>152</v>
      </c>
      <c r="L32" s="45">
        <v>145</v>
      </c>
      <c r="M32" s="45">
        <v>182</v>
      </c>
      <c r="N32" s="45">
        <v>125</v>
      </c>
      <c r="O32" s="45">
        <v>132</v>
      </c>
      <c r="P32" s="45">
        <v>166</v>
      </c>
      <c r="Q32" s="45">
        <v>126</v>
      </c>
      <c r="R32" s="45">
        <v>120</v>
      </c>
      <c r="S32" s="45">
        <v>71</v>
      </c>
      <c r="T32" s="45">
        <v>45</v>
      </c>
      <c r="U32" s="45">
        <v>11</v>
      </c>
      <c r="V32" s="47">
        <v>3</v>
      </c>
      <c r="W32" s="47" t="s">
        <v>269</v>
      </c>
      <c r="X32" s="45">
        <v>11</v>
      </c>
      <c r="Y32" s="45">
        <v>10</v>
      </c>
      <c r="Z32" s="65" t="s">
        <v>242</v>
      </c>
    </row>
    <row r="33" spans="1:26" ht="16.5" customHeight="1">
      <c r="A33" s="66" t="s">
        <v>255</v>
      </c>
      <c r="B33" s="45">
        <v>3091</v>
      </c>
      <c r="C33" s="45">
        <v>79</v>
      </c>
      <c r="D33" s="45">
        <v>87</v>
      </c>
      <c r="E33" s="45">
        <v>115</v>
      </c>
      <c r="F33" s="45">
        <v>153</v>
      </c>
      <c r="G33" s="45">
        <v>199</v>
      </c>
      <c r="H33" s="45">
        <v>143</v>
      </c>
      <c r="I33" s="45">
        <v>154</v>
      </c>
      <c r="J33" s="45">
        <v>160</v>
      </c>
      <c r="K33" s="45">
        <v>247</v>
      </c>
      <c r="L33" s="45">
        <v>208</v>
      </c>
      <c r="M33" s="45">
        <v>197</v>
      </c>
      <c r="N33" s="45">
        <v>200</v>
      </c>
      <c r="O33" s="45">
        <v>243</v>
      </c>
      <c r="P33" s="45">
        <v>259</v>
      </c>
      <c r="Q33" s="45">
        <v>210</v>
      </c>
      <c r="R33" s="45">
        <v>155</v>
      </c>
      <c r="S33" s="45">
        <v>134</v>
      </c>
      <c r="T33" s="45">
        <v>98</v>
      </c>
      <c r="U33" s="45">
        <v>34</v>
      </c>
      <c r="V33" s="45">
        <v>6</v>
      </c>
      <c r="W33" s="47" t="s">
        <v>269</v>
      </c>
      <c r="X33" s="45">
        <v>10</v>
      </c>
      <c r="Y33" s="47">
        <v>17</v>
      </c>
      <c r="Z33" s="65" t="s">
        <v>255</v>
      </c>
    </row>
    <row r="34" spans="1:26" ht="16.5" customHeight="1">
      <c r="A34" s="66" t="s">
        <v>256</v>
      </c>
      <c r="B34" s="45">
        <v>3587</v>
      </c>
      <c r="C34" s="45">
        <v>139</v>
      </c>
      <c r="D34" s="45">
        <v>140</v>
      </c>
      <c r="E34" s="45">
        <v>151</v>
      </c>
      <c r="F34" s="45">
        <v>171</v>
      </c>
      <c r="G34" s="45">
        <v>263</v>
      </c>
      <c r="H34" s="45">
        <v>165</v>
      </c>
      <c r="I34" s="45">
        <v>199</v>
      </c>
      <c r="J34" s="45">
        <v>206</v>
      </c>
      <c r="K34" s="45">
        <v>286</v>
      </c>
      <c r="L34" s="45">
        <v>258</v>
      </c>
      <c r="M34" s="45">
        <v>220</v>
      </c>
      <c r="N34" s="45">
        <v>211</v>
      </c>
      <c r="O34" s="45">
        <v>234</v>
      </c>
      <c r="P34" s="45">
        <v>258</v>
      </c>
      <c r="Q34" s="45">
        <v>206</v>
      </c>
      <c r="R34" s="45">
        <v>176</v>
      </c>
      <c r="S34" s="45">
        <v>151</v>
      </c>
      <c r="T34" s="45">
        <v>96</v>
      </c>
      <c r="U34" s="45">
        <v>31</v>
      </c>
      <c r="V34" s="45">
        <v>12</v>
      </c>
      <c r="W34" s="47">
        <v>3</v>
      </c>
      <c r="X34" s="45">
        <v>11</v>
      </c>
      <c r="Y34" s="45">
        <v>9</v>
      </c>
      <c r="Z34" s="65" t="s">
        <v>256</v>
      </c>
    </row>
    <row r="35" spans="1:26" ht="16.5" customHeight="1">
      <c r="A35" s="66" t="s">
        <v>268</v>
      </c>
      <c r="B35" s="45">
        <v>2474</v>
      </c>
      <c r="C35" s="45">
        <v>81</v>
      </c>
      <c r="D35" s="45">
        <v>62</v>
      </c>
      <c r="E35" s="45">
        <v>73</v>
      </c>
      <c r="F35" s="45">
        <v>107</v>
      </c>
      <c r="G35" s="45">
        <v>108</v>
      </c>
      <c r="H35" s="45">
        <v>109</v>
      </c>
      <c r="I35" s="45">
        <v>106</v>
      </c>
      <c r="J35" s="45">
        <v>127</v>
      </c>
      <c r="K35" s="45">
        <v>172</v>
      </c>
      <c r="L35" s="45">
        <v>165</v>
      </c>
      <c r="M35" s="45">
        <v>160</v>
      </c>
      <c r="N35" s="45">
        <v>171</v>
      </c>
      <c r="O35" s="45">
        <v>206</v>
      </c>
      <c r="P35" s="45">
        <v>251</v>
      </c>
      <c r="Q35" s="45">
        <v>209</v>
      </c>
      <c r="R35" s="45">
        <v>187</v>
      </c>
      <c r="S35" s="45">
        <v>91</v>
      </c>
      <c r="T35" s="45">
        <v>63</v>
      </c>
      <c r="U35" s="45">
        <v>21</v>
      </c>
      <c r="V35" s="47" t="s">
        <v>269</v>
      </c>
      <c r="W35" s="47">
        <v>2</v>
      </c>
      <c r="X35" s="45">
        <v>3</v>
      </c>
      <c r="Y35" s="47" t="s">
        <v>269</v>
      </c>
      <c r="Z35" s="65" t="s">
        <v>268</v>
      </c>
    </row>
    <row r="36" spans="1:26" ht="16.5" customHeight="1">
      <c r="A36" s="66" t="s">
        <v>274</v>
      </c>
      <c r="B36" s="45">
        <v>2209</v>
      </c>
      <c r="C36" s="45">
        <v>75</v>
      </c>
      <c r="D36" s="45">
        <v>99</v>
      </c>
      <c r="E36" s="45">
        <v>89</v>
      </c>
      <c r="F36" s="45">
        <v>87</v>
      </c>
      <c r="G36" s="45">
        <v>57</v>
      </c>
      <c r="H36" s="45">
        <v>67</v>
      </c>
      <c r="I36" s="45">
        <v>103</v>
      </c>
      <c r="J36" s="45">
        <v>141</v>
      </c>
      <c r="K36" s="45">
        <v>159</v>
      </c>
      <c r="L36" s="45">
        <v>116</v>
      </c>
      <c r="M36" s="45">
        <v>127</v>
      </c>
      <c r="N36" s="45">
        <v>139</v>
      </c>
      <c r="O36" s="45">
        <v>200</v>
      </c>
      <c r="P36" s="45">
        <v>211</v>
      </c>
      <c r="Q36" s="45">
        <v>188</v>
      </c>
      <c r="R36" s="45">
        <v>151</v>
      </c>
      <c r="S36" s="45">
        <v>106</v>
      </c>
      <c r="T36" s="45">
        <v>68</v>
      </c>
      <c r="U36" s="45">
        <v>20</v>
      </c>
      <c r="V36" s="45">
        <v>1</v>
      </c>
      <c r="W36" s="47" t="s">
        <v>269</v>
      </c>
      <c r="X36" s="47">
        <v>5</v>
      </c>
      <c r="Y36" s="47">
        <v>1</v>
      </c>
      <c r="Z36" s="65" t="s">
        <v>274</v>
      </c>
    </row>
    <row r="37" spans="1:26" ht="16.5" customHeight="1">
      <c r="A37" s="66" t="s">
        <v>163</v>
      </c>
      <c r="B37" s="45">
        <v>1676</v>
      </c>
      <c r="C37" s="45">
        <v>35</v>
      </c>
      <c r="D37" s="45">
        <v>40</v>
      </c>
      <c r="E37" s="45">
        <v>55</v>
      </c>
      <c r="F37" s="45">
        <v>112</v>
      </c>
      <c r="G37" s="45">
        <v>113</v>
      </c>
      <c r="H37" s="45">
        <v>68</v>
      </c>
      <c r="I37" s="45">
        <v>66</v>
      </c>
      <c r="J37" s="45">
        <v>70</v>
      </c>
      <c r="K37" s="45">
        <v>105</v>
      </c>
      <c r="L37" s="45">
        <v>83</v>
      </c>
      <c r="M37" s="45">
        <v>96</v>
      </c>
      <c r="N37" s="45">
        <v>110</v>
      </c>
      <c r="O37" s="45">
        <v>130</v>
      </c>
      <c r="P37" s="45">
        <v>128</v>
      </c>
      <c r="Q37" s="45">
        <v>116</v>
      </c>
      <c r="R37" s="45">
        <v>109</v>
      </c>
      <c r="S37" s="45">
        <v>94</v>
      </c>
      <c r="T37" s="45">
        <v>67</v>
      </c>
      <c r="U37" s="45">
        <v>48</v>
      </c>
      <c r="V37" s="45">
        <v>20</v>
      </c>
      <c r="W37" s="45">
        <v>5</v>
      </c>
      <c r="X37" s="45">
        <v>6</v>
      </c>
      <c r="Y37" s="47">
        <v>3</v>
      </c>
      <c r="Z37" s="65" t="s">
        <v>163</v>
      </c>
    </row>
    <row r="38" spans="1:26" ht="16.5" customHeight="1">
      <c r="A38" s="66" t="s">
        <v>243</v>
      </c>
      <c r="B38" s="45">
        <v>1846</v>
      </c>
      <c r="C38" s="45">
        <v>68</v>
      </c>
      <c r="D38" s="45">
        <v>72</v>
      </c>
      <c r="E38" s="45">
        <v>77</v>
      </c>
      <c r="F38" s="45">
        <v>88</v>
      </c>
      <c r="G38" s="45">
        <v>107</v>
      </c>
      <c r="H38" s="45">
        <v>86</v>
      </c>
      <c r="I38" s="45">
        <v>98</v>
      </c>
      <c r="J38" s="45">
        <v>117</v>
      </c>
      <c r="K38" s="45">
        <v>120</v>
      </c>
      <c r="L38" s="45">
        <v>107</v>
      </c>
      <c r="M38" s="45">
        <v>96</v>
      </c>
      <c r="N38" s="45">
        <v>106</v>
      </c>
      <c r="O38" s="45">
        <v>150</v>
      </c>
      <c r="P38" s="45">
        <v>191</v>
      </c>
      <c r="Q38" s="45">
        <v>139</v>
      </c>
      <c r="R38" s="45">
        <v>101</v>
      </c>
      <c r="S38" s="45">
        <v>62</v>
      </c>
      <c r="T38" s="45">
        <v>37</v>
      </c>
      <c r="U38" s="45">
        <v>14</v>
      </c>
      <c r="V38" s="45">
        <v>2</v>
      </c>
      <c r="W38" s="47" t="s">
        <v>269</v>
      </c>
      <c r="X38" s="45">
        <v>8</v>
      </c>
      <c r="Y38" s="47">
        <v>3</v>
      </c>
      <c r="Z38" s="65" t="s">
        <v>243</v>
      </c>
    </row>
    <row r="39" spans="1:26" ht="16.5" customHeight="1">
      <c r="A39" s="66" t="s">
        <v>164</v>
      </c>
      <c r="B39" s="45">
        <v>601</v>
      </c>
      <c r="C39" s="45">
        <v>9</v>
      </c>
      <c r="D39" s="45">
        <v>30</v>
      </c>
      <c r="E39" s="45">
        <v>40</v>
      </c>
      <c r="F39" s="45">
        <v>52</v>
      </c>
      <c r="G39" s="45">
        <v>25</v>
      </c>
      <c r="H39" s="45">
        <v>20</v>
      </c>
      <c r="I39" s="45">
        <v>19</v>
      </c>
      <c r="J39" s="45">
        <v>28</v>
      </c>
      <c r="K39" s="45">
        <v>36</v>
      </c>
      <c r="L39" s="45">
        <v>34</v>
      </c>
      <c r="M39" s="45">
        <v>46</v>
      </c>
      <c r="N39" s="45">
        <v>43</v>
      </c>
      <c r="O39" s="45">
        <v>57</v>
      </c>
      <c r="P39" s="45">
        <v>58</v>
      </c>
      <c r="Q39" s="45">
        <v>25</v>
      </c>
      <c r="R39" s="45">
        <v>27</v>
      </c>
      <c r="S39" s="45">
        <v>24</v>
      </c>
      <c r="T39" s="45">
        <v>20</v>
      </c>
      <c r="U39" s="45">
        <v>6</v>
      </c>
      <c r="V39" s="45">
        <v>1</v>
      </c>
      <c r="W39" s="47" t="s">
        <v>269</v>
      </c>
      <c r="X39" s="47">
        <v>1</v>
      </c>
      <c r="Y39" s="47" t="s">
        <v>269</v>
      </c>
      <c r="Z39" s="65" t="s">
        <v>164</v>
      </c>
    </row>
    <row r="40" spans="1:26" ht="16.5" customHeight="1">
      <c r="A40" s="66" t="s">
        <v>165</v>
      </c>
      <c r="B40" s="47" t="s">
        <v>269</v>
      </c>
      <c r="C40" s="47" t="s">
        <v>269</v>
      </c>
      <c r="D40" s="47" t="s">
        <v>269</v>
      </c>
      <c r="E40" s="47" t="s">
        <v>269</v>
      </c>
      <c r="F40" s="47" t="s">
        <v>269</v>
      </c>
      <c r="G40" s="47" t="s">
        <v>269</v>
      </c>
      <c r="H40" s="47" t="s">
        <v>269</v>
      </c>
      <c r="I40" s="47" t="s">
        <v>269</v>
      </c>
      <c r="J40" s="47" t="s">
        <v>269</v>
      </c>
      <c r="K40" s="47" t="s">
        <v>269</v>
      </c>
      <c r="L40" s="47" t="s">
        <v>269</v>
      </c>
      <c r="M40" s="47" t="s">
        <v>269</v>
      </c>
      <c r="N40" s="47" t="s">
        <v>269</v>
      </c>
      <c r="O40" s="47" t="s">
        <v>269</v>
      </c>
      <c r="P40" s="47" t="s">
        <v>269</v>
      </c>
      <c r="Q40" s="47" t="s">
        <v>269</v>
      </c>
      <c r="R40" s="47" t="s">
        <v>269</v>
      </c>
      <c r="S40" s="47" t="s">
        <v>269</v>
      </c>
      <c r="T40" s="47" t="s">
        <v>269</v>
      </c>
      <c r="U40" s="47" t="s">
        <v>269</v>
      </c>
      <c r="V40" s="47" t="s">
        <v>269</v>
      </c>
      <c r="W40" s="47" t="s">
        <v>269</v>
      </c>
      <c r="X40" s="47" t="s">
        <v>269</v>
      </c>
      <c r="Y40" s="47" t="s">
        <v>269</v>
      </c>
      <c r="Z40" s="65" t="s">
        <v>165</v>
      </c>
    </row>
    <row r="41" spans="1:26" ht="16.5" customHeight="1">
      <c r="A41" s="66" t="s">
        <v>166</v>
      </c>
      <c r="B41" s="47" t="s">
        <v>269</v>
      </c>
      <c r="C41" s="47" t="s">
        <v>269</v>
      </c>
      <c r="D41" s="47" t="s">
        <v>269</v>
      </c>
      <c r="E41" s="47" t="s">
        <v>269</v>
      </c>
      <c r="F41" s="47" t="s">
        <v>269</v>
      </c>
      <c r="G41" s="47" t="s">
        <v>269</v>
      </c>
      <c r="H41" s="47" t="s">
        <v>269</v>
      </c>
      <c r="I41" s="47" t="s">
        <v>269</v>
      </c>
      <c r="J41" s="47" t="s">
        <v>269</v>
      </c>
      <c r="K41" s="47" t="s">
        <v>269</v>
      </c>
      <c r="L41" s="47" t="s">
        <v>269</v>
      </c>
      <c r="M41" s="47" t="s">
        <v>269</v>
      </c>
      <c r="N41" s="47" t="s">
        <v>269</v>
      </c>
      <c r="O41" s="47" t="s">
        <v>269</v>
      </c>
      <c r="P41" s="47" t="s">
        <v>269</v>
      </c>
      <c r="Q41" s="47" t="s">
        <v>269</v>
      </c>
      <c r="R41" s="47" t="s">
        <v>269</v>
      </c>
      <c r="S41" s="47" t="s">
        <v>269</v>
      </c>
      <c r="T41" s="47" t="s">
        <v>269</v>
      </c>
      <c r="U41" s="47" t="s">
        <v>269</v>
      </c>
      <c r="V41" s="47" t="s">
        <v>269</v>
      </c>
      <c r="W41" s="47" t="s">
        <v>269</v>
      </c>
      <c r="X41" s="47" t="s">
        <v>269</v>
      </c>
      <c r="Y41" s="47" t="s">
        <v>269</v>
      </c>
      <c r="Z41" s="65" t="s">
        <v>166</v>
      </c>
    </row>
    <row r="42" spans="1:26" ht="16.5" customHeight="1">
      <c r="A42" s="66" t="s">
        <v>167</v>
      </c>
      <c r="B42" s="45">
        <v>4834</v>
      </c>
      <c r="C42" s="45">
        <v>210</v>
      </c>
      <c r="D42" s="45">
        <v>216</v>
      </c>
      <c r="E42" s="45">
        <v>274</v>
      </c>
      <c r="F42" s="45">
        <v>264</v>
      </c>
      <c r="G42" s="45">
        <v>156</v>
      </c>
      <c r="H42" s="45">
        <v>200</v>
      </c>
      <c r="I42" s="45">
        <v>258</v>
      </c>
      <c r="J42" s="45">
        <v>306</v>
      </c>
      <c r="K42" s="45">
        <v>421</v>
      </c>
      <c r="L42" s="45">
        <v>436</v>
      </c>
      <c r="M42" s="45">
        <v>316</v>
      </c>
      <c r="N42" s="45">
        <v>282</v>
      </c>
      <c r="O42" s="45">
        <v>274</v>
      </c>
      <c r="P42" s="45">
        <v>272</v>
      </c>
      <c r="Q42" s="45">
        <v>185</v>
      </c>
      <c r="R42" s="45">
        <v>165</v>
      </c>
      <c r="S42" s="45">
        <v>222</v>
      </c>
      <c r="T42" s="45">
        <v>193</v>
      </c>
      <c r="U42" s="45">
        <v>131</v>
      </c>
      <c r="V42" s="45">
        <v>26</v>
      </c>
      <c r="W42" s="45">
        <v>7</v>
      </c>
      <c r="X42" s="45">
        <v>20</v>
      </c>
      <c r="Y42" s="45">
        <v>5</v>
      </c>
      <c r="Z42" s="65" t="s">
        <v>167</v>
      </c>
    </row>
    <row r="43" spans="1:26" ht="16.5" customHeight="1">
      <c r="A43" s="66" t="s">
        <v>168</v>
      </c>
      <c r="B43" s="45">
        <v>1393</v>
      </c>
      <c r="C43" s="45">
        <v>51</v>
      </c>
      <c r="D43" s="45">
        <v>41</v>
      </c>
      <c r="E43" s="45">
        <v>57</v>
      </c>
      <c r="F43" s="45">
        <v>55</v>
      </c>
      <c r="G43" s="45">
        <v>35</v>
      </c>
      <c r="H43" s="45">
        <v>45</v>
      </c>
      <c r="I43" s="45">
        <v>58</v>
      </c>
      <c r="J43" s="45">
        <v>65</v>
      </c>
      <c r="K43" s="45">
        <v>93</v>
      </c>
      <c r="L43" s="45">
        <v>86</v>
      </c>
      <c r="M43" s="45">
        <v>69</v>
      </c>
      <c r="N43" s="45">
        <v>71</v>
      </c>
      <c r="O43" s="45">
        <v>88</v>
      </c>
      <c r="P43" s="45">
        <v>101</v>
      </c>
      <c r="Q43" s="45">
        <v>78</v>
      </c>
      <c r="R43" s="45">
        <v>86</v>
      </c>
      <c r="S43" s="45">
        <v>110</v>
      </c>
      <c r="T43" s="45">
        <v>114</v>
      </c>
      <c r="U43" s="45">
        <v>65</v>
      </c>
      <c r="V43" s="45">
        <v>22</v>
      </c>
      <c r="W43" s="47">
        <v>3</v>
      </c>
      <c r="X43" s="47" t="s">
        <v>269</v>
      </c>
      <c r="Y43" s="45">
        <v>4</v>
      </c>
      <c r="Z43" s="65" t="s">
        <v>168</v>
      </c>
    </row>
    <row r="44" spans="1:26" ht="16.5" customHeight="1">
      <c r="A44" s="66" t="s">
        <v>169</v>
      </c>
      <c r="B44" s="45">
        <v>1622</v>
      </c>
      <c r="C44" s="45">
        <v>68</v>
      </c>
      <c r="D44" s="45">
        <v>74</v>
      </c>
      <c r="E44" s="45">
        <v>82</v>
      </c>
      <c r="F44" s="45">
        <v>66</v>
      </c>
      <c r="G44" s="45">
        <v>52</v>
      </c>
      <c r="H44" s="45">
        <v>73</v>
      </c>
      <c r="I44" s="45">
        <v>78</v>
      </c>
      <c r="J44" s="45">
        <v>99</v>
      </c>
      <c r="K44" s="45">
        <v>135</v>
      </c>
      <c r="L44" s="45">
        <v>130</v>
      </c>
      <c r="M44" s="45">
        <v>130</v>
      </c>
      <c r="N44" s="45">
        <v>135</v>
      </c>
      <c r="O44" s="45">
        <v>139</v>
      </c>
      <c r="P44" s="45">
        <v>138</v>
      </c>
      <c r="Q44" s="45">
        <v>83</v>
      </c>
      <c r="R44" s="45">
        <v>54</v>
      </c>
      <c r="S44" s="45">
        <v>44</v>
      </c>
      <c r="T44" s="45">
        <v>24</v>
      </c>
      <c r="U44" s="45">
        <v>14</v>
      </c>
      <c r="V44" s="47">
        <v>3</v>
      </c>
      <c r="W44" s="47" t="s">
        <v>269</v>
      </c>
      <c r="X44" s="47">
        <v>1</v>
      </c>
      <c r="Y44" s="47">
        <v>1</v>
      </c>
      <c r="Z44" s="65" t="s">
        <v>169</v>
      </c>
    </row>
    <row r="45" spans="1:26" ht="16.5" customHeight="1">
      <c r="A45" s="66" t="s">
        <v>170</v>
      </c>
      <c r="B45" s="45">
        <v>1666</v>
      </c>
      <c r="C45" s="45">
        <v>95</v>
      </c>
      <c r="D45" s="45">
        <v>66</v>
      </c>
      <c r="E45" s="45">
        <v>64</v>
      </c>
      <c r="F45" s="45">
        <v>56</v>
      </c>
      <c r="G45" s="45">
        <v>56</v>
      </c>
      <c r="H45" s="45">
        <v>86</v>
      </c>
      <c r="I45" s="45">
        <v>142</v>
      </c>
      <c r="J45" s="45">
        <v>125</v>
      </c>
      <c r="K45" s="45">
        <v>112</v>
      </c>
      <c r="L45" s="45">
        <v>84</v>
      </c>
      <c r="M45" s="45">
        <v>86</v>
      </c>
      <c r="N45" s="45">
        <v>110</v>
      </c>
      <c r="O45" s="45">
        <v>130</v>
      </c>
      <c r="P45" s="45">
        <v>137</v>
      </c>
      <c r="Q45" s="45">
        <v>104</v>
      </c>
      <c r="R45" s="45">
        <v>78</v>
      </c>
      <c r="S45" s="45">
        <v>74</v>
      </c>
      <c r="T45" s="45">
        <v>38</v>
      </c>
      <c r="U45" s="45">
        <v>14</v>
      </c>
      <c r="V45" s="45">
        <v>3</v>
      </c>
      <c r="W45" s="47">
        <v>1</v>
      </c>
      <c r="X45" s="45">
        <v>5</v>
      </c>
      <c r="Y45" s="47" t="s">
        <v>269</v>
      </c>
      <c r="Z45" s="65" t="s">
        <v>170</v>
      </c>
    </row>
    <row r="46" spans="1:26" ht="16.5" customHeight="1">
      <c r="A46" s="66" t="s">
        <v>171</v>
      </c>
      <c r="B46" s="45">
        <v>1791</v>
      </c>
      <c r="C46" s="45">
        <v>54</v>
      </c>
      <c r="D46" s="45">
        <v>68</v>
      </c>
      <c r="E46" s="45">
        <v>84</v>
      </c>
      <c r="F46" s="45">
        <v>79</v>
      </c>
      <c r="G46" s="45">
        <v>49</v>
      </c>
      <c r="H46" s="45">
        <v>67</v>
      </c>
      <c r="I46" s="45">
        <v>91</v>
      </c>
      <c r="J46" s="45">
        <v>103</v>
      </c>
      <c r="K46" s="45">
        <v>153</v>
      </c>
      <c r="L46" s="45">
        <v>106</v>
      </c>
      <c r="M46" s="45">
        <v>110</v>
      </c>
      <c r="N46" s="45">
        <v>108</v>
      </c>
      <c r="O46" s="45">
        <v>172</v>
      </c>
      <c r="P46" s="45">
        <v>206</v>
      </c>
      <c r="Q46" s="45">
        <v>134</v>
      </c>
      <c r="R46" s="45">
        <v>87</v>
      </c>
      <c r="S46" s="45">
        <v>68</v>
      </c>
      <c r="T46" s="45">
        <v>35</v>
      </c>
      <c r="U46" s="45">
        <v>13</v>
      </c>
      <c r="V46" s="45">
        <v>2</v>
      </c>
      <c r="W46" s="47" t="s">
        <v>269</v>
      </c>
      <c r="X46" s="47">
        <v>2</v>
      </c>
      <c r="Y46" s="47" t="s">
        <v>269</v>
      </c>
      <c r="Z46" s="65" t="s">
        <v>171</v>
      </c>
    </row>
    <row r="47" spans="1:26" ht="16.5" customHeight="1">
      <c r="A47" s="66" t="s">
        <v>172</v>
      </c>
      <c r="B47" s="45">
        <v>2211</v>
      </c>
      <c r="C47" s="45">
        <v>87</v>
      </c>
      <c r="D47" s="45">
        <v>127</v>
      </c>
      <c r="E47" s="45">
        <v>188</v>
      </c>
      <c r="F47" s="45">
        <v>159</v>
      </c>
      <c r="G47" s="45">
        <v>72</v>
      </c>
      <c r="H47" s="45">
        <v>74</v>
      </c>
      <c r="I47" s="45">
        <v>98</v>
      </c>
      <c r="J47" s="45">
        <v>152</v>
      </c>
      <c r="K47" s="45">
        <v>220</v>
      </c>
      <c r="L47" s="45">
        <v>193</v>
      </c>
      <c r="M47" s="45">
        <v>150</v>
      </c>
      <c r="N47" s="45">
        <v>121</v>
      </c>
      <c r="O47" s="45">
        <v>131</v>
      </c>
      <c r="P47" s="45">
        <v>131</v>
      </c>
      <c r="Q47" s="45">
        <v>91</v>
      </c>
      <c r="R47" s="45">
        <v>80</v>
      </c>
      <c r="S47" s="45">
        <v>72</v>
      </c>
      <c r="T47" s="45">
        <v>37</v>
      </c>
      <c r="U47" s="45">
        <v>22</v>
      </c>
      <c r="V47" s="45">
        <v>3</v>
      </c>
      <c r="W47" s="47" t="s">
        <v>269</v>
      </c>
      <c r="X47" s="47">
        <v>3</v>
      </c>
      <c r="Y47" s="45">
        <v>5</v>
      </c>
      <c r="Z47" s="65" t="s">
        <v>172</v>
      </c>
    </row>
    <row r="48" spans="1:26" ht="16.5" customHeight="1">
      <c r="A48" s="66" t="s">
        <v>173</v>
      </c>
      <c r="B48" s="45">
        <v>4752</v>
      </c>
      <c r="C48" s="45">
        <v>305</v>
      </c>
      <c r="D48" s="45">
        <v>390</v>
      </c>
      <c r="E48" s="45">
        <v>310</v>
      </c>
      <c r="F48" s="45">
        <v>163</v>
      </c>
      <c r="G48" s="45">
        <v>103</v>
      </c>
      <c r="H48" s="45">
        <v>196</v>
      </c>
      <c r="I48" s="45">
        <v>310</v>
      </c>
      <c r="J48" s="45">
        <v>485</v>
      </c>
      <c r="K48" s="45">
        <v>509</v>
      </c>
      <c r="L48" s="45">
        <v>301</v>
      </c>
      <c r="M48" s="45">
        <v>241</v>
      </c>
      <c r="N48" s="45">
        <v>171</v>
      </c>
      <c r="O48" s="45">
        <v>209</v>
      </c>
      <c r="P48" s="45">
        <v>229</v>
      </c>
      <c r="Q48" s="45">
        <v>196</v>
      </c>
      <c r="R48" s="45">
        <v>167</v>
      </c>
      <c r="S48" s="45">
        <v>177</v>
      </c>
      <c r="T48" s="45">
        <v>142</v>
      </c>
      <c r="U48" s="45">
        <v>97</v>
      </c>
      <c r="V48" s="45">
        <v>34</v>
      </c>
      <c r="W48" s="45">
        <v>7</v>
      </c>
      <c r="X48" s="45">
        <v>10</v>
      </c>
      <c r="Y48" s="45">
        <v>23</v>
      </c>
      <c r="Z48" s="65" t="s">
        <v>173</v>
      </c>
    </row>
    <row r="49" spans="1:26" ht="16.5" customHeight="1">
      <c r="A49" s="66" t="s">
        <v>174</v>
      </c>
      <c r="B49" s="45">
        <v>2982</v>
      </c>
      <c r="C49" s="45">
        <v>163</v>
      </c>
      <c r="D49" s="45">
        <v>152</v>
      </c>
      <c r="E49" s="45">
        <v>98</v>
      </c>
      <c r="F49" s="45">
        <v>96</v>
      </c>
      <c r="G49" s="45">
        <v>135</v>
      </c>
      <c r="H49" s="45">
        <v>162</v>
      </c>
      <c r="I49" s="45">
        <v>215</v>
      </c>
      <c r="J49" s="45">
        <v>219</v>
      </c>
      <c r="K49" s="45">
        <v>265</v>
      </c>
      <c r="L49" s="45">
        <v>225</v>
      </c>
      <c r="M49" s="45">
        <v>180</v>
      </c>
      <c r="N49" s="45">
        <v>156</v>
      </c>
      <c r="O49" s="45">
        <v>204</v>
      </c>
      <c r="P49" s="45">
        <v>192</v>
      </c>
      <c r="Q49" s="45">
        <v>163</v>
      </c>
      <c r="R49" s="45">
        <v>124</v>
      </c>
      <c r="S49" s="45">
        <v>96</v>
      </c>
      <c r="T49" s="45">
        <v>65</v>
      </c>
      <c r="U49" s="45">
        <v>53</v>
      </c>
      <c r="V49" s="45">
        <v>10</v>
      </c>
      <c r="W49" s="47" t="s">
        <v>269</v>
      </c>
      <c r="X49" s="45">
        <v>9</v>
      </c>
      <c r="Y49" s="45">
        <v>2</v>
      </c>
      <c r="Z49" s="65" t="s">
        <v>174</v>
      </c>
    </row>
    <row r="50" spans="1:26" ht="16.5" customHeight="1">
      <c r="A50" s="66" t="s">
        <v>175</v>
      </c>
      <c r="B50" s="45">
        <v>854</v>
      </c>
      <c r="C50" s="45">
        <v>65</v>
      </c>
      <c r="D50" s="45">
        <v>36</v>
      </c>
      <c r="E50" s="45">
        <v>26</v>
      </c>
      <c r="F50" s="45">
        <v>27</v>
      </c>
      <c r="G50" s="45">
        <v>29</v>
      </c>
      <c r="H50" s="45">
        <v>49</v>
      </c>
      <c r="I50" s="45">
        <v>91</v>
      </c>
      <c r="J50" s="45">
        <v>72</v>
      </c>
      <c r="K50" s="45">
        <v>61</v>
      </c>
      <c r="L50" s="45">
        <v>63</v>
      </c>
      <c r="M50" s="45">
        <v>50</v>
      </c>
      <c r="N50" s="45">
        <v>36</v>
      </c>
      <c r="O50" s="45">
        <v>61</v>
      </c>
      <c r="P50" s="45">
        <v>66</v>
      </c>
      <c r="Q50" s="45">
        <v>41</v>
      </c>
      <c r="R50" s="45">
        <v>27</v>
      </c>
      <c r="S50" s="45">
        <v>26</v>
      </c>
      <c r="T50" s="45">
        <v>18</v>
      </c>
      <c r="U50" s="45">
        <v>7</v>
      </c>
      <c r="V50" s="47" t="s">
        <v>269</v>
      </c>
      <c r="W50" s="47" t="s">
        <v>269</v>
      </c>
      <c r="X50" s="45">
        <v>3</v>
      </c>
      <c r="Y50" s="45">
        <v>6</v>
      </c>
      <c r="Z50" s="65" t="s">
        <v>175</v>
      </c>
    </row>
    <row r="51" spans="1:26" ht="16.5" customHeight="1">
      <c r="A51" s="66" t="s">
        <v>176</v>
      </c>
      <c r="B51" s="45">
        <v>1920</v>
      </c>
      <c r="C51" s="45">
        <v>63</v>
      </c>
      <c r="D51" s="45">
        <v>69</v>
      </c>
      <c r="E51" s="45">
        <v>107</v>
      </c>
      <c r="F51" s="45">
        <v>85</v>
      </c>
      <c r="G51" s="45">
        <v>71</v>
      </c>
      <c r="H51" s="45">
        <v>64</v>
      </c>
      <c r="I51" s="45">
        <v>88</v>
      </c>
      <c r="J51" s="45">
        <v>132</v>
      </c>
      <c r="K51" s="45">
        <v>146</v>
      </c>
      <c r="L51" s="45">
        <v>142</v>
      </c>
      <c r="M51" s="45">
        <v>112</v>
      </c>
      <c r="N51" s="45">
        <v>103</v>
      </c>
      <c r="O51" s="45">
        <v>152</v>
      </c>
      <c r="P51" s="45">
        <v>147</v>
      </c>
      <c r="Q51" s="45">
        <v>137</v>
      </c>
      <c r="R51" s="45">
        <v>113</v>
      </c>
      <c r="S51" s="45">
        <v>90</v>
      </c>
      <c r="T51" s="45">
        <v>56</v>
      </c>
      <c r="U51" s="45">
        <v>29</v>
      </c>
      <c r="V51" s="47">
        <v>9</v>
      </c>
      <c r="W51" s="47">
        <v>1</v>
      </c>
      <c r="X51" s="45">
        <v>4</v>
      </c>
      <c r="Y51" s="47">
        <v>2</v>
      </c>
      <c r="Z51" s="65" t="s">
        <v>176</v>
      </c>
    </row>
    <row r="52" spans="1:26" ht="16.5" customHeight="1">
      <c r="A52" s="66" t="s">
        <v>177</v>
      </c>
      <c r="B52" s="45">
        <v>2741</v>
      </c>
      <c r="C52" s="45">
        <v>95</v>
      </c>
      <c r="D52" s="45">
        <v>117</v>
      </c>
      <c r="E52" s="45">
        <v>126</v>
      </c>
      <c r="F52" s="45">
        <v>99</v>
      </c>
      <c r="G52" s="45">
        <v>93</v>
      </c>
      <c r="H52" s="45">
        <v>127</v>
      </c>
      <c r="I52" s="45">
        <v>166</v>
      </c>
      <c r="J52" s="45">
        <v>207</v>
      </c>
      <c r="K52" s="45">
        <v>216</v>
      </c>
      <c r="L52" s="45">
        <v>197</v>
      </c>
      <c r="M52" s="45">
        <v>182</v>
      </c>
      <c r="N52" s="45">
        <v>165</v>
      </c>
      <c r="O52" s="45">
        <v>191</v>
      </c>
      <c r="P52" s="45">
        <v>225</v>
      </c>
      <c r="Q52" s="45">
        <v>173</v>
      </c>
      <c r="R52" s="45">
        <v>149</v>
      </c>
      <c r="S52" s="45">
        <v>129</v>
      </c>
      <c r="T52" s="45">
        <v>58</v>
      </c>
      <c r="U52" s="45">
        <v>14</v>
      </c>
      <c r="V52" s="45">
        <v>5</v>
      </c>
      <c r="W52" s="47">
        <v>1</v>
      </c>
      <c r="X52" s="45">
        <v>6</v>
      </c>
      <c r="Y52" s="45">
        <v>5</v>
      </c>
      <c r="Z52" s="65" t="s">
        <v>177</v>
      </c>
    </row>
    <row r="53" spans="1:26" ht="16.5" customHeight="1">
      <c r="A53" s="66" t="s">
        <v>178</v>
      </c>
      <c r="B53" s="45">
        <v>2346</v>
      </c>
      <c r="C53" s="45">
        <v>76</v>
      </c>
      <c r="D53" s="45">
        <v>85</v>
      </c>
      <c r="E53" s="45">
        <v>106</v>
      </c>
      <c r="F53" s="45">
        <v>107</v>
      </c>
      <c r="G53" s="45">
        <v>110</v>
      </c>
      <c r="H53" s="45">
        <v>132</v>
      </c>
      <c r="I53" s="45">
        <v>130</v>
      </c>
      <c r="J53" s="45">
        <v>179</v>
      </c>
      <c r="K53" s="45">
        <v>193</v>
      </c>
      <c r="L53" s="45">
        <v>152</v>
      </c>
      <c r="M53" s="45">
        <v>157</v>
      </c>
      <c r="N53" s="45">
        <v>146</v>
      </c>
      <c r="O53" s="45">
        <v>180</v>
      </c>
      <c r="P53" s="45">
        <v>213</v>
      </c>
      <c r="Q53" s="45">
        <v>136</v>
      </c>
      <c r="R53" s="45">
        <v>111</v>
      </c>
      <c r="S53" s="45">
        <v>71</v>
      </c>
      <c r="T53" s="45">
        <v>31</v>
      </c>
      <c r="U53" s="45">
        <v>19</v>
      </c>
      <c r="V53" s="45">
        <v>5</v>
      </c>
      <c r="W53" s="47" t="s">
        <v>269</v>
      </c>
      <c r="X53" s="45">
        <v>7</v>
      </c>
      <c r="Y53" s="45">
        <v>7</v>
      </c>
      <c r="Z53" s="65" t="s">
        <v>178</v>
      </c>
    </row>
    <row r="54" spans="1:26" ht="16.5" customHeight="1">
      <c r="A54" s="66" t="s">
        <v>179</v>
      </c>
      <c r="B54" s="45">
        <v>3552</v>
      </c>
      <c r="C54" s="45">
        <v>156</v>
      </c>
      <c r="D54" s="45">
        <v>138</v>
      </c>
      <c r="E54" s="45">
        <v>171</v>
      </c>
      <c r="F54" s="45">
        <v>188</v>
      </c>
      <c r="G54" s="45">
        <v>164</v>
      </c>
      <c r="H54" s="45">
        <v>246</v>
      </c>
      <c r="I54" s="45">
        <v>255</v>
      </c>
      <c r="J54" s="45">
        <v>277</v>
      </c>
      <c r="K54" s="45">
        <v>330</v>
      </c>
      <c r="L54" s="45">
        <v>281</v>
      </c>
      <c r="M54" s="45">
        <v>190</v>
      </c>
      <c r="N54" s="45">
        <v>205</v>
      </c>
      <c r="O54" s="45">
        <v>222</v>
      </c>
      <c r="P54" s="45">
        <v>244</v>
      </c>
      <c r="Q54" s="45">
        <v>184</v>
      </c>
      <c r="R54" s="45">
        <v>129</v>
      </c>
      <c r="S54" s="45">
        <v>73</v>
      </c>
      <c r="T54" s="45">
        <v>66</v>
      </c>
      <c r="U54" s="45">
        <v>21</v>
      </c>
      <c r="V54" s="45">
        <v>1</v>
      </c>
      <c r="W54" s="47">
        <v>1</v>
      </c>
      <c r="X54" s="45">
        <v>10</v>
      </c>
      <c r="Y54" s="45">
        <v>4</v>
      </c>
      <c r="Z54" s="65" t="s">
        <v>179</v>
      </c>
    </row>
    <row r="55" spans="1:26" ht="16.5" customHeight="1">
      <c r="A55" s="66" t="s">
        <v>180</v>
      </c>
      <c r="B55" s="45">
        <v>3187</v>
      </c>
      <c r="C55" s="45">
        <v>89</v>
      </c>
      <c r="D55" s="45">
        <v>84</v>
      </c>
      <c r="E55" s="45">
        <v>99</v>
      </c>
      <c r="F55" s="45">
        <v>110</v>
      </c>
      <c r="G55" s="45">
        <v>108</v>
      </c>
      <c r="H55" s="45">
        <v>138</v>
      </c>
      <c r="I55" s="45">
        <v>175</v>
      </c>
      <c r="J55" s="45">
        <v>188</v>
      </c>
      <c r="K55" s="45">
        <v>228</v>
      </c>
      <c r="L55" s="45">
        <v>202</v>
      </c>
      <c r="M55" s="45">
        <v>187</v>
      </c>
      <c r="N55" s="45">
        <v>203</v>
      </c>
      <c r="O55" s="45">
        <v>271</v>
      </c>
      <c r="P55" s="45">
        <v>262</v>
      </c>
      <c r="Q55" s="45">
        <v>223</v>
      </c>
      <c r="R55" s="45">
        <v>203</v>
      </c>
      <c r="S55" s="45">
        <v>233</v>
      </c>
      <c r="T55" s="45">
        <v>124</v>
      </c>
      <c r="U55" s="45">
        <v>44</v>
      </c>
      <c r="V55" s="45">
        <v>6</v>
      </c>
      <c r="W55" s="47">
        <v>1</v>
      </c>
      <c r="X55" s="45">
        <v>9</v>
      </c>
      <c r="Y55" s="45">
        <v>3</v>
      </c>
      <c r="Z55" s="65" t="s">
        <v>180</v>
      </c>
    </row>
    <row r="56" spans="1:26" ht="16.5" customHeight="1">
      <c r="A56" s="66" t="s">
        <v>181</v>
      </c>
      <c r="B56" s="45">
        <v>4120</v>
      </c>
      <c r="C56" s="45">
        <v>150</v>
      </c>
      <c r="D56" s="45">
        <v>136</v>
      </c>
      <c r="E56" s="45">
        <v>157</v>
      </c>
      <c r="F56" s="45">
        <v>178</v>
      </c>
      <c r="G56" s="45">
        <v>272</v>
      </c>
      <c r="H56" s="45">
        <v>224</v>
      </c>
      <c r="I56" s="45">
        <v>228</v>
      </c>
      <c r="J56" s="45">
        <v>244</v>
      </c>
      <c r="K56" s="45">
        <v>284</v>
      </c>
      <c r="L56" s="45">
        <v>242</v>
      </c>
      <c r="M56" s="45">
        <v>245</v>
      </c>
      <c r="N56" s="45">
        <v>240</v>
      </c>
      <c r="O56" s="45">
        <v>276</v>
      </c>
      <c r="P56" s="45">
        <v>349</v>
      </c>
      <c r="Q56" s="45">
        <v>269</v>
      </c>
      <c r="R56" s="45">
        <v>251</v>
      </c>
      <c r="S56" s="45">
        <v>179</v>
      </c>
      <c r="T56" s="45">
        <v>107</v>
      </c>
      <c r="U56" s="45">
        <v>52</v>
      </c>
      <c r="V56" s="45">
        <v>13</v>
      </c>
      <c r="W56" s="47">
        <v>2</v>
      </c>
      <c r="X56" s="45">
        <v>22</v>
      </c>
      <c r="Y56" s="45">
        <v>18</v>
      </c>
      <c r="Z56" s="65" t="s">
        <v>181</v>
      </c>
    </row>
    <row r="57" spans="1:26" ht="16.5" customHeight="1">
      <c r="A57" s="66" t="s">
        <v>182</v>
      </c>
      <c r="B57" s="45">
        <v>683</v>
      </c>
      <c r="C57" s="45">
        <v>14</v>
      </c>
      <c r="D57" s="45">
        <v>15</v>
      </c>
      <c r="E57" s="45">
        <v>19</v>
      </c>
      <c r="F57" s="45">
        <v>32</v>
      </c>
      <c r="G57" s="45">
        <v>28</v>
      </c>
      <c r="H57" s="45">
        <v>18</v>
      </c>
      <c r="I57" s="45">
        <v>20</v>
      </c>
      <c r="J57" s="45">
        <v>22</v>
      </c>
      <c r="K57" s="45">
        <v>26</v>
      </c>
      <c r="L57" s="45">
        <v>51</v>
      </c>
      <c r="M57" s="45">
        <v>61</v>
      </c>
      <c r="N57" s="45">
        <v>90</v>
      </c>
      <c r="O57" s="45">
        <v>81</v>
      </c>
      <c r="P57" s="45">
        <v>68</v>
      </c>
      <c r="Q57" s="45">
        <v>48</v>
      </c>
      <c r="R57" s="45">
        <v>36</v>
      </c>
      <c r="S57" s="45">
        <v>31</v>
      </c>
      <c r="T57" s="45">
        <v>17</v>
      </c>
      <c r="U57" s="45">
        <v>6</v>
      </c>
      <c r="V57" s="47" t="s">
        <v>269</v>
      </c>
      <c r="W57" s="47" t="s">
        <v>269</v>
      </c>
      <c r="X57" s="47" t="s">
        <v>269</v>
      </c>
      <c r="Y57" s="47">
        <v>1</v>
      </c>
      <c r="Z57" s="65" t="s">
        <v>182</v>
      </c>
    </row>
    <row r="58" spans="1:26" ht="16.5" customHeight="1">
      <c r="A58" s="66" t="s">
        <v>183</v>
      </c>
      <c r="B58" s="45">
        <v>588</v>
      </c>
      <c r="C58" s="45">
        <v>6</v>
      </c>
      <c r="D58" s="45">
        <v>9</v>
      </c>
      <c r="E58" s="45">
        <v>14</v>
      </c>
      <c r="F58" s="45">
        <v>25</v>
      </c>
      <c r="G58" s="45">
        <v>16</v>
      </c>
      <c r="H58" s="45">
        <v>31</v>
      </c>
      <c r="I58" s="45">
        <v>22</v>
      </c>
      <c r="J58" s="45">
        <v>24</v>
      </c>
      <c r="K58" s="45">
        <v>23</v>
      </c>
      <c r="L58" s="45">
        <v>33</v>
      </c>
      <c r="M58" s="45">
        <v>45</v>
      </c>
      <c r="N58" s="45">
        <v>78</v>
      </c>
      <c r="O58" s="45">
        <v>97</v>
      </c>
      <c r="P58" s="45">
        <v>61</v>
      </c>
      <c r="Q58" s="45">
        <v>43</v>
      </c>
      <c r="R58" s="45">
        <v>28</v>
      </c>
      <c r="S58" s="45">
        <v>18</v>
      </c>
      <c r="T58" s="45">
        <v>13</v>
      </c>
      <c r="U58" s="45">
        <v>2</v>
      </c>
      <c r="V58" s="47" t="s">
        <v>269</v>
      </c>
      <c r="W58" s="47" t="s">
        <v>269</v>
      </c>
      <c r="X58" s="47" t="s">
        <v>269</v>
      </c>
      <c r="Y58" s="47" t="s">
        <v>269</v>
      </c>
      <c r="Z58" s="65" t="s">
        <v>183</v>
      </c>
    </row>
    <row r="59" spans="1:26" ht="16.5" customHeight="1">
      <c r="A59" s="66" t="s">
        <v>366</v>
      </c>
      <c r="B59" s="45">
        <v>1213</v>
      </c>
      <c r="C59" s="45">
        <v>44</v>
      </c>
      <c r="D59" s="45">
        <v>70</v>
      </c>
      <c r="E59" s="45">
        <v>68</v>
      </c>
      <c r="F59" s="45">
        <v>53</v>
      </c>
      <c r="G59" s="45">
        <v>41</v>
      </c>
      <c r="H59" s="45">
        <v>53</v>
      </c>
      <c r="I59" s="45">
        <v>74</v>
      </c>
      <c r="J59" s="45">
        <v>90</v>
      </c>
      <c r="K59" s="45">
        <v>110</v>
      </c>
      <c r="L59" s="45">
        <v>65</v>
      </c>
      <c r="M59" s="45">
        <v>75</v>
      </c>
      <c r="N59" s="45">
        <v>111</v>
      </c>
      <c r="O59" s="45">
        <v>116</v>
      </c>
      <c r="P59" s="45">
        <v>96</v>
      </c>
      <c r="Q59" s="45">
        <v>60</v>
      </c>
      <c r="R59" s="45">
        <v>28</v>
      </c>
      <c r="S59" s="45">
        <v>36</v>
      </c>
      <c r="T59" s="45">
        <v>9</v>
      </c>
      <c r="U59" s="45">
        <v>5</v>
      </c>
      <c r="V59" s="45">
        <v>3</v>
      </c>
      <c r="W59" s="47" t="s">
        <v>269</v>
      </c>
      <c r="X59" s="45">
        <v>6</v>
      </c>
      <c r="Y59" s="47">
        <v>1</v>
      </c>
      <c r="Z59" s="65" t="s">
        <v>366</v>
      </c>
    </row>
    <row r="60" spans="1:26" ht="6" customHeight="1">
      <c r="A60" s="96"/>
      <c r="B60" s="109"/>
      <c r="C60" s="97"/>
      <c r="D60" s="97"/>
      <c r="E60" s="97"/>
      <c r="F60" s="97"/>
      <c r="G60" s="97"/>
      <c r="H60" s="97"/>
      <c r="I60" s="97"/>
      <c r="J60" s="97"/>
      <c r="K60" s="97"/>
      <c r="L60" s="97"/>
      <c r="M60" s="97"/>
      <c r="N60" s="97"/>
      <c r="O60" s="97"/>
      <c r="P60" s="97"/>
      <c r="Q60" s="97"/>
      <c r="R60" s="97"/>
      <c r="S60" s="97"/>
      <c r="T60" s="97"/>
      <c r="U60" s="97"/>
      <c r="V60" s="97"/>
      <c r="W60" s="97"/>
      <c r="X60" s="97"/>
      <c r="Y60" s="97"/>
      <c r="Z60" s="41"/>
    </row>
    <row r="61" spans="1:26">
      <c r="A61" s="490" t="s">
        <v>824</v>
      </c>
    </row>
  </sheetData>
  <mergeCells count="26">
    <mergeCell ref="E3:E4"/>
    <mergeCell ref="A3:A4"/>
    <mergeCell ref="B3:B4"/>
    <mergeCell ref="C3:C4"/>
    <mergeCell ref="D3:D4"/>
    <mergeCell ref="Q3:Q4"/>
    <mergeCell ref="F3:F4"/>
    <mergeCell ref="G3:G4"/>
    <mergeCell ref="H3:H4"/>
    <mergeCell ref="I3:I4"/>
    <mergeCell ref="J3:J4"/>
    <mergeCell ref="K3:K4"/>
    <mergeCell ref="L3:L4"/>
    <mergeCell ref="M3:M4"/>
    <mergeCell ref="N3:N4"/>
    <mergeCell ref="O3:O4"/>
    <mergeCell ref="P3:P4"/>
    <mergeCell ref="X3:X4"/>
    <mergeCell ref="Y3:Y4"/>
    <mergeCell ref="Z3:Z4"/>
    <mergeCell ref="R3:R4"/>
    <mergeCell ref="S3:S4"/>
    <mergeCell ref="T3:T4"/>
    <mergeCell ref="U3:U4"/>
    <mergeCell ref="V3:V4"/>
    <mergeCell ref="W3:W4"/>
  </mergeCells>
  <phoneticPr fontId="1"/>
  <pageMargins left="0.70866141732283472" right="0.70866141732283472" top="0.74803149606299213" bottom="0.74803149606299213" header="0.31496062992125984" footer="0.31496062992125984"/>
  <pageSetup paperSize="9" scale="83" firstPageNumber="45" orientation="portrait" useFirstPageNumber="1" r:id="rId1"/>
  <headerFooter scaleWithDoc="0">
    <oddFooter>&amp;C&amp;"Century,標準"&amp;10&amp;P</oddFooter>
  </headerFooter>
  <colBreaks count="1" manualBreakCount="1">
    <brk id="13"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AB61"/>
  <sheetViews>
    <sheetView zoomScaleNormal="100" workbookViewId="0">
      <selection activeCell="K19" sqref="K19"/>
    </sheetView>
  </sheetViews>
  <sheetFormatPr defaultRowHeight="13.5"/>
  <cols>
    <col min="1" max="1" width="13.125" customWidth="1"/>
    <col min="2" max="2" width="8.75" customWidth="1"/>
    <col min="3" max="25" width="7.5" customWidth="1"/>
    <col min="26" max="26" width="13.125" customWidth="1"/>
  </cols>
  <sheetData>
    <row r="1" spans="1:28" s="2" customFormat="1" ht="15">
      <c r="A1" s="598" t="s">
        <v>698</v>
      </c>
    </row>
    <row r="3" spans="1:28" ht="10.5" customHeight="1">
      <c r="A3" s="761" t="s">
        <v>340</v>
      </c>
      <c r="B3" s="763" t="s">
        <v>478</v>
      </c>
      <c r="C3" s="748" t="s">
        <v>341</v>
      </c>
      <c r="D3" s="748" t="s">
        <v>342</v>
      </c>
      <c r="E3" s="748" t="s">
        <v>343</v>
      </c>
      <c r="F3" s="748" t="s">
        <v>344</v>
      </c>
      <c r="G3" s="748" t="s">
        <v>345</v>
      </c>
      <c r="H3" s="748" t="s">
        <v>346</v>
      </c>
      <c r="I3" s="748" t="s">
        <v>347</v>
      </c>
      <c r="J3" s="748" t="s">
        <v>348</v>
      </c>
      <c r="K3" s="748" t="s">
        <v>349</v>
      </c>
      <c r="L3" s="748" t="s">
        <v>350</v>
      </c>
      <c r="M3" s="757" t="s">
        <v>351</v>
      </c>
      <c r="N3" s="759" t="s">
        <v>352</v>
      </c>
      <c r="O3" s="748" t="s">
        <v>353</v>
      </c>
      <c r="P3" s="748" t="s">
        <v>354</v>
      </c>
      <c r="Q3" s="748" t="s">
        <v>355</v>
      </c>
      <c r="R3" s="751" t="s">
        <v>356</v>
      </c>
      <c r="S3" s="751" t="s">
        <v>357</v>
      </c>
      <c r="T3" s="751" t="s">
        <v>358</v>
      </c>
      <c r="U3" s="751" t="s">
        <v>359</v>
      </c>
      <c r="V3" s="751" t="s">
        <v>360</v>
      </c>
      <c r="W3" s="753" t="s">
        <v>365</v>
      </c>
      <c r="X3" s="753" t="s">
        <v>361</v>
      </c>
      <c r="Y3" s="755" t="s">
        <v>825</v>
      </c>
      <c r="Z3" s="746" t="s">
        <v>340</v>
      </c>
    </row>
    <row r="4" spans="1:28" ht="10.5" customHeight="1">
      <c r="A4" s="762"/>
      <c r="B4" s="760"/>
      <c r="C4" s="749"/>
      <c r="D4" s="749"/>
      <c r="E4" s="749"/>
      <c r="F4" s="749"/>
      <c r="G4" s="749"/>
      <c r="H4" s="749"/>
      <c r="I4" s="749"/>
      <c r="J4" s="749"/>
      <c r="K4" s="749"/>
      <c r="L4" s="749"/>
      <c r="M4" s="758"/>
      <c r="N4" s="760"/>
      <c r="O4" s="749"/>
      <c r="P4" s="749"/>
      <c r="Q4" s="750"/>
      <c r="R4" s="752"/>
      <c r="S4" s="752"/>
      <c r="T4" s="752"/>
      <c r="U4" s="752"/>
      <c r="V4" s="752"/>
      <c r="W4" s="754"/>
      <c r="X4" s="754"/>
      <c r="Y4" s="756"/>
      <c r="Z4" s="747"/>
    </row>
    <row r="5" spans="1:28" ht="6" customHeight="1">
      <c r="A5" s="98"/>
      <c r="B5" s="99"/>
      <c r="C5" s="99"/>
      <c r="D5" s="99"/>
      <c r="E5" s="99"/>
      <c r="F5" s="99"/>
      <c r="G5" s="99"/>
      <c r="H5" s="99"/>
      <c r="I5" s="99"/>
      <c r="J5" s="99"/>
      <c r="K5" s="99"/>
      <c r="L5" s="99"/>
      <c r="M5" s="99"/>
      <c r="N5" s="99"/>
      <c r="O5" s="99"/>
      <c r="P5" s="99"/>
      <c r="Q5" s="101"/>
      <c r="R5" s="102"/>
      <c r="S5" s="102"/>
      <c r="T5" s="102"/>
      <c r="U5" s="102"/>
      <c r="V5" s="102"/>
      <c r="W5" s="103"/>
      <c r="X5" s="104"/>
      <c r="Y5" s="105"/>
      <c r="Z5" s="106"/>
    </row>
    <row r="6" spans="1:28" ht="16.5" customHeight="1">
      <c r="A6" s="66" t="s">
        <v>184</v>
      </c>
      <c r="B6" s="45">
        <v>1405</v>
      </c>
      <c r="C6" s="45">
        <v>31</v>
      </c>
      <c r="D6" s="45">
        <v>44</v>
      </c>
      <c r="E6" s="45">
        <v>68</v>
      </c>
      <c r="F6" s="45">
        <v>54</v>
      </c>
      <c r="G6" s="45">
        <v>60</v>
      </c>
      <c r="H6" s="45">
        <v>45</v>
      </c>
      <c r="I6" s="45">
        <v>61</v>
      </c>
      <c r="J6" s="45">
        <v>89</v>
      </c>
      <c r="K6" s="45">
        <v>86</v>
      </c>
      <c r="L6" s="45">
        <v>78</v>
      </c>
      <c r="M6" s="45">
        <v>108</v>
      </c>
      <c r="N6" s="45">
        <v>157</v>
      </c>
      <c r="O6" s="45">
        <v>164</v>
      </c>
      <c r="P6" s="45">
        <v>137</v>
      </c>
      <c r="Q6" s="45">
        <v>83</v>
      </c>
      <c r="R6" s="45">
        <v>60</v>
      </c>
      <c r="S6" s="45">
        <v>40</v>
      </c>
      <c r="T6" s="45">
        <v>29</v>
      </c>
      <c r="U6" s="45">
        <v>9</v>
      </c>
      <c r="V6" s="45">
        <v>1</v>
      </c>
      <c r="W6" s="47">
        <v>1</v>
      </c>
      <c r="X6" s="47" t="s">
        <v>269</v>
      </c>
      <c r="Y6" s="47">
        <v>2</v>
      </c>
      <c r="Z6" s="65" t="s">
        <v>184</v>
      </c>
    </row>
    <row r="7" spans="1:28" ht="16.5" customHeight="1">
      <c r="A7" s="66" t="s">
        <v>185</v>
      </c>
      <c r="B7" s="45">
        <v>1132</v>
      </c>
      <c r="C7" s="45">
        <v>39</v>
      </c>
      <c r="D7" s="45">
        <v>41</v>
      </c>
      <c r="E7" s="45">
        <v>47</v>
      </c>
      <c r="F7" s="45">
        <v>33</v>
      </c>
      <c r="G7" s="45">
        <v>43</v>
      </c>
      <c r="H7" s="45">
        <v>47</v>
      </c>
      <c r="I7" s="45">
        <v>48</v>
      </c>
      <c r="J7" s="45">
        <v>69</v>
      </c>
      <c r="K7" s="45">
        <v>60</v>
      </c>
      <c r="L7" s="45">
        <v>62</v>
      </c>
      <c r="M7" s="45">
        <v>80</v>
      </c>
      <c r="N7" s="45">
        <v>124</v>
      </c>
      <c r="O7" s="45">
        <v>137</v>
      </c>
      <c r="P7" s="45">
        <v>141</v>
      </c>
      <c r="Q7" s="45">
        <v>63</v>
      </c>
      <c r="R7" s="45">
        <v>53</v>
      </c>
      <c r="S7" s="45">
        <v>27</v>
      </c>
      <c r="T7" s="45">
        <v>10</v>
      </c>
      <c r="U7" s="45">
        <v>6</v>
      </c>
      <c r="V7" s="47">
        <v>1</v>
      </c>
      <c r="W7" s="47">
        <v>1</v>
      </c>
      <c r="X7" s="47" t="s">
        <v>269</v>
      </c>
      <c r="Y7" s="45">
        <v>4</v>
      </c>
      <c r="Z7" s="65" t="s">
        <v>185</v>
      </c>
    </row>
    <row r="8" spans="1:28" s="536" customFormat="1" ht="16.5" customHeight="1">
      <c r="A8" s="526" t="s">
        <v>657</v>
      </c>
      <c r="B8" s="514">
        <v>116862</v>
      </c>
      <c r="C8" s="515">
        <v>4113</v>
      </c>
      <c r="D8" s="515">
        <v>4376</v>
      </c>
      <c r="E8" s="515">
        <v>4979</v>
      </c>
      <c r="F8" s="515">
        <v>5275</v>
      </c>
      <c r="G8" s="515">
        <v>4746</v>
      </c>
      <c r="H8" s="515">
        <v>5023</v>
      </c>
      <c r="I8" s="515">
        <v>6079</v>
      </c>
      <c r="J8" s="515">
        <v>7410</v>
      </c>
      <c r="K8" s="515">
        <v>8833</v>
      </c>
      <c r="L8" s="515">
        <v>7917</v>
      </c>
      <c r="M8" s="515">
        <v>7482</v>
      </c>
      <c r="N8" s="515">
        <v>7571</v>
      </c>
      <c r="O8" s="533">
        <v>9087</v>
      </c>
      <c r="P8" s="515">
        <v>10205</v>
      </c>
      <c r="Q8" s="515">
        <v>7562</v>
      </c>
      <c r="R8" s="515">
        <v>6157</v>
      </c>
      <c r="S8" s="515">
        <v>4997</v>
      </c>
      <c r="T8" s="515">
        <v>3072</v>
      </c>
      <c r="U8" s="515">
        <v>1305</v>
      </c>
      <c r="V8" s="515">
        <v>304</v>
      </c>
      <c r="W8" s="528">
        <v>56</v>
      </c>
      <c r="X8" s="528">
        <v>313</v>
      </c>
      <c r="Y8" s="534">
        <v>208</v>
      </c>
      <c r="Z8" s="535" t="s">
        <v>657</v>
      </c>
      <c r="AB8" s="2"/>
    </row>
    <row r="9" spans="1:28" ht="16.5" customHeight="1">
      <c r="A9" s="66" t="s">
        <v>187</v>
      </c>
      <c r="B9" s="45">
        <v>791</v>
      </c>
      <c r="C9" s="45">
        <v>13</v>
      </c>
      <c r="D9" s="45">
        <v>24</v>
      </c>
      <c r="E9" s="45">
        <v>33</v>
      </c>
      <c r="F9" s="45">
        <v>36</v>
      </c>
      <c r="G9" s="45">
        <v>12</v>
      </c>
      <c r="H9" s="45">
        <v>22</v>
      </c>
      <c r="I9" s="45">
        <v>33</v>
      </c>
      <c r="J9" s="45">
        <v>50</v>
      </c>
      <c r="K9" s="45">
        <v>47</v>
      </c>
      <c r="L9" s="45">
        <v>52</v>
      </c>
      <c r="M9" s="45">
        <v>39</v>
      </c>
      <c r="N9" s="45">
        <v>49</v>
      </c>
      <c r="O9" s="45">
        <v>81</v>
      </c>
      <c r="P9" s="45">
        <v>96</v>
      </c>
      <c r="Q9" s="45">
        <v>52</v>
      </c>
      <c r="R9" s="45">
        <v>53</v>
      </c>
      <c r="S9" s="45">
        <v>47</v>
      </c>
      <c r="T9" s="45">
        <v>29</v>
      </c>
      <c r="U9" s="45">
        <v>17</v>
      </c>
      <c r="V9" s="45">
        <v>3</v>
      </c>
      <c r="W9" s="47">
        <v>2</v>
      </c>
      <c r="X9" s="45">
        <v>1</v>
      </c>
      <c r="Y9" s="47" t="s">
        <v>269</v>
      </c>
      <c r="Z9" s="65" t="s">
        <v>187</v>
      </c>
    </row>
    <row r="10" spans="1:28" ht="16.5" customHeight="1">
      <c r="A10" s="66" t="s">
        <v>188</v>
      </c>
      <c r="B10" s="45">
        <v>510</v>
      </c>
      <c r="C10" s="45">
        <v>8</v>
      </c>
      <c r="D10" s="45">
        <v>2</v>
      </c>
      <c r="E10" s="45">
        <v>10</v>
      </c>
      <c r="F10" s="45">
        <v>27</v>
      </c>
      <c r="G10" s="45">
        <v>8</v>
      </c>
      <c r="H10" s="45">
        <v>8</v>
      </c>
      <c r="I10" s="45">
        <v>13</v>
      </c>
      <c r="J10" s="45">
        <v>13</v>
      </c>
      <c r="K10" s="45">
        <v>21</v>
      </c>
      <c r="L10" s="45">
        <v>40</v>
      </c>
      <c r="M10" s="45">
        <v>37</v>
      </c>
      <c r="N10" s="45">
        <v>40</v>
      </c>
      <c r="O10" s="45">
        <v>48</v>
      </c>
      <c r="P10" s="45">
        <v>53</v>
      </c>
      <c r="Q10" s="45">
        <v>35</v>
      </c>
      <c r="R10" s="45">
        <v>53</v>
      </c>
      <c r="S10" s="45">
        <v>39</v>
      </c>
      <c r="T10" s="45">
        <v>26</v>
      </c>
      <c r="U10" s="45">
        <v>23</v>
      </c>
      <c r="V10" s="45">
        <v>6</v>
      </c>
      <c r="W10" s="47" t="s">
        <v>269</v>
      </c>
      <c r="X10" s="47" t="s">
        <v>269</v>
      </c>
      <c r="Y10" s="47" t="s">
        <v>269</v>
      </c>
      <c r="Z10" s="65" t="s">
        <v>188</v>
      </c>
    </row>
    <row r="11" spans="1:28" ht="16.5" customHeight="1">
      <c r="A11" s="66" t="s">
        <v>189</v>
      </c>
      <c r="B11" s="45">
        <v>200</v>
      </c>
      <c r="C11" s="45">
        <v>3</v>
      </c>
      <c r="D11" s="45">
        <v>2</v>
      </c>
      <c r="E11" s="45">
        <v>2</v>
      </c>
      <c r="F11" s="45">
        <v>2</v>
      </c>
      <c r="G11" s="45">
        <v>7</v>
      </c>
      <c r="H11" s="45">
        <v>6</v>
      </c>
      <c r="I11" s="45">
        <v>12</v>
      </c>
      <c r="J11" s="45">
        <v>5</v>
      </c>
      <c r="K11" s="45">
        <v>5</v>
      </c>
      <c r="L11" s="45">
        <v>9</v>
      </c>
      <c r="M11" s="45">
        <v>13</v>
      </c>
      <c r="N11" s="45">
        <v>19</v>
      </c>
      <c r="O11" s="45">
        <v>17</v>
      </c>
      <c r="P11" s="45">
        <v>21</v>
      </c>
      <c r="Q11" s="45">
        <v>18</v>
      </c>
      <c r="R11" s="45">
        <v>19</v>
      </c>
      <c r="S11" s="45">
        <v>23</v>
      </c>
      <c r="T11" s="45">
        <v>11</v>
      </c>
      <c r="U11" s="45">
        <v>5</v>
      </c>
      <c r="V11" s="45">
        <v>1</v>
      </c>
      <c r="W11" s="47" t="s">
        <v>269</v>
      </c>
      <c r="X11" s="47" t="s">
        <v>269</v>
      </c>
      <c r="Y11" s="47" t="s">
        <v>269</v>
      </c>
      <c r="Z11" s="65" t="s">
        <v>189</v>
      </c>
    </row>
    <row r="12" spans="1:28" ht="16.5" customHeight="1">
      <c r="A12" s="66" t="s">
        <v>190</v>
      </c>
      <c r="B12" s="45">
        <v>240</v>
      </c>
      <c r="C12" s="45">
        <v>9</v>
      </c>
      <c r="D12" s="45">
        <v>4</v>
      </c>
      <c r="E12" s="45">
        <v>7</v>
      </c>
      <c r="F12" s="45">
        <v>8</v>
      </c>
      <c r="G12" s="45">
        <v>4</v>
      </c>
      <c r="H12" s="45">
        <v>8</v>
      </c>
      <c r="I12" s="45">
        <v>14</v>
      </c>
      <c r="J12" s="45">
        <v>15</v>
      </c>
      <c r="K12" s="45">
        <v>9</v>
      </c>
      <c r="L12" s="45">
        <v>16</v>
      </c>
      <c r="M12" s="45">
        <v>8</v>
      </c>
      <c r="N12" s="45">
        <v>23</v>
      </c>
      <c r="O12" s="45">
        <v>24</v>
      </c>
      <c r="P12" s="45">
        <v>15</v>
      </c>
      <c r="Q12" s="45">
        <v>21</v>
      </c>
      <c r="R12" s="45">
        <v>26</v>
      </c>
      <c r="S12" s="45">
        <v>18</v>
      </c>
      <c r="T12" s="45">
        <v>8</v>
      </c>
      <c r="U12" s="45">
        <v>3</v>
      </c>
      <c r="V12" s="47" t="s">
        <v>269</v>
      </c>
      <c r="W12" s="47" t="s">
        <v>269</v>
      </c>
      <c r="X12" s="47" t="s">
        <v>269</v>
      </c>
      <c r="Y12" s="47" t="s">
        <v>269</v>
      </c>
      <c r="Z12" s="65" t="s">
        <v>190</v>
      </c>
    </row>
    <row r="13" spans="1:28" ht="16.5" customHeight="1">
      <c r="A13" s="66" t="s">
        <v>191</v>
      </c>
      <c r="B13" s="45">
        <v>131</v>
      </c>
      <c r="C13" s="45">
        <v>2</v>
      </c>
      <c r="D13" s="45">
        <v>4</v>
      </c>
      <c r="E13" s="45">
        <v>8</v>
      </c>
      <c r="F13" s="45">
        <v>7</v>
      </c>
      <c r="G13" s="45">
        <v>1</v>
      </c>
      <c r="H13" s="45">
        <v>3</v>
      </c>
      <c r="I13" s="45">
        <v>3</v>
      </c>
      <c r="J13" s="45">
        <v>5</v>
      </c>
      <c r="K13" s="45">
        <v>7</v>
      </c>
      <c r="L13" s="45">
        <v>7</v>
      </c>
      <c r="M13" s="45">
        <v>8</v>
      </c>
      <c r="N13" s="45">
        <v>4</v>
      </c>
      <c r="O13" s="45">
        <v>14</v>
      </c>
      <c r="P13" s="45">
        <v>19</v>
      </c>
      <c r="Q13" s="45">
        <v>9</v>
      </c>
      <c r="R13" s="45">
        <v>10</v>
      </c>
      <c r="S13" s="45">
        <v>11</v>
      </c>
      <c r="T13" s="45">
        <v>7</v>
      </c>
      <c r="U13" s="45">
        <v>1</v>
      </c>
      <c r="V13" s="45">
        <v>1</v>
      </c>
      <c r="W13" s="47" t="s">
        <v>269</v>
      </c>
      <c r="X13" s="47" t="s">
        <v>269</v>
      </c>
      <c r="Y13" s="47">
        <v>1</v>
      </c>
      <c r="Z13" s="65" t="s">
        <v>191</v>
      </c>
    </row>
    <row r="14" spans="1:28" ht="16.5" customHeight="1">
      <c r="A14" s="66" t="s">
        <v>192</v>
      </c>
      <c r="B14" s="45">
        <v>46</v>
      </c>
      <c r="C14" s="47" t="s">
        <v>269</v>
      </c>
      <c r="D14" s="47" t="s">
        <v>269</v>
      </c>
      <c r="E14" s="45">
        <v>3</v>
      </c>
      <c r="F14" s="45">
        <v>1</v>
      </c>
      <c r="G14" s="45">
        <v>2</v>
      </c>
      <c r="H14" s="45">
        <v>2</v>
      </c>
      <c r="I14" s="47" t="s">
        <v>269</v>
      </c>
      <c r="J14" s="45">
        <v>1</v>
      </c>
      <c r="K14" s="45">
        <v>1</v>
      </c>
      <c r="L14" s="45">
        <v>5</v>
      </c>
      <c r="M14" s="45">
        <v>4</v>
      </c>
      <c r="N14" s="45">
        <v>3</v>
      </c>
      <c r="O14" s="45">
        <v>7</v>
      </c>
      <c r="P14" s="45">
        <v>3</v>
      </c>
      <c r="Q14" s="45">
        <v>4</v>
      </c>
      <c r="R14" s="45">
        <v>6</v>
      </c>
      <c r="S14" s="45">
        <v>3</v>
      </c>
      <c r="T14" s="45">
        <v>1</v>
      </c>
      <c r="U14" s="47" t="s">
        <v>269</v>
      </c>
      <c r="V14" s="47" t="s">
        <v>269</v>
      </c>
      <c r="W14" s="47" t="s">
        <v>269</v>
      </c>
      <c r="X14" s="47" t="s">
        <v>269</v>
      </c>
      <c r="Y14" s="47" t="s">
        <v>269</v>
      </c>
      <c r="Z14" s="65" t="s">
        <v>192</v>
      </c>
    </row>
    <row r="15" spans="1:28" ht="16.5" customHeight="1">
      <c r="A15" s="66" t="s">
        <v>193</v>
      </c>
      <c r="B15" s="45">
        <v>92</v>
      </c>
      <c r="C15" s="45">
        <v>1</v>
      </c>
      <c r="D15" s="45">
        <v>3</v>
      </c>
      <c r="E15" s="45">
        <v>2</v>
      </c>
      <c r="F15" s="47">
        <v>6</v>
      </c>
      <c r="G15" s="45">
        <v>1</v>
      </c>
      <c r="H15" s="45">
        <v>4</v>
      </c>
      <c r="I15" s="45">
        <v>2</v>
      </c>
      <c r="J15" s="45">
        <v>2</v>
      </c>
      <c r="K15" s="45">
        <v>2</v>
      </c>
      <c r="L15" s="45">
        <v>4</v>
      </c>
      <c r="M15" s="45">
        <v>6</v>
      </c>
      <c r="N15" s="45">
        <v>8</v>
      </c>
      <c r="O15" s="45">
        <v>8</v>
      </c>
      <c r="P15" s="45">
        <v>9</v>
      </c>
      <c r="Q15" s="45">
        <v>12</v>
      </c>
      <c r="R15" s="45">
        <v>5</v>
      </c>
      <c r="S15" s="45">
        <v>11</v>
      </c>
      <c r="T15" s="45">
        <v>5</v>
      </c>
      <c r="U15" s="47">
        <v>1</v>
      </c>
      <c r="V15" s="47" t="s">
        <v>269</v>
      </c>
      <c r="W15" s="47" t="s">
        <v>269</v>
      </c>
      <c r="X15" s="47" t="s">
        <v>269</v>
      </c>
      <c r="Y15" s="45">
        <v>1</v>
      </c>
      <c r="Z15" s="65" t="s">
        <v>193</v>
      </c>
    </row>
    <row r="16" spans="1:28" ht="16.5" customHeight="1">
      <c r="A16" s="66" t="s">
        <v>194</v>
      </c>
      <c r="B16" s="45">
        <v>491</v>
      </c>
      <c r="C16" s="45">
        <v>8</v>
      </c>
      <c r="D16" s="45">
        <v>9</v>
      </c>
      <c r="E16" s="45">
        <v>17</v>
      </c>
      <c r="F16" s="45">
        <v>21</v>
      </c>
      <c r="G16" s="45">
        <v>13</v>
      </c>
      <c r="H16" s="45">
        <v>11</v>
      </c>
      <c r="I16" s="45">
        <v>15</v>
      </c>
      <c r="J16" s="45">
        <v>19</v>
      </c>
      <c r="K16" s="45">
        <v>23</v>
      </c>
      <c r="L16" s="45">
        <v>26</v>
      </c>
      <c r="M16" s="45">
        <v>32</v>
      </c>
      <c r="N16" s="45">
        <v>44</v>
      </c>
      <c r="O16" s="45">
        <v>53</v>
      </c>
      <c r="P16" s="45">
        <v>47</v>
      </c>
      <c r="Q16" s="45">
        <v>31</v>
      </c>
      <c r="R16" s="45">
        <v>49</v>
      </c>
      <c r="S16" s="45">
        <v>43</v>
      </c>
      <c r="T16" s="45">
        <v>25</v>
      </c>
      <c r="U16" s="45">
        <v>3</v>
      </c>
      <c r="V16" s="45">
        <v>1</v>
      </c>
      <c r="W16" s="47" t="s">
        <v>269</v>
      </c>
      <c r="X16" s="47">
        <v>1</v>
      </c>
      <c r="Y16" s="47" t="s">
        <v>269</v>
      </c>
      <c r="Z16" s="65" t="s">
        <v>194</v>
      </c>
    </row>
    <row r="17" spans="1:26" ht="16.5" customHeight="1">
      <c r="A17" s="66" t="s">
        <v>195</v>
      </c>
      <c r="B17" s="45">
        <v>52</v>
      </c>
      <c r="C17" s="47" t="s">
        <v>269</v>
      </c>
      <c r="D17" s="47" t="s">
        <v>269</v>
      </c>
      <c r="E17" s="47" t="s">
        <v>269</v>
      </c>
      <c r="F17" s="45">
        <v>4</v>
      </c>
      <c r="G17" s="45">
        <v>2</v>
      </c>
      <c r="H17" s="47" t="s">
        <v>269</v>
      </c>
      <c r="I17" s="47" t="s">
        <v>269</v>
      </c>
      <c r="J17" s="45">
        <v>1</v>
      </c>
      <c r="K17" s="45">
        <v>2</v>
      </c>
      <c r="L17" s="45">
        <v>3</v>
      </c>
      <c r="M17" s="45">
        <v>4</v>
      </c>
      <c r="N17" s="45">
        <v>4</v>
      </c>
      <c r="O17" s="45">
        <v>6</v>
      </c>
      <c r="P17" s="45">
        <v>7</v>
      </c>
      <c r="Q17" s="45">
        <v>7</v>
      </c>
      <c r="R17" s="45">
        <v>5</v>
      </c>
      <c r="S17" s="45">
        <v>3</v>
      </c>
      <c r="T17" s="45">
        <v>3</v>
      </c>
      <c r="U17" s="47">
        <v>1</v>
      </c>
      <c r="V17" s="47" t="s">
        <v>269</v>
      </c>
      <c r="W17" s="47" t="s">
        <v>269</v>
      </c>
      <c r="X17" s="47" t="s">
        <v>269</v>
      </c>
      <c r="Y17" s="47" t="s">
        <v>269</v>
      </c>
      <c r="Z17" s="65" t="s">
        <v>195</v>
      </c>
    </row>
    <row r="18" spans="1:26" ht="16.5" customHeight="1">
      <c r="A18" s="66" t="s">
        <v>196</v>
      </c>
      <c r="B18" s="45">
        <v>124</v>
      </c>
      <c r="C18" s="47" t="s">
        <v>269</v>
      </c>
      <c r="D18" s="47" t="s">
        <v>269</v>
      </c>
      <c r="E18" s="45">
        <v>2</v>
      </c>
      <c r="F18" s="45">
        <v>3</v>
      </c>
      <c r="G18" s="45">
        <v>3</v>
      </c>
      <c r="H18" s="45">
        <v>4</v>
      </c>
      <c r="I18" s="45">
        <v>1</v>
      </c>
      <c r="J18" s="45">
        <v>2</v>
      </c>
      <c r="K18" s="45">
        <v>4</v>
      </c>
      <c r="L18" s="45">
        <v>9</v>
      </c>
      <c r="M18" s="45">
        <v>6</v>
      </c>
      <c r="N18" s="45">
        <v>9</v>
      </c>
      <c r="O18" s="45">
        <v>14</v>
      </c>
      <c r="P18" s="45">
        <v>19</v>
      </c>
      <c r="Q18" s="45">
        <v>17</v>
      </c>
      <c r="R18" s="45">
        <v>13</v>
      </c>
      <c r="S18" s="45">
        <v>7</v>
      </c>
      <c r="T18" s="45">
        <v>8</v>
      </c>
      <c r="U18" s="45">
        <v>3</v>
      </c>
      <c r="V18" s="47" t="s">
        <v>269</v>
      </c>
      <c r="W18" s="47" t="s">
        <v>269</v>
      </c>
      <c r="X18" s="47" t="s">
        <v>269</v>
      </c>
      <c r="Y18" s="47" t="s">
        <v>269</v>
      </c>
      <c r="Z18" s="65" t="s">
        <v>196</v>
      </c>
    </row>
    <row r="19" spans="1:26" ht="16.5" customHeight="1">
      <c r="A19" s="66" t="s">
        <v>197</v>
      </c>
      <c r="B19" s="47" t="s">
        <v>269</v>
      </c>
      <c r="C19" s="47" t="s">
        <v>269</v>
      </c>
      <c r="D19" s="47" t="s">
        <v>269</v>
      </c>
      <c r="E19" s="47" t="s">
        <v>269</v>
      </c>
      <c r="F19" s="47" t="s">
        <v>269</v>
      </c>
      <c r="G19" s="47" t="s">
        <v>269</v>
      </c>
      <c r="H19" s="47" t="s">
        <v>269</v>
      </c>
      <c r="I19" s="47" t="s">
        <v>269</v>
      </c>
      <c r="J19" s="47" t="s">
        <v>269</v>
      </c>
      <c r="K19" s="47" t="s">
        <v>269</v>
      </c>
      <c r="L19" s="47" t="s">
        <v>269</v>
      </c>
      <c r="M19" s="47" t="s">
        <v>269</v>
      </c>
      <c r="N19" s="47" t="s">
        <v>269</v>
      </c>
      <c r="O19" s="47" t="s">
        <v>269</v>
      </c>
      <c r="P19" s="47" t="s">
        <v>269</v>
      </c>
      <c r="Q19" s="47" t="s">
        <v>269</v>
      </c>
      <c r="R19" s="47" t="s">
        <v>269</v>
      </c>
      <c r="S19" s="47" t="s">
        <v>269</v>
      </c>
      <c r="T19" s="47" t="s">
        <v>269</v>
      </c>
      <c r="U19" s="47" t="s">
        <v>269</v>
      </c>
      <c r="V19" s="47" t="s">
        <v>269</v>
      </c>
      <c r="W19" s="47" t="s">
        <v>269</v>
      </c>
      <c r="X19" s="47" t="s">
        <v>269</v>
      </c>
      <c r="Y19" s="47" t="s">
        <v>269</v>
      </c>
      <c r="Z19" s="65" t="s">
        <v>197</v>
      </c>
    </row>
    <row r="20" spans="1:26" ht="16.5" customHeight="1">
      <c r="A20" s="66" t="s">
        <v>198</v>
      </c>
      <c r="B20" s="47" t="s">
        <v>269</v>
      </c>
      <c r="C20" s="47" t="s">
        <v>269</v>
      </c>
      <c r="D20" s="47" t="s">
        <v>269</v>
      </c>
      <c r="E20" s="47" t="s">
        <v>269</v>
      </c>
      <c r="F20" s="47" t="s">
        <v>269</v>
      </c>
      <c r="G20" s="47" t="s">
        <v>269</v>
      </c>
      <c r="H20" s="47" t="s">
        <v>269</v>
      </c>
      <c r="I20" s="47" t="s">
        <v>269</v>
      </c>
      <c r="J20" s="47" t="s">
        <v>269</v>
      </c>
      <c r="K20" s="47" t="s">
        <v>269</v>
      </c>
      <c r="L20" s="47" t="s">
        <v>269</v>
      </c>
      <c r="M20" s="47" t="s">
        <v>269</v>
      </c>
      <c r="N20" s="47" t="s">
        <v>269</v>
      </c>
      <c r="O20" s="47" t="s">
        <v>269</v>
      </c>
      <c r="P20" s="47" t="s">
        <v>269</v>
      </c>
      <c r="Q20" s="47" t="s">
        <v>269</v>
      </c>
      <c r="R20" s="47" t="s">
        <v>269</v>
      </c>
      <c r="S20" s="47" t="s">
        <v>269</v>
      </c>
      <c r="T20" s="47" t="s">
        <v>269</v>
      </c>
      <c r="U20" s="47" t="s">
        <v>269</v>
      </c>
      <c r="V20" s="47" t="s">
        <v>269</v>
      </c>
      <c r="W20" s="47" t="s">
        <v>269</v>
      </c>
      <c r="X20" s="47" t="s">
        <v>269</v>
      </c>
      <c r="Y20" s="47" t="s">
        <v>269</v>
      </c>
      <c r="Z20" s="65" t="s">
        <v>198</v>
      </c>
    </row>
    <row r="21" spans="1:26" s="2" customFormat="1" ht="16.5" customHeight="1">
      <c r="A21" s="526" t="s">
        <v>658</v>
      </c>
      <c r="B21" s="514">
        <v>2677</v>
      </c>
      <c r="C21" s="515">
        <v>44</v>
      </c>
      <c r="D21" s="515">
        <v>48</v>
      </c>
      <c r="E21" s="515">
        <v>84</v>
      </c>
      <c r="F21" s="515">
        <v>115</v>
      </c>
      <c r="G21" s="515">
        <v>53</v>
      </c>
      <c r="H21" s="515">
        <v>68</v>
      </c>
      <c r="I21" s="515">
        <v>93</v>
      </c>
      <c r="J21" s="515">
        <v>113</v>
      </c>
      <c r="K21" s="515">
        <v>121</v>
      </c>
      <c r="L21" s="515">
        <v>171</v>
      </c>
      <c r="M21" s="515">
        <v>157</v>
      </c>
      <c r="N21" s="515">
        <v>203</v>
      </c>
      <c r="O21" s="515">
        <v>272</v>
      </c>
      <c r="P21" s="515">
        <v>289</v>
      </c>
      <c r="Q21" s="515">
        <v>206</v>
      </c>
      <c r="R21" s="515">
        <v>239</v>
      </c>
      <c r="S21" s="515">
        <v>205</v>
      </c>
      <c r="T21" s="515">
        <v>123</v>
      </c>
      <c r="U21" s="515">
        <v>57</v>
      </c>
      <c r="V21" s="515">
        <v>12</v>
      </c>
      <c r="W21" s="528">
        <v>2</v>
      </c>
      <c r="X21" s="528">
        <v>2</v>
      </c>
      <c r="Y21" s="534">
        <v>2</v>
      </c>
      <c r="Z21" s="535" t="s">
        <v>658</v>
      </c>
    </row>
    <row r="22" spans="1:26" ht="16.5" customHeight="1">
      <c r="A22" s="66" t="s">
        <v>200</v>
      </c>
      <c r="B22" s="45">
        <v>197</v>
      </c>
      <c r="C22" s="47" t="s">
        <v>269</v>
      </c>
      <c r="D22" s="45">
        <v>3</v>
      </c>
      <c r="E22" s="45">
        <v>4</v>
      </c>
      <c r="F22" s="45">
        <v>3</v>
      </c>
      <c r="G22" s="45">
        <v>2</v>
      </c>
      <c r="H22" s="45">
        <v>6</v>
      </c>
      <c r="I22" s="45">
        <v>2</v>
      </c>
      <c r="J22" s="45">
        <v>4</v>
      </c>
      <c r="K22" s="45">
        <v>9</v>
      </c>
      <c r="L22" s="45">
        <v>17</v>
      </c>
      <c r="M22" s="45">
        <v>14</v>
      </c>
      <c r="N22" s="45">
        <v>16</v>
      </c>
      <c r="O22" s="45">
        <v>21</v>
      </c>
      <c r="P22" s="45">
        <v>28</v>
      </c>
      <c r="Q22" s="45">
        <v>17</v>
      </c>
      <c r="R22" s="45">
        <v>17</v>
      </c>
      <c r="S22" s="45">
        <v>22</v>
      </c>
      <c r="T22" s="45">
        <v>8</v>
      </c>
      <c r="U22" s="45">
        <v>3</v>
      </c>
      <c r="V22" s="47">
        <v>1</v>
      </c>
      <c r="W22" s="47" t="s">
        <v>269</v>
      </c>
      <c r="X22" s="47" t="s">
        <v>269</v>
      </c>
      <c r="Y22" s="47" t="s">
        <v>269</v>
      </c>
      <c r="Z22" s="65" t="s">
        <v>200</v>
      </c>
    </row>
    <row r="23" spans="1:26" ht="16.5" customHeight="1">
      <c r="A23" s="66" t="s">
        <v>201</v>
      </c>
      <c r="B23" s="45">
        <v>206</v>
      </c>
      <c r="C23" s="45">
        <v>2</v>
      </c>
      <c r="D23" s="45">
        <v>5</v>
      </c>
      <c r="E23" s="45">
        <v>11</v>
      </c>
      <c r="F23" s="45">
        <v>8</v>
      </c>
      <c r="G23" s="45">
        <v>6</v>
      </c>
      <c r="H23" s="45">
        <v>6</v>
      </c>
      <c r="I23" s="45">
        <v>6</v>
      </c>
      <c r="J23" s="45">
        <v>7</v>
      </c>
      <c r="K23" s="45">
        <v>5</v>
      </c>
      <c r="L23" s="45">
        <v>12</v>
      </c>
      <c r="M23" s="45">
        <v>20</v>
      </c>
      <c r="N23" s="45">
        <v>14</v>
      </c>
      <c r="O23" s="45">
        <v>16</v>
      </c>
      <c r="P23" s="45">
        <v>17</v>
      </c>
      <c r="Q23" s="45">
        <v>17</v>
      </c>
      <c r="R23" s="45">
        <v>21</v>
      </c>
      <c r="S23" s="45">
        <v>16</v>
      </c>
      <c r="T23" s="45">
        <v>13</v>
      </c>
      <c r="U23" s="45">
        <v>3</v>
      </c>
      <c r="V23" s="47">
        <v>1</v>
      </c>
      <c r="W23" s="47" t="s">
        <v>269</v>
      </c>
      <c r="X23" s="47" t="s">
        <v>269</v>
      </c>
      <c r="Y23" s="47" t="s">
        <v>269</v>
      </c>
      <c r="Z23" s="65" t="s">
        <v>201</v>
      </c>
    </row>
    <row r="24" spans="1:26" ht="16.5" customHeight="1">
      <c r="A24" s="66" t="s">
        <v>202</v>
      </c>
      <c r="B24" s="45">
        <v>339</v>
      </c>
      <c r="C24" s="45">
        <v>3</v>
      </c>
      <c r="D24" s="45">
        <v>7</v>
      </c>
      <c r="E24" s="45">
        <v>18</v>
      </c>
      <c r="F24" s="45">
        <v>18</v>
      </c>
      <c r="G24" s="45">
        <v>13</v>
      </c>
      <c r="H24" s="45">
        <v>7</v>
      </c>
      <c r="I24" s="45">
        <v>7</v>
      </c>
      <c r="J24" s="45">
        <v>12</v>
      </c>
      <c r="K24" s="45">
        <v>30</v>
      </c>
      <c r="L24" s="45">
        <v>16</v>
      </c>
      <c r="M24" s="45">
        <v>20</v>
      </c>
      <c r="N24" s="45">
        <v>23</v>
      </c>
      <c r="O24" s="45">
        <v>37</v>
      </c>
      <c r="P24" s="45">
        <v>44</v>
      </c>
      <c r="Q24" s="45">
        <v>33</v>
      </c>
      <c r="R24" s="45">
        <v>22</v>
      </c>
      <c r="S24" s="45">
        <v>17</v>
      </c>
      <c r="T24" s="45">
        <v>7</v>
      </c>
      <c r="U24" s="45">
        <v>5</v>
      </c>
      <c r="V24" s="47" t="s">
        <v>269</v>
      </c>
      <c r="W24" s="47" t="s">
        <v>269</v>
      </c>
      <c r="X24" s="47" t="s">
        <v>269</v>
      </c>
      <c r="Y24" s="47">
        <v>3</v>
      </c>
      <c r="Z24" s="65" t="s">
        <v>202</v>
      </c>
    </row>
    <row r="25" spans="1:26" ht="16.5" customHeight="1">
      <c r="A25" s="66" t="s">
        <v>203</v>
      </c>
      <c r="B25" s="45">
        <v>248</v>
      </c>
      <c r="C25" s="45">
        <v>2</v>
      </c>
      <c r="D25" s="45">
        <v>3</v>
      </c>
      <c r="E25" s="45">
        <v>7</v>
      </c>
      <c r="F25" s="45">
        <v>16</v>
      </c>
      <c r="G25" s="45">
        <v>5</v>
      </c>
      <c r="H25" s="45">
        <v>7</v>
      </c>
      <c r="I25" s="45">
        <v>2</v>
      </c>
      <c r="J25" s="45">
        <v>9</v>
      </c>
      <c r="K25" s="45">
        <v>15</v>
      </c>
      <c r="L25" s="45">
        <v>17</v>
      </c>
      <c r="M25" s="45">
        <v>17</v>
      </c>
      <c r="N25" s="45">
        <v>13</v>
      </c>
      <c r="O25" s="45">
        <v>17</v>
      </c>
      <c r="P25" s="45">
        <v>30</v>
      </c>
      <c r="Q25" s="45">
        <v>33</v>
      </c>
      <c r="R25" s="45">
        <v>26</v>
      </c>
      <c r="S25" s="45">
        <v>20</v>
      </c>
      <c r="T25" s="45">
        <v>8</v>
      </c>
      <c r="U25" s="47">
        <v>1</v>
      </c>
      <c r="V25" s="47" t="s">
        <v>269</v>
      </c>
      <c r="W25" s="47" t="s">
        <v>269</v>
      </c>
      <c r="X25" s="47" t="s">
        <v>269</v>
      </c>
      <c r="Y25" s="47" t="s">
        <v>269</v>
      </c>
      <c r="Z25" s="65" t="s">
        <v>203</v>
      </c>
    </row>
    <row r="26" spans="1:26" ht="16.5" customHeight="1">
      <c r="A26" s="66" t="s">
        <v>204</v>
      </c>
      <c r="B26" s="45">
        <v>169</v>
      </c>
      <c r="C26" s="47" t="s">
        <v>269</v>
      </c>
      <c r="D26" s="45">
        <v>3</v>
      </c>
      <c r="E26" s="45">
        <v>8</v>
      </c>
      <c r="F26" s="45">
        <v>3</v>
      </c>
      <c r="G26" s="45">
        <v>2</v>
      </c>
      <c r="H26" s="45">
        <v>1</v>
      </c>
      <c r="I26" s="45">
        <v>2</v>
      </c>
      <c r="J26" s="45">
        <v>3</v>
      </c>
      <c r="K26" s="45">
        <v>12</v>
      </c>
      <c r="L26" s="45">
        <v>9</v>
      </c>
      <c r="M26" s="45">
        <v>4</v>
      </c>
      <c r="N26" s="45">
        <v>6</v>
      </c>
      <c r="O26" s="45">
        <v>25</v>
      </c>
      <c r="P26" s="45">
        <v>26</v>
      </c>
      <c r="Q26" s="45">
        <v>17</v>
      </c>
      <c r="R26" s="45">
        <v>14</v>
      </c>
      <c r="S26" s="47">
        <v>16</v>
      </c>
      <c r="T26" s="45">
        <v>10</v>
      </c>
      <c r="U26" s="47">
        <v>5</v>
      </c>
      <c r="V26" s="47">
        <v>3</v>
      </c>
      <c r="W26" s="47" t="s">
        <v>269</v>
      </c>
      <c r="X26" s="47" t="s">
        <v>269</v>
      </c>
      <c r="Y26" s="47" t="s">
        <v>269</v>
      </c>
      <c r="Z26" s="65" t="s">
        <v>204</v>
      </c>
    </row>
    <row r="27" spans="1:26" ht="16.5" customHeight="1">
      <c r="A27" s="66" t="s">
        <v>205</v>
      </c>
      <c r="B27" s="45">
        <v>309</v>
      </c>
      <c r="C27" s="45">
        <v>3</v>
      </c>
      <c r="D27" s="45">
        <v>7</v>
      </c>
      <c r="E27" s="45">
        <v>14</v>
      </c>
      <c r="F27" s="45">
        <v>10</v>
      </c>
      <c r="G27" s="45">
        <v>2</v>
      </c>
      <c r="H27" s="45">
        <v>9</v>
      </c>
      <c r="I27" s="45">
        <v>8</v>
      </c>
      <c r="J27" s="45">
        <v>14</v>
      </c>
      <c r="K27" s="45">
        <v>13</v>
      </c>
      <c r="L27" s="45">
        <v>14</v>
      </c>
      <c r="M27" s="45">
        <v>20</v>
      </c>
      <c r="N27" s="45">
        <v>24</v>
      </c>
      <c r="O27" s="45">
        <v>31</v>
      </c>
      <c r="P27" s="45">
        <v>37</v>
      </c>
      <c r="Q27" s="45">
        <v>37</v>
      </c>
      <c r="R27" s="45">
        <v>34</v>
      </c>
      <c r="S27" s="45">
        <v>19</v>
      </c>
      <c r="T27" s="45">
        <v>8</v>
      </c>
      <c r="U27" s="45">
        <v>4</v>
      </c>
      <c r="V27" s="45">
        <v>1</v>
      </c>
      <c r="W27" s="47" t="s">
        <v>269</v>
      </c>
      <c r="X27" s="47" t="s">
        <v>269</v>
      </c>
      <c r="Y27" s="47" t="s">
        <v>269</v>
      </c>
      <c r="Z27" s="65" t="s">
        <v>205</v>
      </c>
    </row>
    <row r="28" spans="1:26" ht="16.5" customHeight="1">
      <c r="A28" s="66" t="s">
        <v>828</v>
      </c>
      <c r="B28" s="47">
        <v>81</v>
      </c>
      <c r="C28" s="45">
        <v>2</v>
      </c>
      <c r="D28" s="45">
        <v>1</v>
      </c>
      <c r="E28" s="45">
        <v>1</v>
      </c>
      <c r="F28" s="47">
        <v>1</v>
      </c>
      <c r="G28" s="47">
        <v>3</v>
      </c>
      <c r="H28" s="47" t="s">
        <v>269</v>
      </c>
      <c r="I28" s="47">
        <v>3</v>
      </c>
      <c r="J28" s="47">
        <v>1</v>
      </c>
      <c r="K28" s="47">
        <v>4</v>
      </c>
      <c r="L28" s="47">
        <v>6</v>
      </c>
      <c r="M28" s="47">
        <v>5</v>
      </c>
      <c r="N28" s="47">
        <v>7</v>
      </c>
      <c r="O28" s="47">
        <v>11</v>
      </c>
      <c r="P28" s="47">
        <v>9</v>
      </c>
      <c r="Q28" s="47">
        <v>11</v>
      </c>
      <c r="R28" s="47">
        <v>7</v>
      </c>
      <c r="S28" s="47">
        <v>3</v>
      </c>
      <c r="T28" s="47">
        <v>4</v>
      </c>
      <c r="U28" s="47" t="s">
        <v>269</v>
      </c>
      <c r="V28" s="47" t="s">
        <v>269</v>
      </c>
      <c r="W28" s="47" t="s">
        <v>269</v>
      </c>
      <c r="X28" s="47">
        <v>2</v>
      </c>
      <c r="Y28" s="47" t="s">
        <v>269</v>
      </c>
      <c r="Z28" s="65" t="s">
        <v>820</v>
      </c>
    </row>
    <row r="29" spans="1:26" ht="16.5" customHeight="1">
      <c r="A29" s="66" t="s">
        <v>206</v>
      </c>
      <c r="B29" s="45">
        <v>370</v>
      </c>
      <c r="C29" s="47" t="s">
        <v>269</v>
      </c>
      <c r="D29" s="45">
        <v>1</v>
      </c>
      <c r="E29" s="45">
        <v>3</v>
      </c>
      <c r="F29" s="45">
        <v>7</v>
      </c>
      <c r="G29" s="45">
        <v>8</v>
      </c>
      <c r="H29" s="45">
        <v>13</v>
      </c>
      <c r="I29" s="45">
        <v>19</v>
      </c>
      <c r="J29" s="45">
        <v>16</v>
      </c>
      <c r="K29" s="45">
        <v>11</v>
      </c>
      <c r="L29" s="45">
        <v>21</v>
      </c>
      <c r="M29" s="45">
        <v>15</v>
      </c>
      <c r="N29" s="45">
        <v>23</v>
      </c>
      <c r="O29" s="45">
        <v>44</v>
      </c>
      <c r="P29" s="45">
        <v>61</v>
      </c>
      <c r="Q29" s="45">
        <v>34</v>
      </c>
      <c r="R29" s="45">
        <v>35</v>
      </c>
      <c r="S29" s="45">
        <v>24</v>
      </c>
      <c r="T29" s="45">
        <v>21</v>
      </c>
      <c r="U29" s="45">
        <v>9</v>
      </c>
      <c r="V29" s="47">
        <v>4</v>
      </c>
      <c r="W29" s="45">
        <v>1</v>
      </c>
      <c r="X29" s="47" t="s">
        <v>269</v>
      </c>
      <c r="Y29" s="47">
        <v>30</v>
      </c>
      <c r="Z29" s="65" t="s">
        <v>206</v>
      </c>
    </row>
    <row r="30" spans="1:26" ht="16.5" customHeight="1">
      <c r="A30" s="66" t="s">
        <v>207</v>
      </c>
      <c r="B30" s="45">
        <v>164</v>
      </c>
      <c r="C30" s="45">
        <v>1</v>
      </c>
      <c r="D30" s="45">
        <v>3</v>
      </c>
      <c r="E30" s="45">
        <v>4</v>
      </c>
      <c r="F30" s="45">
        <v>2</v>
      </c>
      <c r="G30" s="45">
        <v>1</v>
      </c>
      <c r="H30" s="45">
        <v>2</v>
      </c>
      <c r="I30" s="45">
        <v>6</v>
      </c>
      <c r="J30" s="45">
        <v>6</v>
      </c>
      <c r="K30" s="45">
        <v>6</v>
      </c>
      <c r="L30" s="45">
        <v>4</v>
      </c>
      <c r="M30" s="45">
        <v>6</v>
      </c>
      <c r="N30" s="45">
        <v>12</v>
      </c>
      <c r="O30" s="45">
        <v>19</v>
      </c>
      <c r="P30" s="45">
        <v>23</v>
      </c>
      <c r="Q30" s="45">
        <v>12</v>
      </c>
      <c r="R30" s="45">
        <v>16</v>
      </c>
      <c r="S30" s="45">
        <v>22</v>
      </c>
      <c r="T30" s="45">
        <v>11</v>
      </c>
      <c r="U30" s="45">
        <v>7</v>
      </c>
      <c r="V30" s="47">
        <v>1</v>
      </c>
      <c r="W30" s="47" t="s">
        <v>269</v>
      </c>
      <c r="X30" s="47" t="s">
        <v>269</v>
      </c>
      <c r="Y30" s="47" t="s">
        <v>269</v>
      </c>
      <c r="Z30" s="65" t="s">
        <v>207</v>
      </c>
    </row>
    <row r="31" spans="1:26" ht="16.5" customHeight="1">
      <c r="A31" s="66" t="s">
        <v>208</v>
      </c>
      <c r="B31" s="45">
        <v>267</v>
      </c>
      <c r="C31" s="45">
        <v>13</v>
      </c>
      <c r="D31" s="45">
        <v>8</v>
      </c>
      <c r="E31" s="45">
        <v>11</v>
      </c>
      <c r="F31" s="45">
        <v>3</v>
      </c>
      <c r="G31" s="45">
        <v>4</v>
      </c>
      <c r="H31" s="45">
        <v>6</v>
      </c>
      <c r="I31" s="45">
        <v>16</v>
      </c>
      <c r="J31" s="45">
        <v>18</v>
      </c>
      <c r="K31" s="45">
        <v>9</v>
      </c>
      <c r="L31" s="45">
        <v>11</v>
      </c>
      <c r="M31" s="45">
        <v>9</v>
      </c>
      <c r="N31" s="45">
        <v>14</v>
      </c>
      <c r="O31" s="45">
        <v>24</v>
      </c>
      <c r="P31" s="45">
        <v>23</v>
      </c>
      <c r="Q31" s="45">
        <v>20</v>
      </c>
      <c r="R31" s="45">
        <v>15</v>
      </c>
      <c r="S31" s="45">
        <v>14</v>
      </c>
      <c r="T31" s="45">
        <v>22</v>
      </c>
      <c r="U31" s="45">
        <v>21</v>
      </c>
      <c r="V31" s="45">
        <v>5</v>
      </c>
      <c r="W31" s="45">
        <v>1</v>
      </c>
      <c r="X31" s="47" t="s">
        <v>269</v>
      </c>
      <c r="Y31" s="47" t="s">
        <v>269</v>
      </c>
      <c r="Z31" s="65" t="s">
        <v>208</v>
      </c>
    </row>
    <row r="32" spans="1:26" ht="16.5" customHeight="1">
      <c r="A32" s="66" t="s">
        <v>209</v>
      </c>
      <c r="B32" s="45">
        <v>534</v>
      </c>
      <c r="C32" s="45">
        <v>10</v>
      </c>
      <c r="D32" s="45">
        <v>10</v>
      </c>
      <c r="E32" s="45">
        <v>10</v>
      </c>
      <c r="F32" s="45">
        <v>3</v>
      </c>
      <c r="G32" s="45">
        <v>6</v>
      </c>
      <c r="H32" s="45">
        <v>8</v>
      </c>
      <c r="I32" s="45">
        <v>21</v>
      </c>
      <c r="J32" s="45">
        <v>24</v>
      </c>
      <c r="K32" s="45">
        <v>24</v>
      </c>
      <c r="L32" s="45">
        <v>11</v>
      </c>
      <c r="M32" s="45">
        <v>31</v>
      </c>
      <c r="N32" s="45">
        <v>41</v>
      </c>
      <c r="O32" s="45">
        <v>69</v>
      </c>
      <c r="P32" s="45">
        <v>62</v>
      </c>
      <c r="Q32" s="45">
        <v>52</v>
      </c>
      <c r="R32" s="45">
        <v>56</v>
      </c>
      <c r="S32" s="45">
        <v>56</v>
      </c>
      <c r="T32" s="45">
        <v>30</v>
      </c>
      <c r="U32" s="45">
        <v>10</v>
      </c>
      <c r="V32" s="47" t="s">
        <v>269</v>
      </c>
      <c r="W32" s="47" t="s">
        <v>269</v>
      </c>
      <c r="X32" s="47" t="s">
        <v>269</v>
      </c>
      <c r="Y32" s="47">
        <v>1</v>
      </c>
      <c r="Z32" s="65" t="s">
        <v>209</v>
      </c>
    </row>
    <row r="33" spans="1:26" ht="16.5" customHeight="1">
      <c r="A33" s="66" t="s">
        <v>210</v>
      </c>
      <c r="B33" s="45">
        <v>113</v>
      </c>
      <c r="C33" s="45">
        <v>4</v>
      </c>
      <c r="D33" s="47">
        <v>5</v>
      </c>
      <c r="E33" s="47" t="s">
        <v>269</v>
      </c>
      <c r="F33" s="47" t="s">
        <v>269</v>
      </c>
      <c r="G33" s="45">
        <v>1</v>
      </c>
      <c r="H33" s="45">
        <v>1</v>
      </c>
      <c r="I33" s="45">
        <v>7</v>
      </c>
      <c r="J33" s="45">
        <v>4</v>
      </c>
      <c r="K33" s="45">
        <v>3</v>
      </c>
      <c r="L33" s="45">
        <v>4</v>
      </c>
      <c r="M33" s="45">
        <v>4</v>
      </c>
      <c r="N33" s="45">
        <v>11</v>
      </c>
      <c r="O33" s="45">
        <v>16</v>
      </c>
      <c r="P33" s="45">
        <v>12</v>
      </c>
      <c r="Q33" s="45">
        <v>9</v>
      </c>
      <c r="R33" s="45">
        <v>10</v>
      </c>
      <c r="S33" s="45">
        <v>13</v>
      </c>
      <c r="T33" s="45">
        <v>8</v>
      </c>
      <c r="U33" s="47">
        <v>1</v>
      </c>
      <c r="V33" s="47" t="s">
        <v>269</v>
      </c>
      <c r="W33" s="47" t="s">
        <v>269</v>
      </c>
      <c r="X33" s="47" t="s">
        <v>269</v>
      </c>
      <c r="Y33" s="47" t="s">
        <v>269</v>
      </c>
      <c r="Z33" s="65" t="s">
        <v>210</v>
      </c>
    </row>
    <row r="34" spans="1:26" ht="16.5" customHeight="1">
      <c r="A34" s="66" t="s">
        <v>211</v>
      </c>
      <c r="B34" s="47" t="s">
        <v>269</v>
      </c>
      <c r="C34" s="47" t="s">
        <v>269</v>
      </c>
      <c r="D34" s="47" t="s">
        <v>269</v>
      </c>
      <c r="E34" s="47" t="s">
        <v>269</v>
      </c>
      <c r="F34" s="47" t="s">
        <v>269</v>
      </c>
      <c r="G34" s="47" t="s">
        <v>269</v>
      </c>
      <c r="H34" s="47" t="s">
        <v>269</v>
      </c>
      <c r="I34" s="47" t="s">
        <v>269</v>
      </c>
      <c r="J34" s="47" t="s">
        <v>269</v>
      </c>
      <c r="K34" s="47" t="s">
        <v>269</v>
      </c>
      <c r="L34" s="47" t="s">
        <v>269</v>
      </c>
      <c r="M34" s="47" t="s">
        <v>269</v>
      </c>
      <c r="N34" s="47" t="s">
        <v>269</v>
      </c>
      <c r="O34" s="47" t="s">
        <v>269</v>
      </c>
      <c r="P34" s="47" t="s">
        <v>269</v>
      </c>
      <c r="Q34" s="47" t="s">
        <v>269</v>
      </c>
      <c r="R34" s="47" t="s">
        <v>269</v>
      </c>
      <c r="S34" s="47" t="s">
        <v>269</v>
      </c>
      <c r="T34" s="47" t="s">
        <v>269</v>
      </c>
      <c r="U34" s="47" t="s">
        <v>269</v>
      </c>
      <c r="V34" s="47" t="s">
        <v>269</v>
      </c>
      <c r="W34" s="47" t="s">
        <v>269</v>
      </c>
      <c r="X34" s="47" t="s">
        <v>269</v>
      </c>
      <c r="Y34" s="47" t="s">
        <v>269</v>
      </c>
      <c r="Z34" s="65" t="s">
        <v>211</v>
      </c>
    </row>
    <row r="35" spans="1:26" ht="16.5" customHeight="1">
      <c r="A35" s="66" t="s">
        <v>212</v>
      </c>
      <c r="B35" s="47" t="s">
        <v>269</v>
      </c>
      <c r="C35" s="47" t="s">
        <v>269</v>
      </c>
      <c r="D35" s="47" t="s">
        <v>269</v>
      </c>
      <c r="E35" s="47" t="s">
        <v>269</v>
      </c>
      <c r="F35" s="47" t="s">
        <v>269</v>
      </c>
      <c r="G35" s="47" t="s">
        <v>269</v>
      </c>
      <c r="H35" s="47" t="s">
        <v>269</v>
      </c>
      <c r="I35" s="47" t="s">
        <v>269</v>
      </c>
      <c r="J35" s="47" t="s">
        <v>269</v>
      </c>
      <c r="K35" s="47" t="s">
        <v>269</v>
      </c>
      <c r="L35" s="47" t="s">
        <v>269</v>
      </c>
      <c r="M35" s="47" t="s">
        <v>269</v>
      </c>
      <c r="N35" s="47" t="s">
        <v>269</v>
      </c>
      <c r="O35" s="47" t="s">
        <v>269</v>
      </c>
      <c r="P35" s="47" t="s">
        <v>269</v>
      </c>
      <c r="Q35" s="47" t="s">
        <v>269</v>
      </c>
      <c r="R35" s="47" t="s">
        <v>269</v>
      </c>
      <c r="S35" s="47" t="s">
        <v>269</v>
      </c>
      <c r="T35" s="47" t="s">
        <v>269</v>
      </c>
      <c r="U35" s="47" t="s">
        <v>269</v>
      </c>
      <c r="V35" s="47" t="s">
        <v>269</v>
      </c>
      <c r="W35" s="47" t="s">
        <v>269</v>
      </c>
      <c r="X35" s="47" t="s">
        <v>269</v>
      </c>
      <c r="Y35" s="47" t="s">
        <v>269</v>
      </c>
      <c r="Z35" s="65" t="s">
        <v>212</v>
      </c>
    </row>
    <row r="36" spans="1:26" s="2" customFormat="1" ht="16.5" customHeight="1">
      <c r="A36" s="526" t="s">
        <v>659</v>
      </c>
      <c r="B36" s="514">
        <v>2997</v>
      </c>
      <c r="C36" s="515">
        <v>40</v>
      </c>
      <c r="D36" s="515">
        <v>56</v>
      </c>
      <c r="E36" s="515">
        <v>91</v>
      </c>
      <c r="F36" s="515">
        <v>74</v>
      </c>
      <c r="G36" s="515">
        <v>53</v>
      </c>
      <c r="H36" s="515">
        <v>66</v>
      </c>
      <c r="I36" s="515">
        <v>99</v>
      </c>
      <c r="J36" s="515">
        <v>118</v>
      </c>
      <c r="K36" s="515">
        <v>141</v>
      </c>
      <c r="L36" s="515">
        <v>142</v>
      </c>
      <c r="M36" s="515">
        <v>165</v>
      </c>
      <c r="N36" s="515">
        <v>204</v>
      </c>
      <c r="O36" s="515">
        <v>330</v>
      </c>
      <c r="P36" s="515">
        <v>372</v>
      </c>
      <c r="Q36" s="515">
        <v>292</v>
      </c>
      <c r="R36" s="515">
        <v>273</v>
      </c>
      <c r="S36" s="515">
        <v>242</v>
      </c>
      <c r="T36" s="515">
        <v>150</v>
      </c>
      <c r="U36" s="515">
        <v>69</v>
      </c>
      <c r="V36" s="515">
        <v>16</v>
      </c>
      <c r="W36" s="528">
        <v>2</v>
      </c>
      <c r="X36" s="537">
        <v>2</v>
      </c>
      <c r="Y36" s="534">
        <v>34</v>
      </c>
      <c r="Z36" s="535" t="s">
        <v>659</v>
      </c>
    </row>
    <row r="37" spans="1:26" ht="16.5" customHeight="1">
      <c r="A37" s="66" t="s">
        <v>827</v>
      </c>
      <c r="B37" s="47" t="s">
        <v>367</v>
      </c>
      <c r="C37" s="47" t="s">
        <v>367</v>
      </c>
      <c r="D37" s="47" t="s">
        <v>367</v>
      </c>
      <c r="E37" s="47" t="s">
        <v>367</v>
      </c>
      <c r="F37" s="47" t="s">
        <v>367</v>
      </c>
      <c r="G37" s="47" t="s">
        <v>367</v>
      </c>
      <c r="H37" s="47" t="s">
        <v>367</v>
      </c>
      <c r="I37" s="47" t="s">
        <v>367</v>
      </c>
      <c r="J37" s="47" t="s">
        <v>367</v>
      </c>
      <c r="K37" s="47" t="s">
        <v>367</v>
      </c>
      <c r="L37" s="47" t="s">
        <v>367</v>
      </c>
      <c r="M37" s="47" t="s">
        <v>367</v>
      </c>
      <c r="N37" s="47" t="s">
        <v>367</v>
      </c>
      <c r="O37" s="47" t="s">
        <v>367</v>
      </c>
      <c r="P37" s="47" t="s">
        <v>367</v>
      </c>
      <c r="Q37" s="47" t="s">
        <v>367</v>
      </c>
      <c r="R37" s="47" t="s">
        <v>367</v>
      </c>
      <c r="S37" s="47" t="s">
        <v>367</v>
      </c>
      <c r="T37" s="47" t="s">
        <v>367</v>
      </c>
      <c r="U37" s="47" t="s">
        <v>367</v>
      </c>
      <c r="V37" s="47" t="s">
        <v>367</v>
      </c>
      <c r="W37" s="47" t="s">
        <v>367</v>
      </c>
      <c r="X37" s="47" t="s">
        <v>367</v>
      </c>
      <c r="Y37" s="47" t="s">
        <v>367</v>
      </c>
      <c r="Z37" s="65" t="s">
        <v>818</v>
      </c>
    </row>
    <row r="38" spans="1:26" ht="16.5" customHeight="1">
      <c r="A38" s="66" t="s">
        <v>214</v>
      </c>
      <c r="B38" s="45">
        <v>220</v>
      </c>
      <c r="C38" s="45">
        <v>5</v>
      </c>
      <c r="D38" s="45">
        <v>11</v>
      </c>
      <c r="E38" s="45">
        <v>8</v>
      </c>
      <c r="F38" s="45">
        <v>8</v>
      </c>
      <c r="G38" s="45">
        <v>3</v>
      </c>
      <c r="H38" s="45">
        <v>6</v>
      </c>
      <c r="I38" s="45">
        <v>9</v>
      </c>
      <c r="J38" s="45">
        <v>10</v>
      </c>
      <c r="K38" s="45">
        <v>5</v>
      </c>
      <c r="L38" s="45">
        <v>13</v>
      </c>
      <c r="M38" s="45">
        <v>15</v>
      </c>
      <c r="N38" s="45">
        <v>8</v>
      </c>
      <c r="O38" s="45">
        <v>31</v>
      </c>
      <c r="P38" s="45">
        <v>29</v>
      </c>
      <c r="Q38" s="45">
        <v>14</v>
      </c>
      <c r="R38" s="45">
        <v>26</v>
      </c>
      <c r="S38" s="45">
        <v>10</v>
      </c>
      <c r="T38" s="45">
        <v>9</v>
      </c>
      <c r="U38" s="47" t="s">
        <v>269</v>
      </c>
      <c r="V38" s="47" t="s">
        <v>269</v>
      </c>
      <c r="W38" s="47" t="s">
        <v>269</v>
      </c>
      <c r="X38" s="47" t="s">
        <v>269</v>
      </c>
      <c r="Y38" s="47" t="s">
        <v>269</v>
      </c>
      <c r="Z38" s="65" t="s">
        <v>214</v>
      </c>
    </row>
    <row r="39" spans="1:26" ht="16.5" customHeight="1">
      <c r="A39" s="66" t="s">
        <v>215</v>
      </c>
      <c r="B39" s="45">
        <v>312</v>
      </c>
      <c r="C39" s="45">
        <v>3</v>
      </c>
      <c r="D39" s="45">
        <v>4</v>
      </c>
      <c r="E39" s="45">
        <v>5</v>
      </c>
      <c r="F39" s="45">
        <v>18</v>
      </c>
      <c r="G39" s="45">
        <v>3</v>
      </c>
      <c r="H39" s="45">
        <v>9</v>
      </c>
      <c r="I39" s="45">
        <v>7</v>
      </c>
      <c r="J39" s="45">
        <v>14</v>
      </c>
      <c r="K39" s="45">
        <v>13</v>
      </c>
      <c r="L39" s="45">
        <v>14</v>
      </c>
      <c r="M39" s="45">
        <v>20</v>
      </c>
      <c r="N39" s="45">
        <v>31</v>
      </c>
      <c r="O39" s="45">
        <v>22</v>
      </c>
      <c r="P39" s="45">
        <v>32</v>
      </c>
      <c r="Q39" s="45">
        <v>28</v>
      </c>
      <c r="R39" s="45">
        <v>26</v>
      </c>
      <c r="S39" s="45">
        <v>26</v>
      </c>
      <c r="T39" s="45">
        <v>26</v>
      </c>
      <c r="U39" s="45">
        <v>10</v>
      </c>
      <c r="V39" s="45">
        <v>1</v>
      </c>
      <c r="W39" s="47" t="s">
        <v>269</v>
      </c>
      <c r="X39" s="47" t="s">
        <v>269</v>
      </c>
      <c r="Y39" s="45">
        <v>1</v>
      </c>
      <c r="Z39" s="65" t="s">
        <v>215</v>
      </c>
    </row>
    <row r="40" spans="1:26" ht="16.5" customHeight="1">
      <c r="A40" s="66" t="s">
        <v>216</v>
      </c>
      <c r="B40" s="47">
        <v>145</v>
      </c>
      <c r="C40" s="47">
        <v>3</v>
      </c>
      <c r="D40" s="47">
        <v>8</v>
      </c>
      <c r="E40" s="47">
        <v>9</v>
      </c>
      <c r="F40" s="47">
        <v>5</v>
      </c>
      <c r="G40" s="47">
        <v>2</v>
      </c>
      <c r="H40" s="47">
        <v>3</v>
      </c>
      <c r="I40" s="47">
        <v>9</v>
      </c>
      <c r="J40" s="47">
        <v>4</v>
      </c>
      <c r="K40" s="47">
        <v>16</v>
      </c>
      <c r="L40" s="47">
        <v>7</v>
      </c>
      <c r="M40" s="47">
        <v>4</v>
      </c>
      <c r="N40" s="47">
        <v>12</v>
      </c>
      <c r="O40" s="47">
        <v>11</v>
      </c>
      <c r="P40" s="47">
        <v>13</v>
      </c>
      <c r="Q40" s="47">
        <v>11</v>
      </c>
      <c r="R40" s="47">
        <v>15</v>
      </c>
      <c r="S40" s="47">
        <v>9</v>
      </c>
      <c r="T40" s="47">
        <v>3</v>
      </c>
      <c r="U40" s="47">
        <v>1</v>
      </c>
      <c r="V40" s="47" t="s">
        <v>269</v>
      </c>
      <c r="W40" s="47" t="s">
        <v>269</v>
      </c>
      <c r="X40" s="47" t="s">
        <v>269</v>
      </c>
      <c r="Y40" s="47" t="s">
        <v>269</v>
      </c>
      <c r="Z40" s="65" t="s">
        <v>216</v>
      </c>
    </row>
    <row r="41" spans="1:26" ht="16.5" customHeight="1">
      <c r="A41" s="66" t="s">
        <v>217</v>
      </c>
      <c r="B41" s="47">
        <v>57</v>
      </c>
      <c r="C41" s="47" t="s">
        <v>269</v>
      </c>
      <c r="D41" s="47">
        <v>2</v>
      </c>
      <c r="E41" s="47" t="s">
        <v>269</v>
      </c>
      <c r="F41" s="47" t="s">
        <v>269</v>
      </c>
      <c r="G41" s="47" t="s">
        <v>269</v>
      </c>
      <c r="H41" s="47">
        <v>1</v>
      </c>
      <c r="I41" s="47" t="s">
        <v>269</v>
      </c>
      <c r="J41" s="47">
        <v>2</v>
      </c>
      <c r="K41" s="47">
        <v>3</v>
      </c>
      <c r="L41" s="47">
        <v>2</v>
      </c>
      <c r="M41" s="47">
        <v>1</v>
      </c>
      <c r="N41" s="47">
        <v>3</v>
      </c>
      <c r="O41" s="47">
        <v>10</v>
      </c>
      <c r="P41" s="47">
        <v>9</v>
      </c>
      <c r="Q41" s="47">
        <v>8</v>
      </c>
      <c r="R41" s="47">
        <v>5</v>
      </c>
      <c r="S41" s="47">
        <v>6</v>
      </c>
      <c r="T41" s="47">
        <v>2</v>
      </c>
      <c r="U41" s="47">
        <v>3</v>
      </c>
      <c r="V41" s="47" t="s">
        <v>269</v>
      </c>
      <c r="W41" s="47" t="s">
        <v>269</v>
      </c>
      <c r="X41" s="47" t="s">
        <v>269</v>
      </c>
      <c r="Y41" s="47" t="s">
        <v>269</v>
      </c>
      <c r="Z41" s="65" t="s">
        <v>217</v>
      </c>
    </row>
    <row r="42" spans="1:26" ht="16.5" customHeight="1">
      <c r="A42" s="66" t="s">
        <v>218</v>
      </c>
      <c r="B42" s="45">
        <v>79</v>
      </c>
      <c r="C42" s="45">
        <v>1</v>
      </c>
      <c r="D42" s="47" t="s">
        <v>269</v>
      </c>
      <c r="E42" s="47" t="s">
        <v>269</v>
      </c>
      <c r="F42" s="45">
        <v>1</v>
      </c>
      <c r="G42" s="47">
        <v>4</v>
      </c>
      <c r="H42" s="47" t="s">
        <v>269</v>
      </c>
      <c r="I42" s="45">
        <v>1</v>
      </c>
      <c r="J42" s="45">
        <v>3</v>
      </c>
      <c r="K42" s="45">
        <v>3</v>
      </c>
      <c r="L42" s="45">
        <v>6</v>
      </c>
      <c r="M42" s="45">
        <v>3</v>
      </c>
      <c r="N42" s="45">
        <v>6</v>
      </c>
      <c r="O42" s="45">
        <v>12</v>
      </c>
      <c r="P42" s="45">
        <v>8</v>
      </c>
      <c r="Q42" s="45">
        <v>10</v>
      </c>
      <c r="R42" s="45">
        <v>9</v>
      </c>
      <c r="S42" s="45">
        <v>7</v>
      </c>
      <c r="T42" s="45">
        <v>4</v>
      </c>
      <c r="U42" s="45">
        <v>1</v>
      </c>
      <c r="V42" s="47" t="s">
        <v>269</v>
      </c>
      <c r="W42" s="47" t="s">
        <v>269</v>
      </c>
      <c r="X42" s="47" t="s">
        <v>269</v>
      </c>
      <c r="Y42" s="47" t="s">
        <v>269</v>
      </c>
      <c r="Z42" s="65" t="s">
        <v>218</v>
      </c>
    </row>
    <row r="43" spans="1:26" ht="16.5" customHeight="1">
      <c r="A43" s="66" t="s">
        <v>219</v>
      </c>
      <c r="B43" s="45">
        <v>60</v>
      </c>
      <c r="C43" s="47" t="s">
        <v>269</v>
      </c>
      <c r="D43" s="47" t="s">
        <v>269</v>
      </c>
      <c r="E43" s="45">
        <v>3</v>
      </c>
      <c r="F43" s="47" t="s">
        <v>269</v>
      </c>
      <c r="G43" s="47" t="s">
        <v>269</v>
      </c>
      <c r="H43" s="45">
        <v>1</v>
      </c>
      <c r="I43" s="47">
        <v>1</v>
      </c>
      <c r="J43" s="47" t="s">
        <v>269</v>
      </c>
      <c r="K43" s="45">
        <v>3</v>
      </c>
      <c r="L43" s="45">
        <v>4</v>
      </c>
      <c r="M43" s="45">
        <v>7</v>
      </c>
      <c r="N43" s="45">
        <v>3</v>
      </c>
      <c r="O43" s="45">
        <v>4</v>
      </c>
      <c r="P43" s="45">
        <v>5</v>
      </c>
      <c r="Q43" s="45">
        <v>10</v>
      </c>
      <c r="R43" s="45">
        <v>7</v>
      </c>
      <c r="S43" s="45">
        <v>8</v>
      </c>
      <c r="T43" s="45">
        <v>3</v>
      </c>
      <c r="U43" s="45">
        <v>1</v>
      </c>
      <c r="V43" s="47" t="s">
        <v>269</v>
      </c>
      <c r="W43" s="47" t="s">
        <v>269</v>
      </c>
      <c r="X43" s="47" t="s">
        <v>269</v>
      </c>
      <c r="Y43" s="47" t="s">
        <v>269</v>
      </c>
      <c r="Z43" s="65" t="s">
        <v>219</v>
      </c>
    </row>
    <row r="44" spans="1:26" ht="16.5" customHeight="1">
      <c r="A44" s="66" t="s">
        <v>220</v>
      </c>
      <c r="B44" s="45">
        <v>19</v>
      </c>
      <c r="C44" s="47" t="s">
        <v>269</v>
      </c>
      <c r="D44" s="47" t="s">
        <v>269</v>
      </c>
      <c r="E44" s="47" t="s">
        <v>269</v>
      </c>
      <c r="F44" s="47" t="s">
        <v>269</v>
      </c>
      <c r="G44" s="47" t="s">
        <v>269</v>
      </c>
      <c r="H44" s="47" t="s">
        <v>269</v>
      </c>
      <c r="I44" s="47" t="s">
        <v>269</v>
      </c>
      <c r="J44" s="47" t="s">
        <v>269</v>
      </c>
      <c r="K44" s="47" t="s">
        <v>269</v>
      </c>
      <c r="L44" s="47" t="s">
        <v>269</v>
      </c>
      <c r="M44" s="47" t="s">
        <v>269</v>
      </c>
      <c r="N44" s="45">
        <v>3</v>
      </c>
      <c r="O44" s="45">
        <v>2</v>
      </c>
      <c r="P44" s="45">
        <v>2</v>
      </c>
      <c r="Q44" s="45">
        <v>6</v>
      </c>
      <c r="R44" s="45">
        <v>4</v>
      </c>
      <c r="S44" s="45">
        <v>2</v>
      </c>
      <c r="T44" s="47" t="s">
        <v>269</v>
      </c>
      <c r="U44" s="47" t="s">
        <v>269</v>
      </c>
      <c r="V44" s="47" t="s">
        <v>269</v>
      </c>
      <c r="W44" s="47" t="s">
        <v>269</v>
      </c>
      <c r="X44" s="47" t="s">
        <v>269</v>
      </c>
      <c r="Y44" s="47" t="s">
        <v>269</v>
      </c>
      <c r="Z44" s="65" t="s">
        <v>220</v>
      </c>
    </row>
    <row r="45" spans="1:26" ht="16.5" customHeight="1">
      <c r="A45" s="66" t="s">
        <v>221</v>
      </c>
      <c r="B45" s="45">
        <v>14</v>
      </c>
      <c r="C45" s="47" t="s">
        <v>269</v>
      </c>
      <c r="D45" s="45">
        <v>1</v>
      </c>
      <c r="E45" s="47">
        <v>1</v>
      </c>
      <c r="F45" s="47" t="s">
        <v>269</v>
      </c>
      <c r="G45" s="47" t="s">
        <v>269</v>
      </c>
      <c r="H45" s="45">
        <v>1</v>
      </c>
      <c r="I45" s="47" t="s">
        <v>269</v>
      </c>
      <c r="J45" s="47" t="s">
        <v>269</v>
      </c>
      <c r="K45" s="47" t="s">
        <v>269</v>
      </c>
      <c r="L45" s="47" t="s">
        <v>269</v>
      </c>
      <c r="M45" s="45">
        <v>2</v>
      </c>
      <c r="N45" s="45">
        <v>1</v>
      </c>
      <c r="O45" s="47" t="s">
        <v>269</v>
      </c>
      <c r="P45" s="45">
        <v>2</v>
      </c>
      <c r="Q45" s="45">
        <v>1</v>
      </c>
      <c r="R45" s="45">
        <v>2</v>
      </c>
      <c r="S45" s="45">
        <v>1</v>
      </c>
      <c r="T45" s="47">
        <v>2</v>
      </c>
      <c r="U45" s="47" t="s">
        <v>269</v>
      </c>
      <c r="V45" s="47" t="s">
        <v>269</v>
      </c>
      <c r="W45" s="47" t="s">
        <v>269</v>
      </c>
      <c r="X45" s="47" t="s">
        <v>269</v>
      </c>
      <c r="Y45" s="47" t="s">
        <v>269</v>
      </c>
      <c r="Z45" s="65" t="s">
        <v>221</v>
      </c>
    </row>
    <row r="46" spans="1:26" s="2" customFormat="1" ht="16.5" customHeight="1">
      <c r="A46" s="531" t="s">
        <v>660</v>
      </c>
      <c r="B46" s="514">
        <v>906</v>
      </c>
      <c r="C46" s="515">
        <v>12</v>
      </c>
      <c r="D46" s="515">
        <v>26</v>
      </c>
      <c r="E46" s="515">
        <v>26</v>
      </c>
      <c r="F46" s="515">
        <v>32</v>
      </c>
      <c r="G46" s="515">
        <v>12</v>
      </c>
      <c r="H46" s="515">
        <v>21</v>
      </c>
      <c r="I46" s="515">
        <v>27</v>
      </c>
      <c r="J46" s="515">
        <v>33</v>
      </c>
      <c r="K46" s="515">
        <v>43</v>
      </c>
      <c r="L46" s="515">
        <v>46</v>
      </c>
      <c r="M46" s="515">
        <v>52</v>
      </c>
      <c r="N46" s="515">
        <v>67</v>
      </c>
      <c r="O46" s="515">
        <v>92</v>
      </c>
      <c r="P46" s="515">
        <v>100</v>
      </c>
      <c r="Q46" s="515">
        <v>88</v>
      </c>
      <c r="R46" s="515">
        <v>94</v>
      </c>
      <c r="S46" s="515">
        <v>69</v>
      </c>
      <c r="T46" s="515">
        <v>49</v>
      </c>
      <c r="U46" s="515">
        <v>16</v>
      </c>
      <c r="V46" s="515">
        <v>1</v>
      </c>
      <c r="W46" s="537">
        <v>0</v>
      </c>
      <c r="X46" s="537">
        <v>0</v>
      </c>
      <c r="Y46" s="538">
        <v>1</v>
      </c>
      <c r="Z46" s="532" t="s">
        <v>660</v>
      </c>
    </row>
    <row r="47" spans="1:26" ht="16.5" customHeight="1">
      <c r="A47" s="66" t="s">
        <v>222</v>
      </c>
      <c r="B47" s="45">
        <v>118</v>
      </c>
      <c r="C47" s="45">
        <v>4</v>
      </c>
      <c r="D47" s="45">
        <v>5</v>
      </c>
      <c r="E47" s="45">
        <v>1</v>
      </c>
      <c r="F47" s="45">
        <v>1</v>
      </c>
      <c r="G47" s="45" t="s">
        <v>269</v>
      </c>
      <c r="H47" s="45">
        <v>4</v>
      </c>
      <c r="I47" s="45" t="s">
        <v>269</v>
      </c>
      <c r="J47" s="45">
        <v>8</v>
      </c>
      <c r="K47" s="45">
        <v>1</v>
      </c>
      <c r="L47" s="45">
        <v>3</v>
      </c>
      <c r="M47" s="45">
        <v>8</v>
      </c>
      <c r="N47" s="45">
        <v>11</v>
      </c>
      <c r="O47" s="45">
        <v>7</v>
      </c>
      <c r="P47" s="45">
        <v>15</v>
      </c>
      <c r="Q47" s="45">
        <v>7</v>
      </c>
      <c r="R47" s="45">
        <v>17</v>
      </c>
      <c r="S47" s="45">
        <v>15</v>
      </c>
      <c r="T47" s="45">
        <v>9</v>
      </c>
      <c r="U47" s="47" t="s">
        <v>269</v>
      </c>
      <c r="V47" s="47">
        <v>1</v>
      </c>
      <c r="W47" s="47" t="s">
        <v>269</v>
      </c>
      <c r="X47" s="47">
        <v>1</v>
      </c>
      <c r="Y47" s="47" t="s">
        <v>269</v>
      </c>
      <c r="Z47" s="65" t="s">
        <v>222</v>
      </c>
    </row>
    <row r="48" spans="1:26" ht="16.5" customHeight="1">
      <c r="A48" s="66" t="s">
        <v>223</v>
      </c>
      <c r="B48" s="45">
        <v>657</v>
      </c>
      <c r="C48" s="45">
        <v>18</v>
      </c>
      <c r="D48" s="45">
        <v>18</v>
      </c>
      <c r="E48" s="45">
        <v>20</v>
      </c>
      <c r="F48" s="45">
        <v>34</v>
      </c>
      <c r="G48" s="45">
        <v>19</v>
      </c>
      <c r="H48" s="45">
        <v>23</v>
      </c>
      <c r="I48" s="45">
        <v>18</v>
      </c>
      <c r="J48" s="45">
        <v>42</v>
      </c>
      <c r="K48" s="45">
        <v>28</v>
      </c>
      <c r="L48" s="45">
        <v>39</v>
      </c>
      <c r="M48" s="45">
        <v>45</v>
      </c>
      <c r="N48" s="45">
        <v>48</v>
      </c>
      <c r="O48" s="45">
        <v>62</v>
      </c>
      <c r="P48" s="45">
        <v>58</v>
      </c>
      <c r="Q48" s="45">
        <v>50</v>
      </c>
      <c r="R48" s="45">
        <v>54</v>
      </c>
      <c r="S48" s="45">
        <v>42</v>
      </c>
      <c r="T48" s="45">
        <v>27</v>
      </c>
      <c r="U48" s="45">
        <v>12</v>
      </c>
      <c r="V48" s="47" t="s">
        <v>269</v>
      </c>
      <c r="W48" s="47" t="s">
        <v>269</v>
      </c>
      <c r="X48" s="47" t="s">
        <v>269</v>
      </c>
      <c r="Y48" s="47" t="s">
        <v>269</v>
      </c>
      <c r="Z48" s="65" t="s">
        <v>223</v>
      </c>
    </row>
    <row r="49" spans="1:26" ht="16.5" customHeight="1">
      <c r="A49" s="66" t="s">
        <v>224</v>
      </c>
      <c r="B49" s="45">
        <v>1313</v>
      </c>
      <c r="C49" s="45">
        <v>42</v>
      </c>
      <c r="D49" s="45">
        <v>65</v>
      </c>
      <c r="E49" s="45">
        <v>52</v>
      </c>
      <c r="F49" s="45">
        <v>34</v>
      </c>
      <c r="G49" s="45">
        <v>41</v>
      </c>
      <c r="H49" s="45">
        <v>37</v>
      </c>
      <c r="I49" s="45">
        <v>57</v>
      </c>
      <c r="J49" s="45">
        <v>58</v>
      </c>
      <c r="K49" s="45">
        <v>67</v>
      </c>
      <c r="L49" s="45">
        <v>74</v>
      </c>
      <c r="M49" s="45">
        <v>86</v>
      </c>
      <c r="N49" s="45">
        <v>93</v>
      </c>
      <c r="O49" s="45">
        <v>121</v>
      </c>
      <c r="P49" s="45">
        <v>129</v>
      </c>
      <c r="Q49" s="45">
        <v>105</v>
      </c>
      <c r="R49" s="45">
        <v>101</v>
      </c>
      <c r="S49" s="45">
        <v>79</v>
      </c>
      <c r="T49" s="45">
        <v>52</v>
      </c>
      <c r="U49" s="45">
        <v>19</v>
      </c>
      <c r="V49" s="47">
        <v>1</v>
      </c>
      <c r="W49" s="47" t="s">
        <v>269</v>
      </c>
      <c r="X49" s="47" t="s">
        <v>269</v>
      </c>
      <c r="Y49" s="47" t="s">
        <v>269</v>
      </c>
      <c r="Z49" s="65" t="s">
        <v>224</v>
      </c>
    </row>
    <row r="50" spans="1:26" ht="16.5" customHeight="1">
      <c r="A50" s="66" t="s">
        <v>225</v>
      </c>
      <c r="B50" s="45">
        <v>1082</v>
      </c>
      <c r="C50" s="45">
        <v>24</v>
      </c>
      <c r="D50" s="45">
        <v>29</v>
      </c>
      <c r="E50" s="45">
        <v>43</v>
      </c>
      <c r="F50" s="45">
        <v>32</v>
      </c>
      <c r="G50" s="45">
        <v>33</v>
      </c>
      <c r="H50" s="45">
        <v>55</v>
      </c>
      <c r="I50" s="45">
        <v>54</v>
      </c>
      <c r="J50" s="45">
        <v>56</v>
      </c>
      <c r="K50" s="45">
        <v>58</v>
      </c>
      <c r="L50" s="45">
        <v>49</v>
      </c>
      <c r="M50" s="45">
        <v>72</v>
      </c>
      <c r="N50" s="45">
        <v>85</v>
      </c>
      <c r="O50" s="45">
        <v>101</v>
      </c>
      <c r="P50" s="45">
        <v>82</v>
      </c>
      <c r="Q50" s="45">
        <v>64</v>
      </c>
      <c r="R50" s="45">
        <v>86</v>
      </c>
      <c r="S50" s="45">
        <v>85</v>
      </c>
      <c r="T50" s="45">
        <v>45</v>
      </c>
      <c r="U50" s="45">
        <v>26</v>
      </c>
      <c r="V50" s="45">
        <v>2</v>
      </c>
      <c r="W50" s="47">
        <v>1</v>
      </c>
      <c r="X50" s="47" t="s">
        <v>269</v>
      </c>
      <c r="Y50" s="47">
        <v>20</v>
      </c>
      <c r="Z50" s="65" t="s">
        <v>225</v>
      </c>
    </row>
    <row r="51" spans="1:26" ht="16.5" customHeight="1">
      <c r="A51" s="66" t="s">
        <v>226</v>
      </c>
      <c r="B51" s="45">
        <v>367</v>
      </c>
      <c r="C51" s="45">
        <v>10</v>
      </c>
      <c r="D51" s="45">
        <v>7</v>
      </c>
      <c r="E51" s="45">
        <v>5</v>
      </c>
      <c r="F51" s="45">
        <v>16</v>
      </c>
      <c r="G51" s="45">
        <v>6</v>
      </c>
      <c r="H51" s="45">
        <v>9</v>
      </c>
      <c r="I51" s="45">
        <v>7</v>
      </c>
      <c r="J51" s="45">
        <v>8</v>
      </c>
      <c r="K51" s="45">
        <v>12</v>
      </c>
      <c r="L51" s="45">
        <v>24</v>
      </c>
      <c r="M51" s="45">
        <v>24</v>
      </c>
      <c r="N51" s="45">
        <v>22</v>
      </c>
      <c r="O51" s="45">
        <v>37</v>
      </c>
      <c r="P51" s="45">
        <v>36</v>
      </c>
      <c r="Q51" s="45">
        <v>34</v>
      </c>
      <c r="R51" s="45">
        <v>42</v>
      </c>
      <c r="S51" s="45">
        <v>35</v>
      </c>
      <c r="T51" s="45">
        <v>23</v>
      </c>
      <c r="U51" s="45">
        <v>7</v>
      </c>
      <c r="V51" s="45">
        <v>3</v>
      </c>
      <c r="W51" s="47" t="s">
        <v>269</v>
      </c>
      <c r="X51" s="47" t="s">
        <v>269</v>
      </c>
      <c r="Y51" s="47" t="s">
        <v>269</v>
      </c>
      <c r="Z51" s="65" t="s">
        <v>226</v>
      </c>
    </row>
    <row r="52" spans="1:26" ht="16.5" customHeight="1">
      <c r="A52" s="66" t="s">
        <v>227</v>
      </c>
      <c r="B52" s="45">
        <v>666</v>
      </c>
      <c r="C52" s="45">
        <v>23</v>
      </c>
      <c r="D52" s="45">
        <v>24</v>
      </c>
      <c r="E52" s="45">
        <v>17</v>
      </c>
      <c r="F52" s="45">
        <v>19</v>
      </c>
      <c r="G52" s="45">
        <v>16</v>
      </c>
      <c r="H52" s="45">
        <v>25</v>
      </c>
      <c r="I52" s="45">
        <v>26</v>
      </c>
      <c r="J52" s="45">
        <v>31</v>
      </c>
      <c r="K52" s="45">
        <v>34</v>
      </c>
      <c r="L52" s="45">
        <v>26</v>
      </c>
      <c r="M52" s="45">
        <v>50</v>
      </c>
      <c r="N52" s="45">
        <v>60</v>
      </c>
      <c r="O52" s="45">
        <v>81</v>
      </c>
      <c r="P52" s="45">
        <v>62</v>
      </c>
      <c r="Q52" s="45">
        <v>40</v>
      </c>
      <c r="R52" s="45">
        <v>49</v>
      </c>
      <c r="S52" s="45">
        <v>38</v>
      </c>
      <c r="T52" s="45">
        <v>33</v>
      </c>
      <c r="U52" s="45">
        <v>11</v>
      </c>
      <c r="V52" s="47">
        <v>1</v>
      </c>
      <c r="W52" s="47" t="s">
        <v>269</v>
      </c>
      <c r="X52" s="47" t="s">
        <v>269</v>
      </c>
      <c r="Y52" s="45">
        <v>6</v>
      </c>
      <c r="Z52" s="65" t="s">
        <v>227</v>
      </c>
    </row>
    <row r="53" spans="1:26" ht="16.5" customHeight="1">
      <c r="A53" s="66" t="s">
        <v>228</v>
      </c>
      <c r="B53" s="45">
        <v>315</v>
      </c>
      <c r="C53" s="45">
        <v>6</v>
      </c>
      <c r="D53" s="45">
        <v>6</v>
      </c>
      <c r="E53" s="45">
        <v>12</v>
      </c>
      <c r="F53" s="45">
        <v>12</v>
      </c>
      <c r="G53" s="45">
        <v>5</v>
      </c>
      <c r="H53" s="45">
        <v>12</v>
      </c>
      <c r="I53" s="45">
        <v>12</v>
      </c>
      <c r="J53" s="45">
        <v>17</v>
      </c>
      <c r="K53" s="45">
        <v>21</v>
      </c>
      <c r="L53" s="45">
        <v>20</v>
      </c>
      <c r="M53" s="45">
        <v>16</v>
      </c>
      <c r="N53" s="45">
        <v>31</v>
      </c>
      <c r="O53" s="45">
        <v>40</v>
      </c>
      <c r="P53" s="45">
        <v>23</v>
      </c>
      <c r="Q53" s="45">
        <v>36</v>
      </c>
      <c r="R53" s="45">
        <v>22</v>
      </c>
      <c r="S53" s="45">
        <v>17</v>
      </c>
      <c r="T53" s="45">
        <v>7</v>
      </c>
      <c r="U53" s="47" t="s">
        <v>269</v>
      </c>
      <c r="V53" s="47" t="s">
        <v>269</v>
      </c>
      <c r="W53" s="47" t="s">
        <v>269</v>
      </c>
      <c r="X53" s="47" t="s">
        <v>269</v>
      </c>
      <c r="Y53" s="47" t="s">
        <v>269</v>
      </c>
      <c r="Z53" s="65" t="s">
        <v>228</v>
      </c>
    </row>
    <row r="54" spans="1:26" ht="16.5" customHeight="1">
      <c r="A54" s="66" t="s">
        <v>229</v>
      </c>
      <c r="B54" s="45">
        <v>410</v>
      </c>
      <c r="C54" s="45">
        <v>6</v>
      </c>
      <c r="D54" s="45">
        <v>9</v>
      </c>
      <c r="E54" s="45">
        <v>18</v>
      </c>
      <c r="F54" s="45">
        <v>13</v>
      </c>
      <c r="G54" s="45">
        <v>16</v>
      </c>
      <c r="H54" s="45">
        <v>17</v>
      </c>
      <c r="I54" s="45">
        <v>20</v>
      </c>
      <c r="J54" s="45">
        <v>20</v>
      </c>
      <c r="K54" s="45">
        <v>18</v>
      </c>
      <c r="L54" s="45">
        <v>24</v>
      </c>
      <c r="M54" s="45">
        <v>36</v>
      </c>
      <c r="N54" s="45">
        <v>29</v>
      </c>
      <c r="O54" s="45">
        <v>42</v>
      </c>
      <c r="P54" s="45">
        <v>42</v>
      </c>
      <c r="Q54" s="45">
        <v>36</v>
      </c>
      <c r="R54" s="45">
        <v>32</v>
      </c>
      <c r="S54" s="45">
        <v>23</v>
      </c>
      <c r="T54" s="45">
        <v>8</v>
      </c>
      <c r="U54" s="45">
        <v>1</v>
      </c>
      <c r="V54" s="47" t="s">
        <v>269</v>
      </c>
      <c r="W54" s="47" t="s">
        <v>269</v>
      </c>
      <c r="X54" s="47" t="s">
        <v>269</v>
      </c>
      <c r="Y54" s="47" t="s">
        <v>269</v>
      </c>
      <c r="Z54" s="65" t="s">
        <v>229</v>
      </c>
    </row>
    <row r="55" spans="1:26" ht="16.5" customHeight="1">
      <c r="A55" s="66" t="s">
        <v>230</v>
      </c>
      <c r="B55" s="45">
        <v>160</v>
      </c>
      <c r="C55" s="45">
        <v>1</v>
      </c>
      <c r="D55" s="45">
        <v>5</v>
      </c>
      <c r="E55" s="45">
        <v>4</v>
      </c>
      <c r="F55" s="45">
        <v>9</v>
      </c>
      <c r="G55" s="45">
        <v>3</v>
      </c>
      <c r="H55" s="45">
        <v>4</v>
      </c>
      <c r="I55" s="45">
        <v>9</v>
      </c>
      <c r="J55" s="45">
        <v>6</v>
      </c>
      <c r="K55" s="45">
        <v>10</v>
      </c>
      <c r="L55" s="45">
        <v>11</v>
      </c>
      <c r="M55" s="45">
        <v>13</v>
      </c>
      <c r="N55" s="45">
        <v>8</v>
      </c>
      <c r="O55" s="45">
        <v>17</v>
      </c>
      <c r="P55" s="45">
        <v>23</v>
      </c>
      <c r="Q55" s="45">
        <v>14</v>
      </c>
      <c r="R55" s="45">
        <v>12</v>
      </c>
      <c r="S55" s="45">
        <v>7</v>
      </c>
      <c r="T55" s="45">
        <v>3</v>
      </c>
      <c r="U55" s="47" t="s">
        <v>269</v>
      </c>
      <c r="V55" s="47" t="s">
        <v>269</v>
      </c>
      <c r="W55" s="47">
        <v>1</v>
      </c>
      <c r="X55" s="47" t="s">
        <v>269</v>
      </c>
      <c r="Y55" s="47" t="s">
        <v>269</v>
      </c>
      <c r="Z55" s="65" t="s">
        <v>230</v>
      </c>
    </row>
    <row r="56" spans="1:26" ht="16.5" customHeight="1">
      <c r="A56" s="66" t="s">
        <v>231</v>
      </c>
      <c r="B56" s="45">
        <v>154</v>
      </c>
      <c r="C56" s="45">
        <v>2</v>
      </c>
      <c r="D56" s="45">
        <v>8</v>
      </c>
      <c r="E56" s="45">
        <v>4</v>
      </c>
      <c r="F56" s="45">
        <v>12</v>
      </c>
      <c r="G56" s="45">
        <v>7</v>
      </c>
      <c r="H56" s="45">
        <v>3</v>
      </c>
      <c r="I56" s="45">
        <v>3</v>
      </c>
      <c r="J56" s="45">
        <v>11</v>
      </c>
      <c r="K56" s="45">
        <v>19</v>
      </c>
      <c r="L56" s="45">
        <v>10</v>
      </c>
      <c r="M56" s="45">
        <v>9</v>
      </c>
      <c r="N56" s="45">
        <v>5</v>
      </c>
      <c r="O56" s="45">
        <v>9</v>
      </c>
      <c r="P56" s="45">
        <v>16</v>
      </c>
      <c r="Q56" s="45">
        <v>16</v>
      </c>
      <c r="R56" s="45">
        <v>13</v>
      </c>
      <c r="S56" s="45">
        <v>5</v>
      </c>
      <c r="T56" s="45">
        <v>2</v>
      </c>
      <c r="U56" s="47" t="s">
        <v>269</v>
      </c>
      <c r="V56" s="47" t="s">
        <v>269</v>
      </c>
      <c r="W56" s="47" t="s">
        <v>269</v>
      </c>
      <c r="X56" s="47" t="s">
        <v>269</v>
      </c>
      <c r="Y56" s="47" t="s">
        <v>269</v>
      </c>
      <c r="Z56" s="65" t="s">
        <v>231</v>
      </c>
    </row>
    <row r="57" spans="1:26" s="2" customFormat="1" ht="16.5" customHeight="1">
      <c r="A57" s="531" t="s">
        <v>661</v>
      </c>
      <c r="B57" s="515">
        <v>5242</v>
      </c>
      <c r="C57" s="515">
        <v>136</v>
      </c>
      <c r="D57" s="515">
        <v>176</v>
      </c>
      <c r="E57" s="515">
        <v>176</v>
      </c>
      <c r="F57" s="515">
        <v>182</v>
      </c>
      <c r="G57" s="515">
        <v>146</v>
      </c>
      <c r="H57" s="515">
        <v>189</v>
      </c>
      <c r="I57" s="515">
        <v>206</v>
      </c>
      <c r="J57" s="515">
        <v>257</v>
      </c>
      <c r="K57" s="515">
        <v>268</v>
      </c>
      <c r="L57" s="515">
        <v>280</v>
      </c>
      <c r="M57" s="515">
        <v>359</v>
      </c>
      <c r="N57" s="515">
        <v>392</v>
      </c>
      <c r="O57" s="515">
        <v>517</v>
      </c>
      <c r="P57" s="515">
        <v>486</v>
      </c>
      <c r="Q57" s="515">
        <v>402</v>
      </c>
      <c r="R57" s="515">
        <v>428</v>
      </c>
      <c r="S57" s="515">
        <v>346</v>
      </c>
      <c r="T57" s="515">
        <v>209</v>
      </c>
      <c r="U57" s="515">
        <v>76</v>
      </c>
      <c r="V57" s="515">
        <v>8</v>
      </c>
      <c r="W57" s="537">
        <v>2</v>
      </c>
      <c r="X57" s="537">
        <v>1</v>
      </c>
      <c r="Y57" s="515">
        <v>26</v>
      </c>
      <c r="Z57" s="532" t="s">
        <v>661</v>
      </c>
    </row>
    <row r="58" spans="1:26" s="2" customFormat="1" ht="16.5" customHeight="1">
      <c r="A58" s="717" t="s">
        <v>234</v>
      </c>
      <c r="B58" s="745">
        <v>265979</v>
      </c>
      <c r="C58" s="739">
        <v>8161</v>
      </c>
      <c r="D58" s="739">
        <v>8952</v>
      </c>
      <c r="E58" s="739">
        <v>10018</v>
      </c>
      <c r="F58" s="739">
        <v>11498</v>
      </c>
      <c r="G58" s="739">
        <v>10413</v>
      </c>
      <c r="H58" s="739">
        <v>11032</v>
      </c>
      <c r="I58" s="739">
        <v>12741</v>
      </c>
      <c r="J58" s="739">
        <v>15410</v>
      </c>
      <c r="K58" s="739">
        <v>18490</v>
      </c>
      <c r="L58" s="739">
        <v>16987</v>
      </c>
      <c r="M58" s="739">
        <v>16648</v>
      </c>
      <c r="N58" s="739">
        <v>17440</v>
      </c>
      <c r="O58" s="739">
        <v>21495</v>
      </c>
      <c r="P58" s="739">
        <v>24454</v>
      </c>
      <c r="Q58" s="739">
        <v>18791</v>
      </c>
      <c r="R58" s="739">
        <v>16221</v>
      </c>
      <c r="S58" s="739">
        <v>13409</v>
      </c>
      <c r="T58" s="739">
        <v>8403</v>
      </c>
      <c r="U58" s="739">
        <v>3628</v>
      </c>
      <c r="V58" s="739">
        <v>878</v>
      </c>
      <c r="W58" s="739">
        <v>147</v>
      </c>
      <c r="X58" s="739">
        <v>763</v>
      </c>
      <c r="Y58" s="765">
        <v>771</v>
      </c>
      <c r="Z58" s="767" t="s">
        <v>234</v>
      </c>
    </row>
    <row r="59" spans="1:26" s="2" customFormat="1" ht="16.5" customHeight="1">
      <c r="A59" s="717"/>
      <c r="B59" s="768"/>
      <c r="C59" s="764"/>
      <c r="D59" s="764"/>
      <c r="E59" s="764"/>
      <c r="F59" s="764"/>
      <c r="G59" s="764"/>
      <c r="H59" s="764"/>
      <c r="I59" s="764"/>
      <c r="J59" s="764"/>
      <c r="K59" s="764"/>
      <c r="L59" s="764"/>
      <c r="M59" s="764"/>
      <c r="N59" s="764"/>
      <c r="O59" s="764"/>
      <c r="P59" s="764"/>
      <c r="Q59" s="764"/>
      <c r="R59" s="764"/>
      <c r="S59" s="764"/>
      <c r="T59" s="764"/>
      <c r="U59" s="764"/>
      <c r="V59" s="764"/>
      <c r="W59" s="764"/>
      <c r="X59" s="764"/>
      <c r="Y59" s="766"/>
      <c r="Z59" s="767"/>
    </row>
    <row r="60" spans="1:26" ht="6" customHeight="1">
      <c r="A60" s="110"/>
      <c r="B60" s="111"/>
      <c r="C60" s="112"/>
      <c r="D60" s="112"/>
      <c r="E60" s="112"/>
      <c r="F60" s="112"/>
      <c r="G60" s="112"/>
      <c r="H60" s="112"/>
      <c r="I60" s="112"/>
      <c r="J60" s="112"/>
      <c r="K60" s="112"/>
      <c r="L60" s="112"/>
      <c r="M60" s="112"/>
      <c r="N60" s="112"/>
      <c r="O60" s="112"/>
      <c r="P60" s="112"/>
      <c r="Q60" s="112"/>
      <c r="R60" s="112"/>
      <c r="S60" s="112"/>
      <c r="T60" s="112"/>
      <c r="U60" s="112"/>
      <c r="V60" s="112"/>
      <c r="W60" s="112"/>
      <c r="X60" s="112"/>
      <c r="Y60" s="112"/>
      <c r="Z60" s="111"/>
    </row>
    <row r="61" spans="1:26">
      <c r="A61" s="490" t="s">
        <v>824</v>
      </c>
      <c r="E61" s="218" t="s">
        <v>817</v>
      </c>
    </row>
  </sheetData>
  <mergeCells count="52">
    <mergeCell ref="A3:A4"/>
    <mergeCell ref="B3:B4"/>
    <mergeCell ref="C3:C4"/>
    <mergeCell ref="D3:D4"/>
    <mergeCell ref="M3:M4"/>
    <mergeCell ref="N3:N4"/>
    <mergeCell ref="O3:O4"/>
    <mergeCell ref="P3:P4"/>
    <mergeCell ref="E3:E4"/>
    <mergeCell ref="H3:H4"/>
    <mergeCell ref="I3:I4"/>
    <mergeCell ref="J3:J4"/>
    <mergeCell ref="K3:K4"/>
    <mergeCell ref="L3:L4"/>
    <mergeCell ref="H58:H59"/>
    <mergeCell ref="X3:X4"/>
    <mergeCell ref="Y3:Y4"/>
    <mergeCell ref="Z3:Z4"/>
    <mergeCell ref="A58:A59"/>
    <mergeCell ref="Z58:Z59"/>
    <mergeCell ref="B58:B59"/>
    <mergeCell ref="R3:R4"/>
    <mergeCell ref="S3:S4"/>
    <mergeCell ref="T3:T4"/>
    <mergeCell ref="U3:U4"/>
    <mergeCell ref="V3:V4"/>
    <mergeCell ref="W3:W4"/>
    <mergeCell ref="Q3:Q4"/>
    <mergeCell ref="F3:F4"/>
    <mergeCell ref="G3:G4"/>
    <mergeCell ref="C58:C59"/>
    <mergeCell ref="D58:D59"/>
    <mergeCell ref="E58:E59"/>
    <mergeCell ref="F58:F59"/>
    <mergeCell ref="G58:G59"/>
    <mergeCell ref="T58:T59"/>
    <mergeCell ref="I58:I59"/>
    <mergeCell ref="J58:J59"/>
    <mergeCell ref="K58:K59"/>
    <mergeCell ref="L58:L59"/>
    <mergeCell ref="M58:M59"/>
    <mergeCell ref="N58:N59"/>
    <mergeCell ref="O58:O59"/>
    <mergeCell ref="P58:P59"/>
    <mergeCell ref="Q58:Q59"/>
    <mergeCell ref="R58:R59"/>
    <mergeCell ref="S58:S59"/>
    <mergeCell ref="U58:U59"/>
    <mergeCell ref="V58:V59"/>
    <mergeCell ref="W58:W59"/>
    <mergeCell ref="X58:X59"/>
    <mergeCell ref="Y58:Y59"/>
  </mergeCells>
  <phoneticPr fontId="1"/>
  <pageMargins left="0.70866141732283472" right="0.70866141732283472" top="0.74803149606299213" bottom="0.74803149606299213" header="0.31496062992125984" footer="0.31496062992125984"/>
  <pageSetup paperSize="9" scale="83" firstPageNumber="47" fitToWidth="2" orientation="portrait" useFirstPageNumber="1" r:id="rId1"/>
  <headerFooter scaleWithDoc="0">
    <oddFooter>&amp;C&amp;"Century,標準"&amp;10&amp;P</oddFooter>
  </headerFooter>
  <colBreaks count="1" manualBreakCount="1">
    <brk id="13"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T53"/>
  <sheetViews>
    <sheetView zoomScaleNormal="100" zoomScaleSheetLayoutView="100" workbookViewId="0">
      <selection activeCell="F56" sqref="F56"/>
    </sheetView>
  </sheetViews>
  <sheetFormatPr defaultRowHeight="13.5"/>
  <cols>
    <col min="1" max="1" width="11.25" customWidth="1"/>
    <col min="4" max="4" width="7.5" customWidth="1"/>
    <col min="6" max="6" width="7.5" customWidth="1"/>
    <col min="8" max="8" width="7.5" customWidth="1"/>
    <col min="10" max="10" width="7.5" customWidth="1"/>
    <col min="13" max="13" width="7.5" customWidth="1"/>
    <col min="15" max="15" width="7.5" customWidth="1"/>
    <col min="17" max="17" width="7.5" customWidth="1"/>
    <col min="19" max="19" width="7.5" customWidth="1"/>
    <col min="20" max="20" width="11.25" customWidth="1"/>
  </cols>
  <sheetData>
    <row r="1" spans="1:20">
      <c r="A1" t="s">
        <v>699</v>
      </c>
    </row>
    <row r="3" spans="1:20" s="113" customFormat="1" ht="19.5" customHeight="1">
      <c r="A3" s="769" t="s">
        <v>783</v>
      </c>
      <c r="B3" s="775" t="s">
        <v>368</v>
      </c>
      <c r="C3" s="773"/>
      <c r="D3" s="773"/>
      <c r="E3" s="773"/>
      <c r="F3" s="773"/>
      <c r="G3" s="773"/>
      <c r="H3" s="773"/>
      <c r="I3" s="773"/>
      <c r="J3" s="773"/>
      <c r="K3" s="773" t="s">
        <v>387</v>
      </c>
      <c r="L3" s="773"/>
      <c r="M3" s="773"/>
      <c r="N3" s="773"/>
      <c r="O3" s="773"/>
      <c r="P3" s="773"/>
      <c r="Q3" s="773"/>
      <c r="R3" s="773"/>
      <c r="S3" s="774"/>
      <c r="T3" s="770" t="s">
        <v>783</v>
      </c>
    </row>
    <row r="4" spans="1:20" s="113" customFormat="1" ht="19.5" customHeight="1">
      <c r="A4" s="728"/>
      <c r="B4" s="778" t="s">
        <v>760</v>
      </c>
      <c r="C4" s="776" t="s">
        <v>382</v>
      </c>
      <c r="D4" s="777"/>
      <c r="E4" s="776" t="s">
        <v>385</v>
      </c>
      <c r="F4" s="777"/>
      <c r="G4" s="776" t="s">
        <v>383</v>
      </c>
      <c r="H4" s="777"/>
      <c r="I4" s="776" t="s">
        <v>384</v>
      </c>
      <c r="J4" s="777"/>
      <c r="K4" s="730" t="s">
        <v>760</v>
      </c>
      <c r="L4" s="775" t="s">
        <v>382</v>
      </c>
      <c r="M4" s="773"/>
      <c r="N4" s="775" t="s">
        <v>385</v>
      </c>
      <c r="O4" s="773"/>
      <c r="P4" s="775" t="s">
        <v>383</v>
      </c>
      <c r="Q4" s="773"/>
      <c r="R4" s="775" t="s">
        <v>384</v>
      </c>
      <c r="S4" s="774"/>
      <c r="T4" s="771"/>
    </row>
    <row r="5" spans="1:20" s="113" customFormat="1" ht="19.5" customHeight="1">
      <c r="A5" s="729"/>
      <c r="B5" s="779"/>
      <c r="C5" s="492" t="s">
        <v>386</v>
      </c>
      <c r="D5" s="493" t="s">
        <v>790</v>
      </c>
      <c r="E5" s="492" t="s">
        <v>386</v>
      </c>
      <c r="F5" s="493" t="s">
        <v>790</v>
      </c>
      <c r="G5" s="492" t="s">
        <v>386</v>
      </c>
      <c r="H5" s="493" t="s">
        <v>790</v>
      </c>
      <c r="I5" s="492" t="s">
        <v>386</v>
      </c>
      <c r="J5" s="494" t="s">
        <v>790</v>
      </c>
      <c r="K5" s="732"/>
      <c r="L5" s="492" t="s">
        <v>386</v>
      </c>
      <c r="M5" s="493" t="s">
        <v>790</v>
      </c>
      <c r="N5" s="492" t="s">
        <v>386</v>
      </c>
      <c r="O5" s="493" t="s">
        <v>790</v>
      </c>
      <c r="P5" s="492" t="s">
        <v>386</v>
      </c>
      <c r="Q5" s="493" t="s">
        <v>790</v>
      </c>
      <c r="R5" s="492" t="s">
        <v>386</v>
      </c>
      <c r="S5" s="493" t="s">
        <v>790</v>
      </c>
      <c r="T5" s="772"/>
    </row>
    <row r="6" spans="1:20" s="113" customFormat="1" ht="15" customHeight="1">
      <c r="A6" s="115"/>
      <c r="B6" s="116"/>
      <c r="C6" s="117"/>
      <c r="D6" s="117"/>
      <c r="E6" s="117"/>
      <c r="F6" s="117"/>
      <c r="G6" s="117"/>
      <c r="H6" s="117"/>
      <c r="I6" s="117"/>
      <c r="J6" s="117"/>
      <c r="K6" s="117"/>
      <c r="L6" s="117"/>
      <c r="M6" s="117"/>
      <c r="N6" s="117"/>
      <c r="O6" s="117"/>
      <c r="P6" s="117"/>
      <c r="Q6" s="117"/>
      <c r="R6" s="117"/>
      <c r="S6" s="117"/>
      <c r="T6" s="130"/>
    </row>
    <row r="7" spans="1:20" s="156" customFormat="1" ht="15" customHeight="1">
      <c r="A7" s="539" t="s">
        <v>798</v>
      </c>
      <c r="B7" s="540"/>
      <c r="C7" s="541"/>
      <c r="D7" s="541"/>
      <c r="E7" s="541"/>
      <c r="F7" s="541"/>
      <c r="G7" s="541"/>
      <c r="H7" s="541"/>
      <c r="I7" s="541"/>
      <c r="J7" s="541"/>
      <c r="K7" s="541"/>
      <c r="L7" s="541"/>
      <c r="M7" s="541"/>
      <c r="N7" s="541"/>
      <c r="O7" s="541"/>
      <c r="P7" s="541"/>
      <c r="Q7" s="541"/>
      <c r="R7" s="541"/>
      <c r="S7" s="541"/>
      <c r="T7" s="542" t="s">
        <v>798</v>
      </c>
    </row>
    <row r="8" spans="1:20" s="156" customFormat="1" ht="15" customHeight="1">
      <c r="A8" s="543" t="s">
        <v>707</v>
      </c>
      <c r="B8" s="544">
        <v>106062</v>
      </c>
      <c r="C8" s="517">
        <v>30230</v>
      </c>
      <c r="D8" s="656">
        <v>29.213656877199998</v>
      </c>
      <c r="E8" s="517">
        <v>63104</v>
      </c>
      <c r="F8" s="656">
        <v>60.9824215541</v>
      </c>
      <c r="G8" s="517">
        <v>4120</v>
      </c>
      <c r="H8" s="656">
        <v>3.9814841659</v>
      </c>
      <c r="I8" s="517">
        <v>6025</v>
      </c>
      <c r="J8" s="656">
        <v>5.8224374028000003</v>
      </c>
      <c r="K8" s="517">
        <v>132023</v>
      </c>
      <c r="L8" s="517">
        <v>29814</v>
      </c>
      <c r="M8" s="652">
        <v>22.956802956800001</v>
      </c>
      <c r="N8" s="517">
        <v>63686</v>
      </c>
      <c r="O8" s="652">
        <v>49.038269038300001</v>
      </c>
      <c r="P8" s="517">
        <v>23323</v>
      </c>
      <c r="Q8" s="652">
        <v>17.958727958699999</v>
      </c>
      <c r="R8" s="517">
        <v>13047</v>
      </c>
      <c r="S8" s="652">
        <v>10.046200046199999</v>
      </c>
      <c r="T8" s="545" t="s">
        <v>707</v>
      </c>
    </row>
    <row r="9" spans="1:20" s="113" customFormat="1" ht="15" customHeight="1">
      <c r="A9" s="118"/>
      <c r="D9" s="657"/>
      <c r="F9" s="657"/>
      <c r="H9" s="657"/>
      <c r="J9" s="657"/>
      <c r="M9" s="653"/>
      <c r="O9" s="653"/>
      <c r="Q9" s="653"/>
      <c r="S9" s="653"/>
      <c r="T9" s="131"/>
    </row>
    <row r="10" spans="1:20" s="113" customFormat="1" ht="15" customHeight="1">
      <c r="A10" s="120" t="s">
        <v>369</v>
      </c>
      <c r="B10" s="119">
        <v>6018</v>
      </c>
      <c r="C10" s="61">
        <v>5931</v>
      </c>
      <c r="D10" s="666">
        <v>99.596977330000001</v>
      </c>
      <c r="E10" s="61">
        <v>23</v>
      </c>
      <c r="F10" s="666">
        <v>0.3862300588</v>
      </c>
      <c r="G10" s="61">
        <v>1</v>
      </c>
      <c r="H10" s="666">
        <v>1.6792611299999999E-2</v>
      </c>
      <c r="I10" s="61" t="s">
        <v>269</v>
      </c>
      <c r="J10" s="61" t="s">
        <v>269</v>
      </c>
      <c r="K10" s="61">
        <v>5480</v>
      </c>
      <c r="L10" s="61">
        <v>5395</v>
      </c>
      <c r="M10" s="653">
        <v>99.172794117600006</v>
      </c>
      <c r="N10" s="61">
        <v>40</v>
      </c>
      <c r="O10" s="653">
        <v>0.73529411759999996</v>
      </c>
      <c r="P10" s="61">
        <v>1</v>
      </c>
      <c r="Q10" s="653">
        <v>1.8382352899999999E-2</v>
      </c>
      <c r="R10" s="61">
        <v>4</v>
      </c>
      <c r="S10" s="653">
        <v>7.35294118E-2</v>
      </c>
      <c r="T10" s="132" t="s">
        <v>369</v>
      </c>
    </row>
    <row r="11" spans="1:20" s="113" customFormat="1" ht="15" customHeight="1">
      <c r="A11" s="120" t="s">
        <v>370</v>
      </c>
      <c r="B11" s="119">
        <v>5153</v>
      </c>
      <c r="C11" s="61">
        <v>4579</v>
      </c>
      <c r="D11" s="666">
        <v>93.889686282599996</v>
      </c>
      <c r="E11" s="61">
        <v>281</v>
      </c>
      <c r="F11" s="666">
        <v>5.7617387738000003</v>
      </c>
      <c r="G11" s="61" t="s">
        <v>269</v>
      </c>
      <c r="H11" s="61" t="s">
        <v>269</v>
      </c>
      <c r="I11" s="61">
        <v>17</v>
      </c>
      <c r="J11" s="666">
        <v>0.34857494360000002</v>
      </c>
      <c r="K11" s="61">
        <v>5260</v>
      </c>
      <c r="L11" s="61">
        <v>4560</v>
      </c>
      <c r="M11" s="653">
        <v>89.0625</v>
      </c>
      <c r="N11" s="61">
        <v>512</v>
      </c>
      <c r="O11" s="653">
        <v>10</v>
      </c>
      <c r="P11" s="61">
        <v>4</v>
      </c>
      <c r="Q11" s="653">
        <v>7.8125E-2</v>
      </c>
      <c r="R11" s="61">
        <v>44</v>
      </c>
      <c r="S11" s="653">
        <v>0.859375</v>
      </c>
      <c r="T11" s="132" t="s">
        <v>370</v>
      </c>
    </row>
    <row r="12" spans="1:20" s="113" customFormat="1" ht="15" customHeight="1">
      <c r="A12" s="120" t="s">
        <v>371</v>
      </c>
      <c r="B12" s="119">
        <v>5413</v>
      </c>
      <c r="C12" s="61">
        <v>3544</v>
      </c>
      <c r="D12" s="666">
        <v>69.832512315299994</v>
      </c>
      <c r="E12" s="61">
        <v>1456</v>
      </c>
      <c r="F12" s="666">
        <v>28.689655172399998</v>
      </c>
      <c r="G12" s="61">
        <v>5</v>
      </c>
      <c r="H12" s="666">
        <v>9.8522167499999994E-2</v>
      </c>
      <c r="I12" s="61">
        <v>70</v>
      </c>
      <c r="J12" s="666">
        <v>1.3793103447999999</v>
      </c>
      <c r="K12" s="61">
        <v>5619</v>
      </c>
      <c r="L12" s="61">
        <v>3238</v>
      </c>
      <c r="M12" s="653">
        <v>59.271462566399997</v>
      </c>
      <c r="N12" s="61">
        <v>1999</v>
      </c>
      <c r="O12" s="653">
        <v>36.591616328000001</v>
      </c>
      <c r="P12" s="61">
        <v>4</v>
      </c>
      <c r="Q12" s="653">
        <v>7.3219842600000001E-2</v>
      </c>
      <c r="R12" s="61">
        <v>222</v>
      </c>
      <c r="S12" s="653">
        <v>4.0637012629999996</v>
      </c>
      <c r="T12" s="132" t="s">
        <v>371</v>
      </c>
    </row>
    <row r="13" spans="1:20" s="113" customFormat="1" ht="15" customHeight="1">
      <c r="A13" s="120" t="s">
        <v>372</v>
      </c>
      <c r="B13" s="119">
        <v>6190</v>
      </c>
      <c r="C13" s="61">
        <v>2880</v>
      </c>
      <c r="D13" s="666">
        <v>48.411497730699999</v>
      </c>
      <c r="E13" s="61">
        <v>2875</v>
      </c>
      <c r="F13" s="666">
        <v>48.327449991599998</v>
      </c>
      <c r="G13" s="61">
        <v>6</v>
      </c>
      <c r="H13" s="666">
        <v>0.1008572869</v>
      </c>
      <c r="I13" s="61">
        <v>188</v>
      </c>
      <c r="J13" s="666">
        <v>3.1601949908</v>
      </c>
      <c r="K13" s="61">
        <v>6551</v>
      </c>
      <c r="L13" s="61">
        <v>2455</v>
      </c>
      <c r="M13" s="653">
        <v>38.003095975199997</v>
      </c>
      <c r="N13" s="61">
        <v>3499</v>
      </c>
      <c r="O13" s="653">
        <v>54.164086687299999</v>
      </c>
      <c r="P13" s="61">
        <v>21</v>
      </c>
      <c r="Q13" s="653">
        <v>0.32507739940000002</v>
      </c>
      <c r="R13" s="61">
        <v>485</v>
      </c>
      <c r="S13" s="653">
        <v>7.5077399381000003</v>
      </c>
      <c r="T13" s="132" t="s">
        <v>372</v>
      </c>
    </row>
    <row r="14" spans="1:20" s="113" customFormat="1" ht="15" customHeight="1">
      <c r="A14" s="120" t="s">
        <v>373</v>
      </c>
      <c r="B14" s="119">
        <v>7423</v>
      </c>
      <c r="C14" s="61">
        <v>2630</v>
      </c>
      <c r="D14" s="666">
        <v>36.497363308399997</v>
      </c>
      <c r="E14" s="61">
        <v>4231</v>
      </c>
      <c r="F14" s="666">
        <v>58.714959755800002</v>
      </c>
      <c r="G14" s="61">
        <v>9</v>
      </c>
      <c r="H14" s="666">
        <v>0.1248959201</v>
      </c>
      <c r="I14" s="61">
        <v>336</v>
      </c>
      <c r="J14" s="666">
        <v>4.6627810158000003</v>
      </c>
      <c r="K14" s="61">
        <v>7987</v>
      </c>
      <c r="L14" s="61">
        <v>2342</v>
      </c>
      <c r="M14" s="653">
        <v>29.822997580500001</v>
      </c>
      <c r="N14" s="61">
        <v>4656</v>
      </c>
      <c r="O14" s="653">
        <v>59.289443524799999</v>
      </c>
      <c r="P14" s="61">
        <v>34</v>
      </c>
      <c r="Q14" s="653">
        <v>0.4329555584</v>
      </c>
      <c r="R14" s="61">
        <v>821</v>
      </c>
      <c r="S14" s="653">
        <v>10.4546033363</v>
      </c>
      <c r="T14" s="132" t="s">
        <v>373</v>
      </c>
    </row>
    <row r="15" spans="1:20" s="113" customFormat="1" ht="15" customHeight="1">
      <c r="A15" s="120" t="s">
        <v>374</v>
      </c>
      <c r="B15" s="119">
        <v>8853</v>
      </c>
      <c r="C15" s="61">
        <v>2718</v>
      </c>
      <c r="D15" s="666">
        <v>31.626716313700001</v>
      </c>
      <c r="E15" s="61">
        <v>5314</v>
      </c>
      <c r="F15" s="666">
        <v>61.833837561099998</v>
      </c>
      <c r="G15" s="61">
        <v>17</v>
      </c>
      <c r="H15" s="666">
        <v>0.19781242730000001</v>
      </c>
      <c r="I15" s="61">
        <v>545</v>
      </c>
      <c r="J15" s="666">
        <v>6.3416336978999999</v>
      </c>
      <c r="K15" s="61">
        <v>9637</v>
      </c>
      <c r="L15" s="61">
        <v>2430</v>
      </c>
      <c r="M15" s="653">
        <v>25.6193990511</v>
      </c>
      <c r="N15" s="61">
        <v>5719</v>
      </c>
      <c r="O15" s="653">
        <v>60.295202951999997</v>
      </c>
      <c r="P15" s="61">
        <v>73</v>
      </c>
      <c r="Q15" s="653">
        <v>0.76963626780000005</v>
      </c>
      <c r="R15" s="61">
        <v>1263</v>
      </c>
      <c r="S15" s="653">
        <v>13.315761729</v>
      </c>
      <c r="T15" s="132" t="s">
        <v>374</v>
      </c>
    </row>
    <row r="16" spans="1:20" s="113" customFormat="1" ht="15" customHeight="1">
      <c r="A16" s="120" t="s">
        <v>375</v>
      </c>
      <c r="B16" s="119">
        <v>7921</v>
      </c>
      <c r="C16" s="61">
        <v>2079</v>
      </c>
      <c r="D16" s="666">
        <v>26.975476839199999</v>
      </c>
      <c r="E16" s="61">
        <v>4988</v>
      </c>
      <c r="F16" s="666">
        <v>64.720384066400001</v>
      </c>
      <c r="G16" s="61">
        <v>36</v>
      </c>
      <c r="H16" s="666">
        <v>0.46710782410000001</v>
      </c>
      <c r="I16" s="61">
        <v>604</v>
      </c>
      <c r="J16" s="666">
        <v>7.8370312702999998</v>
      </c>
      <c r="K16" s="61">
        <v>9066</v>
      </c>
      <c r="L16" s="61">
        <v>1992</v>
      </c>
      <c r="M16" s="653">
        <v>22.261957979400002</v>
      </c>
      <c r="N16" s="61">
        <v>5344</v>
      </c>
      <c r="O16" s="653">
        <v>59.722843093400002</v>
      </c>
      <c r="P16" s="61">
        <v>147</v>
      </c>
      <c r="Q16" s="653">
        <v>1.6428252123</v>
      </c>
      <c r="R16" s="61">
        <v>1465</v>
      </c>
      <c r="S16" s="653">
        <v>16.372373714799998</v>
      </c>
      <c r="T16" s="132" t="s">
        <v>375</v>
      </c>
    </row>
    <row r="17" spans="1:20" s="113" customFormat="1" ht="15" customHeight="1">
      <c r="A17" s="120" t="s">
        <v>376</v>
      </c>
      <c r="B17" s="119">
        <v>7584</v>
      </c>
      <c r="C17" s="61">
        <v>1585</v>
      </c>
      <c r="D17" s="666">
        <v>21.395788336900001</v>
      </c>
      <c r="E17" s="61">
        <v>5102</v>
      </c>
      <c r="F17" s="666">
        <v>68.871490280800003</v>
      </c>
      <c r="G17" s="61">
        <v>71</v>
      </c>
      <c r="H17" s="666">
        <v>0.95842332610000003</v>
      </c>
      <c r="I17" s="61">
        <v>650</v>
      </c>
      <c r="J17" s="666">
        <v>8.7742980561999993</v>
      </c>
      <c r="K17" s="61">
        <v>9064</v>
      </c>
      <c r="L17" s="61">
        <v>1609</v>
      </c>
      <c r="M17" s="653">
        <v>18.0118661144</v>
      </c>
      <c r="N17" s="61">
        <v>5617</v>
      </c>
      <c r="O17" s="653">
        <v>62.879211910899997</v>
      </c>
      <c r="P17" s="61">
        <v>282</v>
      </c>
      <c r="Q17" s="653">
        <v>3.1568342102</v>
      </c>
      <c r="R17" s="61">
        <v>1425</v>
      </c>
      <c r="S17" s="653">
        <v>15.9520877645</v>
      </c>
      <c r="T17" s="132" t="s">
        <v>376</v>
      </c>
    </row>
    <row r="18" spans="1:20" s="113" customFormat="1" ht="15" customHeight="1">
      <c r="A18" s="120" t="s">
        <v>377</v>
      </c>
      <c r="B18" s="119">
        <v>7870</v>
      </c>
      <c r="C18" s="61">
        <v>1222</v>
      </c>
      <c r="D18" s="666">
        <v>15.8598312784</v>
      </c>
      <c r="E18" s="61">
        <v>5649</v>
      </c>
      <c r="F18" s="666">
        <v>73.316028552899994</v>
      </c>
      <c r="G18" s="61">
        <v>110</v>
      </c>
      <c r="H18" s="666">
        <v>1.4276443867999999</v>
      </c>
      <c r="I18" s="61">
        <v>724</v>
      </c>
      <c r="J18" s="666">
        <v>9.3964957820000006</v>
      </c>
      <c r="K18" s="61">
        <v>9570</v>
      </c>
      <c r="L18" s="61">
        <v>1274</v>
      </c>
      <c r="M18" s="653">
        <v>13.497192499200001</v>
      </c>
      <c r="N18" s="61">
        <v>6210</v>
      </c>
      <c r="O18" s="653">
        <v>65.790867676700003</v>
      </c>
      <c r="P18" s="61">
        <v>516</v>
      </c>
      <c r="Q18" s="653">
        <v>5.4666807925000001</v>
      </c>
      <c r="R18" s="61">
        <v>1439</v>
      </c>
      <c r="S18" s="653">
        <v>15.2452590317</v>
      </c>
      <c r="T18" s="132" t="s">
        <v>377</v>
      </c>
    </row>
    <row r="19" spans="1:20" s="113" customFormat="1" ht="15" customHeight="1">
      <c r="A19" s="120" t="s">
        <v>378</v>
      </c>
      <c r="B19" s="119">
        <v>9798</v>
      </c>
      <c r="C19" s="61">
        <v>1274</v>
      </c>
      <c r="D19" s="666">
        <v>13.2336137945</v>
      </c>
      <c r="E19" s="61">
        <v>7214</v>
      </c>
      <c r="F19" s="666">
        <v>74.935078425300006</v>
      </c>
      <c r="G19" s="61">
        <v>300</v>
      </c>
      <c r="H19" s="666">
        <v>3.1162355873999998</v>
      </c>
      <c r="I19" s="61">
        <v>839</v>
      </c>
      <c r="J19" s="666">
        <v>8.7150721927999992</v>
      </c>
      <c r="K19" s="61">
        <v>11697</v>
      </c>
      <c r="L19" s="61">
        <v>1140</v>
      </c>
      <c r="M19" s="653">
        <v>9.8898238917000008</v>
      </c>
      <c r="N19" s="61">
        <v>7636</v>
      </c>
      <c r="O19" s="653">
        <v>66.244469506399994</v>
      </c>
      <c r="P19" s="61">
        <v>1143</v>
      </c>
      <c r="Q19" s="653">
        <v>9.9158497441000009</v>
      </c>
      <c r="R19" s="61">
        <v>1608</v>
      </c>
      <c r="S19" s="653">
        <v>13.9498568578</v>
      </c>
      <c r="T19" s="132" t="s">
        <v>378</v>
      </c>
    </row>
    <row r="20" spans="1:20" s="113" customFormat="1" ht="15" customHeight="1">
      <c r="A20" s="120" t="s">
        <v>379</v>
      </c>
      <c r="B20" s="119">
        <v>10942</v>
      </c>
      <c r="C20" s="61">
        <v>1002</v>
      </c>
      <c r="D20" s="666">
        <v>9.2820750347000001</v>
      </c>
      <c r="E20" s="61">
        <v>8444</v>
      </c>
      <c r="F20" s="666">
        <v>78.221398795699997</v>
      </c>
      <c r="G20" s="61">
        <v>453</v>
      </c>
      <c r="H20" s="666">
        <v>4.1963872162999998</v>
      </c>
      <c r="I20" s="61">
        <v>896</v>
      </c>
      <c r="J20" s="666">
        <v>8.3001389531999994</v>
      </c>
      <c r="K20" s="61">
        <v>13512</v>
      </c>
      <c r="L20" s="61">
        <v>1076</v>
      </c>
      <c r="M20" s="653">
        <v>8.0569075252999998</v>
      </c>
      <c r="N20" s="61">
        <v>8510</v>
      </c>
      <c r="O20" s="653">
        <v>63.721452639500001</v>
      </c>
      <c r="P20" s="61">
        <v>2082</v>
      </c>
      <c r="Q20" s="653">
        <v>15.589666791499999</v>
      </c>
      <c r="R20" s="61">
        <v>1687</v>
      </c>
      <c r="S20" s="653">
        <v>12.6319730438</v>
      </c>
      <c r="T20" s="132" t="s">
        <v>379</v>
      </c>
    </row>
    <row r="21" spans="1:20" s="113" customFormat="1" ht="15" customHeight="1">
      <c r="A21" s="120" t="s">
        <v>380</v>
      </c>
      <c r="B21" s="119">
        <v>7948</v>
      </c>
      <c r="C21" s="61">
        <v>401</v>
      </c>
      <c r="D21" s="666">
        <v>5.1265660956000003</v>
      </c>
      <c r="E21" s="61">
        <v>6258</v>
      </c>
      <c r="F21" s="666">
        <v>80.005113781600002</v>
      </c>
      <c r="G21" s="61">
        <v>590</v>
      </c>
      <c r="H21" s="666">
        <v>7.5428279211999998</v>
      </c>
      <c r="I21" s="61">
        <v>573</v>
      </c>
      <c r="J21" s="666">
        <v>7.3254922015000004</v>
      </c>
      <c r="K21" s="61">
        <v>10843</v>
      </c>
      <c r="L21" s="61">
        <v>678</v>
      </c>
      <c r="M21" s="653">
        <v>6.3644043931000001</v>
      </c>
      <c r="N21" s="61">
        <v>5923</v>
      </c>
      <c r="O21" s="653">
        <v>55.599361682199998</v>
      </c>
      <c r="P21" s="61">
        <v>2954</v>
      </c>
      <c r="Q21" s="653">
        <v>27.729278137600001</v>
      </c>
      <c r="R21" s="61">
        <v>1098</v>
      </c>
      <c r="S21" s="653">
        <v>10.3069557871</v>
      </c>
      <c r="T21" s="132" t="s">
        <v>380</v>
      </c>
    </row>
    <row r="22" spans="1:20" s="113" customFormat="1" ht="15" customHeight="1">
      <c r="A22" s="120" t="s">
        <v>381</v>
      </c>
      <c r="B22" s="119">
        <v>6434</v>
      </c>
      <c r="C22" s="61">
        <v>225</v>
      </c>
      <c r="D22" s="666">
        <v>3.5483362245999999</v>
      </c>
      <c r="E22" s="61">
        <v>5074</v>
      </c>
      <c r="F22" s="666">
        <v>80.018924459900006</v>
      </c>
      <c r="G22" s="61">
        <v>687</v>
      </c>
      <c r="H22" s="666">
        <v>10.8342532724</v>
      </c>
      <c r="I22" s="61">
        <v>355</v>
      </c>
      <c r="J22" s="666">
        <v>5.5984860432000003</v>
      </c>
      <c r="K22" s="61">
        <v>9787</v>
      </c>
      <c r="L22" s="61">
        <v>573</v>
      </c>
      <c r="M22" s="653">
        <v>5.9433668707000002</v>
      </c>
      <c r="N22" s="61">
        <v>4384</v>
      </c>
      <c r="O22" s="653">
        <v>45.472461362899999</v>
      </c>
      <c r="P22" s="61">
        <v>3942</v>
      </c>
      <c r="Q22" s="653">
        <v>40.887874701800001</v>
      </c>
      <c r="R22" s="61">
        <v>742</v>
      </c>
      <c r="S22" s="653">
        <v>7.6962970646000004</v>
      </c>
      <c r="T22" s="132" t="s">
        <v>381</v>
      </c>
    </row>
    <row r="23" spans="1:20" s="113" customFormat="1" ht="15" customHeight="1">
      <c r="A23" s="120" t="s">
        <v>357</v>
      </c>
      <c r="B23" s="119">
        <v>4901</v>
      </c>
      <c r="C23" s="61">
        <v>114</v>
      </c>
      <c r="D23" s="666">
        <v>2.3505154638999999</v>
      </c>
      <c r="E23" s="61">
        <v>3794</v>
      </c>
      <c r="F23" s="666">
        <v>78.226804123700006</v>
      </c>
      <c r="G23" s="61">
        <v>785</v>
      </c>
      <c r="H23" s="666">
        <v>16.185567010300002</v>
      </c>
      <c r="I23" s="61">
        <v>157</v>
      </c>
      <c r="J23" s="666">
        <v>3.2371134020999999</v>
      </c>
      <c r="K23" s="61">
        <v>8508</v>
      </c>
      <c r="L23" s="61">
        <v>512</v>
      </c>
      <c r="M23" s="653">
        <v>6.1383527154999999</v>
      </c>
      <c r="N23" s="61">
        <v>2542</v>
      </c>
      <c r="O23" s="653">
        <v>30.4759621149</v>
      </c>
      <c r="P23" s="61">
        <v>4877</v>
      </c>
      <c r="Q23" s="653">
        <v>58.4702074092</v>
      </c>
      <c r="R23" s="61">
        <v>410</v>
      </c>
      <c r="S23" s="653">
        <v>4.9154777605</v>
      </c>
      <c r="T23" s="132" t="s">
        <v>357</v>
      </c>
    </row>
    <row r="24" spans="1:20" s="113" customFormat="1" ht="15" customHeight="1">
      <c r="A24" s="120" t="s">
        <v>338</v>
      </c>
      <c r="B24" s="119">
        <v>3614</v>
      </c>
      <c r="C24" s="61">
        <v>46</v>
      </c>
      <c r="D24" s="666">
        <v>1.289237668161435</v>
      </c>
      <c r="E24" s="61">
        <v>2401</v>
      </c>
      <c r="F24" s="666">
        <v>67.292600896860989</v>
      </c>
      <c r="G24" s="61">
        <v>1050</v>
      </c>
      <c r="H24" s="666">
        <v>29.428251121076233</v>
      </c>
      <c r="I24" s="61">
        <v>71</v>
      </c>
      <c r="J24" s="666">
        <v>1.9899103139013452</v>
      </c>
      <c r="K24" s="61">
        <v>9442</v>
      </c>
      <c r="L24" s="61">
        <v>540</v>
      </c>
      <c r="M24" s="667">
        <v>5.8619192357794185</v>
      </c>
      <c r="N24" s="668">
        <v>1095</v>
      </c>
      <c r="O24" s="667">
        <v>11.886669561441598</v>
      </c>
      <c r="P24" s="668">
        <v>7243</v>
      </c>
      <c r="Q24" s="667">
        <v>78.625705601389498</v>
      </c>
      <c r="R24" s="669">
        <v>334</v>
      </c>
      <c r="S24" s="667">
        <v>3.6257056013894924</v>
      </c>
      <c r="T24" s="132" t="s">
        <v>338</v>
      </c>
    </row>
    <row r="25" spans="1:20" s="113" customFormat="1" ht="15" customHeight="1">
      <c r="A25" s="120"/>
      <c r="B25" s="119"/>
      <c r="C25" s="61"/>
      <c r="D25" s="657"/>
      <c r="E25" s="61"/>
      <c r="F25" s="659"/>
      <c r="G25" s="61"/>
      <c r="H25" s="659"/>
      <c r="I25" s="61"/>
      <c r="J25" s="659"/>
      <c r="K25" s="61"/>
      <c r="L25" s="61"/>
      <c r="M25" s="653"/>
      <c r="N25" s="61"/>
      <c r="O25" s="653"/>
      <c r="P25" s="61"/>
      <c r="Q25" s="653"/>
      <c r="R25" s="61"/>
      <c r="S25" s="653"/>
      <c r="T25" s="132"/>
    </row>
    <row r="26" spans="1:20" s="113" customFormat="1" ht="15" customHeight="1">
      <c r="A26" s="120" t="s">
        <v>330</v>
      </c>
      <c r="B26" s="119"/>
      <c r="C26" s="61"/>
      <c r="D26" s="657"/>
      <c r="E26" s="61"/>
      <c r="F26" s="659"/>
      <c r="G26" s="61"/>
      <c r="H26" s="659"/>
      <c r="I26" s="61"/>
      <c r="J26" s="659"/>
      <c r="K26" s="61"/>
      <c r="L26" s="61"/>
      <c r="M26" s="653"/>
      <c r="N26" s="61"/>
      <c r="O26" s="653"/>
      <c r="P26" s="61"/>
      <c r="Q26" s="653"/>
      <c r="R26" s="61"/>
      <c r="S26" s="653"/>
      <c r="T26" s="132" t="s">
        <v>330</v>
      </c>
    </row>
    <row r="27" spans="1:20" s="113" customFormat="1" ht="15" customHeight="1">
      <c r="A27" s="120" t="s">
        <v>335</v>
      </c>
      <c r="B27" s="119">
        <v>33839</v>
      </c>
      <c r="C27" s="61">
        <v>1788</v>
      </c>
      <c r="D27" s="657">
        <v>5.3571428571000004</v>
      </c>
      <c r="E27" s="61">
        <v>25971</v>
      </c>
      <c r="F27" s="657">
        <v>77.813398849500004</v>
      </c>
      <c r="G27" s="61">
        <v>3565</v>
      </c>
      <c r="H27" s="657">
        <v>10.681327900299999</v>
      </c>
      <c r="I27" s="61">
        <v>2052</v>
      </c>
      <c r="J27" s="657">
        <v>6.1481303930999998</v>
      </c>
      <c r="K27" s="61">
        <v>52092</v>
      </c>
      <c r="L27" s="61">
        <v>3379</v>
      </c>
      <c r="M27" s="653">
        <v>6.5993515878000002</v>
      </c>
      <c r="N27" s="61">
        <v>22454</v>
      </c>
      <c r="O27" s="653">
        <v>43.8537557127</v>
      </c>
      <c r="P27" s="61">
        <v>21098</v>
      </c>
      <c r="Q27" s="653">
        <v>41.205421663199999</v>
      </c>
      <c r="R27" s="61">
        <v>4271</v>
      </c>
      <c r="S27" s="653">
        <v>8.3414710362999998</v>
      </c>
      <c r="T27" s="132" t="s">
        <v>335</v>
      </c>
    </row>
    <row r="28" spans="1:20" s="113" customFormat="1" ht="15" customHeight="1">
      <c r="A28" s="120" t="s">
        <v>390</v>
      </c>
      <c r="B28" s="119">
        <v>14949</v>
      </c>
      <c r="C28" s="61">
        <v>385</v>
      </c>
      <c r="D28" s="657">
        <v>2.6085778169</v>
      </c>
      <c r="E28" s="61">
        <v>11269</v>
      </c>
      <c r="F28" s="657">
        <v>76.353411477700007</v>
      </c>
      <c r="G28" s="61">
        <v>2522</v>
      </c>
      <c r="H28" s="657">
        <v>17.087878582599998</v>
      </c>
      <c r="I28" s="61">
        <v>583</v>
      </c>
      <c r="J28" s="657">
        <v>3.9501321227999999</v>
      </c>
      <c r="K28" s="61">
        <v>27737</v>
      </c>
      <c r="L28" s="61">
        <v>1625</v>
      </c>
      <c r="M28" s="653">
        <v>5.9755828492000003</v>
      </c>
      <c r="N28" s="61">
        <v>8021</v>
      </c>
      <c r="O28" s="653">
        <v>29.4954769434</v>
      </c>
      <c r="P28" s="61">
        <v>16062</v>
      </c>
      <c r="Q28" s="653">
        <v>59.064499521999998</v>
      </c>
      <c r="R28" s="61">
        <v>1486</v>
      </c>
      <c r="S28" s="653">
        <v>5.4644406853999996</v>
      </c>
      <c r="T28" s="132" t="s">
        <v>390</v>
      </c>
    </row>
    <row r="29" spans="1:20" s="113" customFormat="1" ht="15" customHeight="1">
      <c r="A29" s="120"/>
      <c r="B29" s="119"/>
      <c r="C29" s="61"/>
      <c r="D29" s="653"/>
      <c r="E29" s="61"/>
      <c r="F29" s="653"/>
      <c r="G29" s="61"/>
      <c r="H29" s="653"/>
      <c r="I29" s="61"/>
      <c r="J29" s="653"/>
      <c r="K29" s="61"/>
      <c r="L29" s="61"/>
      <c r="M29" s="653"/>
      <c r="N29" s="61"/>
      <c r="O29" s="653"/>
      <c r="P29" s="61"/>
      <c r="Q29" s="653"/>
      <c r="R29" s="61"/>
      <c r="S29" s="653"/>
      <c r="T29" s="132"/>
    </row>
    <row r="30" spans="1:20" s="156" customFormat="1" ht="15" customHeight="1">
      <c r="A30" s="539" t="s">
        <v>388</v>
      </c>
      <c r="B30" s="540"/>
      <c r="C30" s="541"/>
      <c r="D30" s="658"/>
      <c r="E30" s="541"/>
      <c r="F30" s="658"/>
      <c r="G30" s="541"/>
      <c r="H30" s="658"/>
      <c r="I30" s="541"/>
      <c r="J30" s="658"/>
      <c r="K30" s="541"/>
      <c r="L30" s="541"/>
      <c r="M30" s="658"/>
      <c r="N30" s="541"/>
      <c r="O30" s="658"/>
      <c r="P30" s="541"/>
      <c r="Q30" s="658"/>
      <c r="R30" s="541"/>
      <c r="S30" s="658"/>
      <c r="T30" s="542" t="s">
        <v>388</v>
      </c>
    </row>
    <row r="31" spans="1:20" s="156" customFormat="1" ht="15" customHeight="1">
      <c r="A31" s="543" t="s">
        <v>707</v>
      </c>
      <c r="B31" s="544">
        <v>110930</v>
      </c>
      <c r="C31" s="517">
        <v>31456</v>
      </c>
      <c r="D31" s="656">
        <v>29</v>
      </c>
      <c r="E31" s="517">
        <v>67400</v>
      </c>
      <c r="F31" s="656">
        <v>62</v>
      </c>
      <c r="G31" s="517">
        <v>4115</v>
      </c>
      <c r="H31" s="656">
        <v>3.8</v>
      </c>
      <c r="I31" s="517">
        <v>5665</v>
      </c>
      <c r="J31" s="656">
        <v>5.2</v>
      </c>
      <c r="K31" s="517">
        <v>137112</v>
      </c>
      <c r="L31" s="517">
        <v>31390</v>
      </c>
      <c r="M31" s="652">
        <v>23.215223388283672</v>
      </c>
      <c r="N31" s="517">
        <v>67733</v>
      </c>
      <c r="O31" s="652">
        <v>50.093556092979227</v>
      </c>
      <c r="P31" s="517">
        <v>23189</v>
      </c>
      <c r="Q31" s="652">
        <v>17.149978182571203</v>
      </c>
      <c r="R31" s="517">
        <v>12901</v>
      </c>
      <c r="S31" s="652">
        <v>9.5412423361659027</v>
      </c>
      <c r="T31" s="545" t="s">
        <v>707</v>
      </c>
    </row>
    <row r="32" spans="1:20" s="113" customFormat="1" ht="15" customHeight="1">
      <c r="A32" s="118"/>
      <c r="B32" s="119"/>
      <c r="C32" s="61"/>
      <c r="D32" s="657"/>
      <c r="E32" s="61"/>
      <c r="F32" s="657"/>
      <c r="G32" s="61"/>
      <c r="H32" s="657"/>
      <c r="I32" s="61"/>
      <c r="J32" s="657"/>
      <c r="K32" s="61"/>
      <c r="L32" s="61"/>
      <c r="M32" s="653"/>
      <c r="N32" s="61"/>
      <c r="O32" s="653"/>
      <c r="P32" s="61"/>
      <c r="Q32" s="653"/>
      <c r="R32" s="61"/>
      <c r="S32" s="653"/>
      <c r="T32" s="131"/>
    </row>
    <row r="33" spans="1:20" s="113" customFormat="1" ht="15" customHeight="1">
      <c r="A33" s="120" t="s">
        <v>369</v>
      </c>
      <c r="B33" s="119">
        <v>6525</v>
      </c>
      <c r="C33" s="61">
        <v>6479</v>
      </c>
      <c r="D33" s="657">
        <v>99.7</v>
      </c>
      <c r="E33" s="61">
        <v>16</v>
      </c>
      <c r="F33" s="657">
        <v>0.2</v>
      </c>
      <c r="G33" s="61">
        <v>0</v>
      </c>
      <c r="H33" s="61">
        <v>0</v>
      </c>
      <c r="I33" s="61">
        <v>3</v>
      </c>
      <c r="J33" s="657">
        <v>0</v>
      </c>
      <c r="K33" s="61">
        <v>6222</v>
      </c>
      <c r="L33" s="61">
        <v>6159</v>
      </c>
      <c r="M33" s="653">
        <v>99.386800064547359</v>
      </c>
      <c r="N33" s="61">
        <v>34</v>
      </c>
      <c r="O33" s="653">
        <v>0.54865257382604482</v>
      </c>
      <c r="P33" s="61">
        <v>0</v>
      </c>
      <c r="Q33" s="61">
        <v>0</v>
      </c>
      <c r="R33" s="61">
        <v>4</v>
      </c>
      <c r="S33" s="653">
        <v>6.4547361626593511E-2</v>
      </c>
      <c r="T33" s="132" t="s">
        <v>369</v>
      </c>
    </row>
    <row r="34" spans="1:20" s="113" customFormat="1" ht="15" customHeight="1">
      <c r="A34" s="120" t="s">
        <v>370</v>
      </c>
      <c r="B34" s="119">
        <v>6061</v>
      </c>
      <c r="C34" s="61">
        <v>5395</v>
      </c>
      <c r="D34" s="657">
        <v>93.3</v>
      </c>
      <c r="E34" s="61">
        <v>372</v>
      </c>
      <c r="F34" s="657">
        <v>6.4</v>
      </c>
      <c r="G34" s="61">
        <v>2</v>
      </c>
      <c r="H34" s="657">
        <v>0</v>
      </c>
      <c r="I34" s="61">
        <v>15</v>
      </c>
      <c r="J34" s="657">
        <v>0.3</v>
      </c>
      <c r="K34" s="61">
        <v>6192</v>
      </c>
      <c r="L34" s="61">
        <v>5326</v>
      </c>
      <c r="M34" s="653">
        <v>87.699654207146381</v>
      </c>
      <c r="N34" s="61">
        <v>671</v>
      </c>
      <c r="O34" s="653">
        <v>11.048904989296888</v>
      </c>
      <c r="P34" s="61">
        <v>3</v>
      </c>
      <c r="Q34" s="653">
        <v>4.9398979087765513E-2</v>
      </c>
      <c r="R34" s="61">
        <v>73</v>
      </c>
      <c r="S34" s="653">
        <v>1.202041824468961</v>
      </c>
      <c r="T34" s="132" t="s">
        <v>370</v>
      </c>
    </row>
    <row r="35" spans="1:20" s="113" customFormat="1" ht="15" customHeight="1">
      <c r="A35" s="120" t="s">
        <v>371</v>
      </c>
      <c r="B35" s="119">
        <v>6429</v>
      </c>
      <c r="C35" s="61">
        <v>4165</v>
      </c>
      <c r="D35" s="657">
        <v>68.7</v>
      </c>
      <c r="E35" s="61">
        <v>1804</v>
      </c>
      <c r="F35" s="657">
        <v>29.8</v>
      </c>
      <c r="G35" s="61">
        <v>3</v>
      </c>
      <c r="H35" s="657">
        <v>0</v>
      </c>
      <c r="I35" s="61">
        <v>91</v>
      </c>
      <c r="J35" s="657">
        <v>1.5</v>
      </c>
      <c r="K35" s="61">
        <v>6681</v>
      </c>
      <c r="L35" s="61">
        <v>3820</v>
      </c>
      <c r="M35" s="653">
        <v>58.338423946243125</v>
      </c>
      <c r="N35" s="61">
        <v>2388</v>
      </c>
      <c r="O35" s="653">
        <v>36.469150885766645</v>
      </c>
      <c r="P35" s="61">
        <v>11</v>
      </c>
      <c r="Q35" s="653">
        <v>0.1679902260232132</v>
      </c>
      <c r="R35" s="61">
        <v>329</v>
      </c>
      <c r="S35" s="653">
        <v>5.0244349419670122</v>
      </c>
      <c r="T35" s="132" t="s">
        <v>371</v>
      </c>
    </row>
    <row r="36" spans="1:20" s="113" customFormat="1" ht="15" customHeight="1">
      <c r="A36" s="120" t="s">
        <v>372</v>
      </c>
      <c r="B36" s="119">
        <v>7480</v>
      </c>
      <c r="C36" s="61">
        <v>3333</v>
      </c>
      <c r="D36" s="657">
        <v>46.3</v>
      </c>
      <c r="E36" s="61">
        <v>3615</v>
      </c>
      <c r="F36" s="657">
        <v>50.2</v>
      </c>
      <c r="G36" s="61">
        <v>7</v>
      </c>
      <c r="H36" s="657">
        <v>0.1</v>
      </c>
      <c r="I36" s="61">
        <v>245</v>
      </c>
      <c r="J36" s="657">
        <v>3.4</v>
      </c>
      <c r="K36" s="61">
        <v>8055</v>
      </c>
      <c r="L36" s="61">
        <v>3098</v>
      </c>
      <c r="M36" s="653">
        <v>39.130983958570162</v>
      </c>
      <c r="N36" s="61">
        <v>4202</v>
      </c>
      <c r="O36" s="653">
        <v>53.075659972211696</v>
      </c>
      <c r="P36" s="61">
        <v>16</v>
      </c>
      <c r="Q36" s="653">
        <v>0.20209675382089173</v>
      </c>
      <c r="R36" s="61">
        <v>601</v>
      </c>
      <c r="S36" s="653">
        <v>7.5912593153972461</v>
      </c>
      <c r="T36" s="132" t="s">
        <v>372</v>
      </c>
    </row>
    <row r="37" spans="1:20" s="113" customFormat="1" ht="15" customHeight="1">
      <c r="A37" s="120" t="s">
        <v>373</v>
      </c>
      <c r="B37" s="119">
        <v>8974</v>
      </c>
      <c r="C37" s="61">
        <v>3212</v>
      </c>
      <c r="D37" s="657">
        <v>36.799999999999997</v>
      </c>
      <c r="E37" s="61">
        <v>5113</v>
      </c>
      <c r="F37" s="657">
        <v>58.5</v>
      </c>
      <c r="G37" s="61">
        <v>9</v>
      </c>
      <c r="H37" s="657">
        <v>0.1</v>
      </c>
      <c r="I37" s="61">
        <v>402</v>
      </c>
      <c r="J37" s="657">
        <v>4.5999999999999996</v>
      </c>
      <c r="K37" s="61">
        <v>9745</v>
      </c>
      <c r="L37" s="61">
        <v>2783</v>
      </c>
      <c r="M37" s="653">
        <v>29.004689942678478</v>
      </c>
      <c r="N37" s="61">
        <v>5662</v>
      </c>
      <c r="O37" s="653">
        <v>59.009900990099005</v>
      </c>
      <c r="P37" s="61">
        <v>45</v>
      </c>
      <c r="Q37" s="653">
        <v>0.46899426784783743</v>
      </c>
      <c r="R37" s="61">
        <v>1105</v>
      </c>
      <c r="S37" s="653">
        <v>11.516414799374674</v>
      </c>
      <c r="T37" s="132" t="s">
        <v>373</v>
      </c>
    </row>
    <row r="38" spans="1:20" s="113" customFormat="1" ht="15" customHeight="1">
      <c r="A38" s="120" t="s">
        <v>374</v>
      </c>
      <c r="B38" s="119">
        <v>8010</v>
      </c>
      <c r="C38" s="61">
        <v>2256</v>
      </c>
      <c r="D38" s="657">
        <v>28.9</v>
      </c>
      <c r="E38" s="61">
        <v>5021</v>
      </c>
      <c r="F38" s="657">
        <v>64.400000000000006</v>
      </c>
      <c r="G38" s="61">
        <v>19</v>
      </c>
      <c r="H38" s="657">
        <v>0.2</v>
      </c>
      <c r="I38" s="61">
        <v>503</v>
      </c>
      <c r="J38" s="657">
        <v>6.4</v>
      </c>
      <c r="K38" s="61">
        <v>9226</v>
      </c>
      <c r="L38" s="61">
        <v>2118</v>
      </c>
      <c r="M38" s="653">
        <v>23.356859285399207</v>
      </c>
      <c r="N38" s="61">
        <v>5566</v>
      </c>
      <c r="O38" s="653">
        <v>61.380679311865904</v>
      </c>
      <c r="P38" s="61">
        <v>92</v>
      </c>
      <c r="Q38" s="653">
        <v>1.0145566828407588</v>
      </c>
      <c r="R38" s="61">
        <v>1292</v>
      </c>
      <c r="S38" s="653">
        <v>14.247904719894134</v>
      </c>
      <c r="T38" s="132" t="s">
        <v>374</v>
      </c>
    </row>
    <row r="39" spans="1:20" s="113" customFormat="1" ht="15" customHeight="1">
      <c r="A39" s="120" t="s">
        <v>375</v>
      </c>
      <c r="B39" s="119">
        <v>7659</v>
      </c>
      <c r="C39" s="61">
        <v>1671</v>
      </c>
      <c r="D39" s="657">
        <v>22.3</v>
      </c>
      <c r="E39" s="61">
        <v>5204</v>
      </c>
      <c r="F39" s="657">
        <v>69.5</v>
      </c>
      <c r="G39" s="61">
        <v>43</v>
      </c>
      <c r="H39" s="657">
        <v>0.6</v>
      </c>
      <c r="I39" s="61">
        <v>568</v>
      </c>
      <c r="J39" s="657">
        <v>7.6</v>
      </c>
      <c r="K39" s="61">
        <v>9109</v>
      </c>
      <c r="L39" s="61">
        <v>1639</v>
      </c>
      <c r="M39" s="653">
        <v>18.233396373345201</v>
      </c>
      <c r="N39" s="61">
        <v>5755</v>
      </c>
      <c r="O39" s="653">
        <v>64.022694404271888</v>
      </c>
      <c r="P39" s="61">
        <v>199</v>
      </c>
      <c r="Q39" s="653">
        <v>2.2138168873067086</v>
      </c>
      <c r="R39" s="61">
        <v>1396</v>
      </c>
      <c r="S39" s="653">
        <v>15.530092335076203</v>
      </c>
      <c r="T39" s="132" t="s">
        <v>375</v>
      </c>
    </row>
    <row r="40" spans="1:20" s="113" customFormat="1" ht="15" customHeight="1">
      <c r="A40" s="120" t="s">
        <v>376</v>
      </c>
      <c r="B40" s="119">
        <v>8129</v>
      </c>
      <c r="C40" s="61">
        <v>1320</v>
      </c>
      <c r="D40" s="657">
        <v>16.5</v>
      </c>
      <c r="E40" s="61">
        <v>5969</v>
      </c>
      <c r="F40" s="657">
        <v>74.8</v>
      </c>
      <c r="G40" s="61">
        <v>74</v>
      </c>
      <c r="H40" s="657">
        <v>0.9</v>
      </c>
      <c r="I40" s="61">
        <v>613</v>
      </c>
      <c r="J40" s="657">
        <v>7.7</v>
      </c>
      <c r="K40" s="61">
        <v>9671</v>
      </c>
      <c r="L40" s="61">
        <v>1313</v>
      </c>
      <c r="M40" s="653">
        <v>13.734309623430963</v>
      </c>
      <c r="N40" s="61">
        <v>6471</v>
      </c>
      <c r="O40" s="653">
        <v>67.688284518828453</v>
      </c>
      <c r="P40" s="61">
        <v>364</v>
      </c>
      <c r="Q40" s="653">
        <v>3.8075313807531384</v>
      </c>
      <c r="R40" s="61">
        <v>1412</v>
      </c>
      <c r="S40" s="653">
        <v>14.769874476987448</v>
      </c>
      <c r="T40" s="132" t="s">
        <v>376</v>
      </c>
    </row>
    <row r="41" spans="1:20" s="113" customFormat="1" ht="15" customHeight="1">
      <c r="A41" s="120" t="s">
        <v>377</v>
      </c>
      <c r="B41" s="119">
        <v>10098</v>
      </c>
      <c r="C41" s="61">
        <v>1367</v>
      </c>
      <c r="D41" s="657">
        <v>13.8</v>
      </c>
      <c r="E41" s="61">
        <v>7580</v>
      </c>
      <c r="F41" s="657">
        <v>76.3</v>
      </c>
      <c r="G41" s="61">
        <v>195</v>
      </c>
      <c r="H41" s="657">
        <v>2</v>
      </c>
      <c r="I41" s="61">
        <v>796</v>
      </c>
      <c r="J41" s="657">
        <v>8</v>
      </c>
      <c r="K41" s="61">
        <v>11836</v>
      </c>
      <c r="L41" s="61">
        <v>1184</v>
      </c>
      <c r="M41" s="653">
        <v>10.092916204927116</v>
      </c>
      <c r="N41" s="61">
        <v>8109</v>
      </c>
      <c r="O41" s="653">
        <v>69.124541812292222</v>
      </c>
      <c r="P41" s="61">
        <v>789</v>
      </c>
      <c r="Q41" s="653">
        <v>6.7257693291279521</v>
      </c>
      <c r="R41" s="61">
        <v>1649</v>
      </c>
      <c r="S41" s="653">
        <v>14.056772653652716</v>
      </c>
      <c r="T41" s="132" t="s">
        <v>377</v>
      </c>
    </row>
    <row r="42" spans="1:20" s="113" customFormat="1" ht="15" customHeight="1">
      <c r="A42" s="120" t="s">
        <v>378</v>
      </c>
      <c r="B42" s="119">
        <v>11488</v>
      </c>
      <c r="C42" s="61">
        <v>1149</v>
      </c>
      <c r="D42" s="657">
        <v>10.1</v>
      </c>
      <c r="E42" s="61">
        <v>8951</v>
      </c>
      <c r="F42" s="657">
        <v>78.8</v>
      </c>
      <c r="G42" s="61">
        <v>336</v>
      </c>
      <c r="H42" s="657">
        <v>3</v>
      </c>
      <c r="I42" s="61">
        <v>922</v>
      </c>
      <c r="J42" s="657">
        <v>8.1</v>
      </c>
      <c r="K42" s="61">
        <v>13815</v>
      </c>
      <c r="L42" s="61">
        <v>1140</v>
      </c>
      <c r="M42" s="653">
        <v>8.3339425396593327</v>
      </c>
      <c r="N42" s="61">
        <v>9306</v>
      </c>
      <c r="O42" s="653">
        <v>68.031288836903286</v>
      </c>
      <c r="P42" s="61">
        <v>1467</v>
      </c>
      <c r="Q42" s="653">
        <v>10.724468162877402</v>
      </c>
      <c r="R42" s="61">
        <v>1766</v>
      </c>
      <c r="S42" s="653">
        <v>12.910300460559981</v>
      </c>
      <c r="T42" s="132" t="s">
        <v>378</v>
      </c>
    </row>
    <row r="43" spans="1:20" s="113" customFormat="1" ht="15" customHeight="1">
      <c r="A43" s="120" t="s">
        <v>379</v>
      </c>
      <c r="B43" s="119">
        <v>8881</v>
      </c>
      <c r="C43" s="61">
        <v>503</v>
      </c>
      <c r="D43" s="657">
        <v>5.7</v>
      </c>
      <c r="E43" s="61">
        <v>7181</v>
      </c>
      <c r="F43" s="657">
        <v>81.7</v>
      </c>
      <c r="G43" s="61">
        <v>463</v>
      </c>
      <c r="H43" s="657">
        <v>5.3</v>
      </c>
      <c r="I43" s="61">
        <v>641</v>
      </c>
      <c r="J43" s="657">
        <v>7.3</v>
      </c>
      <c r="K43" s="61">
        <v>11370</v>
      </c>
      <c r="L43" s="61">
        <v>708</v>
      </c>
      <c r="M43" s="653">
        <v>6.3101604278074861</v>
      </c>
      <c r="N43" s="61">
        <v>7061</v>
      </c>
      <c r="O43" s="653">
        <v>62.932263814616753</v>
      </c>
      <c r="P43" s="61">
        <v>2210</v>
      </c>
      <c r="Q43" s="653">
        <v>19.696969696969695</v>
      </c>
      <c r="R43" s="61">
        <v>1241</v>
      </c>
      <c r="S43" s="653">
        <v>11.060606060606061</v>
      </c>
      <c r="T43" s="132" t="s">
        <v>379</v>
      </c>
    </row>
    <row r="44" spans="1:20" s="113" customFormat="1" ht="15" customHeight="1">
      <c r="A44" s="120" t="s">
        <v>380</v>
      </c>
      <c r="B44" s="119">
        <v>7651</v>
      </c>
      <c r="C44" s="61">
        <v>302</v>
      </c>
      <c r="D44" s="657">
        <v>4</v>
      </c>
      <c r="E44" s="61">
        <v>6193</v>
      </c>
      <c r="F44" s="657">
        <v>81.7</v>
      </c>
      <c r="G44" s="61">
        <v>621</v>
      </c>
      <c r="H44" s="657">
        <v>8.1999999999999993</v>
      </c>
      <c r="I44" s="61">
        <v>468</v>
      </c>
      <c r="J44" s="657">
        <v>6.2</v>
      </c>
      <c r="K44" s="61">
        <v>10488</v>
      </c>
      <c r="L44" s="61">
        <v>616</v>
      </c>
      <c r="M44" s="653">
        <v>5.9511158342189159</v>
      </c>
      <c r="N44" s="61">
        <v>5745</v>
      </c>
      <c r="O44" s="653">
        <v>55.501883875954015</v>
      </c>
      <c r="P44" s="61">
        <v>3149</v>
      </c>
      <c r="Q44" s="653">
        <v>30.422181431745727</v>
      </c>
      <c r="R44" s="61">
        <v>841</v>
      </c>
      <c r="S44" s="653">
        <v>8.1248188580813459</v>
      </c>
      <c r="T44" s="132" t="s">
        <v>380</v>
      </c>
    </row>
    <row r="45" spans="1:20" s="113" customFormat="1" ht="15" customHeight="1">
      <c r="A45" s="120" t="s">
        <v>381</v>
      </c>
      <c r="B45" s="119">
        <v>6506</v>
      </c>
      <c r="C45" s="61">
        <v>191</v>
      </c>
      <c r="D45" s="657">
        <v>3</v>
      </c>
      <c r="E45" s="61">
        <v>5266</v>
      </c>
      <c r="F45" s="657">
        <v>81.599999999999994</v>
      </c>
      <c r="G45" s="61">
        <v>761</v>
      </c>
      <c r="H45" s="657">
        <v>11.8</v>
      </c>
      <c r="I45" s="61">
        <v>237</v>
      </c>
      <c r="J45" s="657">
        <v>3.7</v>
      </c>
      <c r="K45" s="61">
        <v>9754</v>
      </c>
      <c r="L45" s="61">
        <v>617</v>
      </c>
      <c r="M45" s="653">
        <v>6.4123882768655163</v>
      </c>
      <c r="N45" s="61">
        <v>4069</v>
      </c>
      <c r="O45" s="653">
        <v>42.288505508210349</v>
      </c>
      <c r="P45" s="61">
        <v>4391</v>
      </c>
      <c r="Q45" s="653">
        <v>45.635003117854914</v>
      </c>
      <c r="R45" s="61">
        <v>545</v>
      </c>
      <c r="S45" s="653">
        <v>5.6641030970692157</v>
      </c>
      <c r="T45" s="132" t="s">
        <v>381</v>
      </c>
    </row>
    <row r="46" spans="1:20" s="113" customFormat="1" ht="15" customHeight="1">
      <c r="A46" s="120" t="s">
        <v>357</v>
      </c>
      <c r="B46" s="119">
        <v>4371</v>
      </c>
      <c r="C46" s="61">
        <v>74</v>
      </c>
      <c r="D46" s="657">
        <v>1.7</v>
      </c>
      <c r="E46" s="61">
        <v>3412</v>
      </c>
      <c r="F46" s="657">
        <v>78.7</v>
      </c>
      <c r="G46" s="61">
        <v>749</v>
      </c>
      <c r="H46" s="657">
        <v>17.3</v>
      </c>
      <c r="I46" s="61">
        <v>98</v>
      </c>
      <c r="J46" s="657">
        <v>2.2999999999999998</v>
      </c>
      <c r="K46" s="61">
        <v>7605</v>
      </c>
      <c r="L46" s="61">
        <v>506</v>
      </c>
      <c r="M46" s="653">
        <v>6.7883015830426618</v>
      </c>
      <c r="N46" s="61">
        <v>2010</v>
      </c>
      <c r="O46" s="653">
        <v>26.965387711295946</v>
      </c>
      <c r="P46" s="61">
        <v>4572</v>
      </c>
      <c r="Q46" s="653">
        <v>61.336195331365708</v>
      </c>
      <c r="R46" s="61">
        <v>366</v>
      </c>
      <c r="S46" s="653">
        <v>4.91011537429568</v>
      </c>
      <c r="T46" s="132" t="s">
        <v>357</v>
      </c>
    </row>
    <row r="47" spans="1:20" s="113" customFormat="1" ht="15" customHeight="1">
      <c r="A47" s="120" t="s">
        <v>338</v>
      </c>
      <c r="B47" s="119">
        <v>2668</v>
      </c>
      <c r="C47" s="61">
        <v>39</v>
      </c>
      <c r="D47" s="657">
        <v>1.5</v>
      </c>
      <c r="E47" s="61">
        <v>1703</v>
      </c>
      <c r="F47" s="657">
        <v>64.599999999999994</v>
      </c>
      <c r="G47" s="61">
        <v>833</v>
      </c>
      <c r="H47" s="657">
        <v>31.6</v>
      </c>
      <c r="I47" s="61">
        <v>63</v>
      </c>
      <c r="J47" s="657">
        <v>2.4</v>
      </c>
      <c r="K47" s="61">
        <v>7343</v>
      </c>
      <c r="L47" s="61">
        <v>363</v>
      </c>
      <c r="M47" s="653">
        <v>5.0353724511027886</v>
      </c>
      <c r="N47" s="61">
        <v>684</v>
      </c>
      <c r="O47" s="653">
        <v>9.488139825218477</v>
      </c>
      <c r="P47" s="61">
        <v>5881</v>
      </c>
      <c r="Q47" s="653">
        <v>81.578582327646004</v>
      </c>
      <c r="R47" s="61">
        <v>281</v>
      </c>
      <c r="S47" s="653">
        <v>3.8979053960327366</v>
      </c>
      <c r="T47" s="132" t="s">
        <v>338</v>
      </c>
    </row>
    <row r="48" spans="1:20" s="113" customFormat="1" ht="15" customHeight="1">
      <c r="A48" s="120"/>
      <c r="B48" s="119"/>
      <c r="C48" s="61"/>
      <c r="D48" s="657"/>
      <c r="E48" s="61"/>
      <c r="F48" s="657"/>
      <c r="G48" s="61"/>
      <c r="H48" s="657"/>
      <c r="I48" s="61"/>
      <c r="J48" s="657"/>
      <c r="K48" s="61"/>
      <c r="L48" s="61"/>
      <c r="M48" s="653"/>
      <c r="N48" s="61"/>
      <c r="O48" s="653"/>
      <c r="P48" s="61"/>
      <c r="Q48" s="653"/>
      <c r="R48" s="61"/>
      <c r="S48" s="653"/>
      <c r="T48" s="132"/>
    </row>
    <row r="49" spans="1:20" s="113" customFormat="1" ht="15" customHeight="1">
      <c r="A49" s="120" t="s">
        <v>330</v>
      </c>
      <c r="B49" s="119"/>
      <c r="C49" s="61"/>
      <c r="D49" s="657"/>
      <c r="E49" s="61"/>
      <c r="F49" s="657"/>
      <c r="G49" s="61"/>
      <c r="H49" s="657"/>
      <c r="I49" s="61"/>
      <c r="J49" s="657"/>
      <c r="K49" s="61"/>
      <c r="L49" s="61"/>
      <c r="M49" s="653"/>
      <c r="N49" s="61"/>
      <c r="O49" s="653"/>
      <c r="P49" s="61"/>
      <c r="Q49" s="653"/>
      <c r="R49" s="61"/>
      <c r="S49" s="653"/>
      <c r="T49" s="132" t="s">
        <v>330</v>
      </c>
    </row>
    <row r="50" spans="1:20" s="113" customFormat="1" ht="15" customHeight="1">
      <c r="A50" s="120" t="s">
        <v>335</v>
      </c>
      <c r="B50" s="119">
        <v>30077</v>
      </c>
      <c r="C50" s="61">
        <v>1109</v>
      </c>
      <c r="D50" s="657">
        <v>3.7</v>
      </c>
      <c r="E50" s="61">
        <v>23755</v>
      </c>
      <c r="F50" s="657">
        <v>79.7</v>
      </c>
      <c r="G50" s="61">
        <v>3427</v>
      </c>
      <c r="H50" s="657">
        <v>11.5</v>
      </c>
      <c r="I50" s="61">
        <v>1507</v>
      </c>
      <c r="J50" s="657">
        <v>5.0999999999999996</v>
      </c>
      <c r="K50" s="61">
        <v>46560</v>
      </c>
      <c r="L50" s="61">
        <v>2810</v>
      </c>
      <c r="M50" s="653">
        <v>6.1278785764131189</v>
      </c>
      <c r="N50" s="61">
        <v>19569</v>
      </c>
      <c r="O50" s="653">
        <v>42.674895324494067</v>
      </c>
      <c r="P50" s="61">
        <v>20203</v>
      </c>
      <c r="Q50" s="653">
        <v>44.057484298674112</v>
      </c>
      <c r="R50" s="61">
        <v>3274</v>
      </c>
      <c r="S50" s="653">
        <v>7.1397418004187019</v>
      </c>
      <c r="T50" s="132" t="s">
        <v>335</v>
      </c>
    </row>
    <row r="51" spans="1:20" s="113" customFormat="1" ht="15" customHeight="1">
      <c r="A51" s="120" t="s">
        <v>390</v>
      </c>
      <c r="B51" s="119">
        <v>13545</v>
      </c>
      <c r="C51" s="61">
        <v>304</v>
      </c>
      <c r="D51" s="657">
        <v>2.2999999999999998</v>
      </c>
      <c r="E51" s="61">
        <v>10381</v>
      </c>
      <c r="F51" s="657">
        <v>77.3</v>
      </c>
      <c r="G51" s="61">
        <v>2343</v>
      </c>
      <c r="H51" s="657">
        <v>17.5</v>
      </c>
      <c r="I51" s="61">
        <v>398</v>
      </c>
      <c r="J51" s="657">
        <v>3</v>
      </c>
      <c r="K51" s="61">
        <v>24702</v>
      </c>
      <c r="L51" s="61">
        <v>1486</v>
      </c>
      <c r="M51" s="653">
        <v>6.1190035001029441</v>
      </c>
      <c r="N51" s="61">
        <v>6763</v>
      </c>
      <c r="O51" s="653">
        <v>27.848466131356801</v>
      </c>
      <c r="P51" s="61">
        <v>14844</v>
      </c>
      <c r="Q51" s="653">
        <v>61.124150710315007</v>
      </c>
      <c r="R51" s="61">
        <v>1192</v>
      </c>
      <c r="S51" s="653">
        <v>4.9083796582252415</v>
      </c>
      <c r="T51" s="132" t="s">
        <v>390</v>
      </c>
    </row>
    <row r="52" spans="1:20" s="113" customFormat="1" ht="15" customHeight="1">
      <c r="A52" s="121"/>
      <c r="B52" s="122"/>
      <c r="C52" s="123"/>
      <c r="D52" s="123"/>
      <c r="E52" s="123"/>
      <c r="F52" s="123"/>
      <c r="G52" s="123"/>
      <c r="H52" s="123"/>
      <c r="I52" s="123"/>
      <c r="J52" s="123"/>
      <c r="K52" s="123"/>
      <c r="L52" s="123"/>
      <c r="M52" s="123"/>
      <c r="N52" s="123"/>
      <c r="O52" s="123"/>
      <c r="P52" s="123"/>
      <c r="Q52" s="123"/>
      <c r="R52" s="123"/>
      <c r="S52" s="123"/>
      <c r="T52" s="133"/>
    </row>
    <row r="53" spans="1:20" s="125" customFormat="1">
      <c r="A53" s="491" t="s">
        <v>761</v>
      </c>
      <c r="B53" s="491"/>
      <c r="C53" s="491"/>
      <c r="D53" s="491"/>
      <c r="E53" s="491"/>
      <c r="F53" s="491"/>
      <c r="G53" s="491"/>
      <c r="H53" s="491"/>
      <c r="I53" s="491"/>
      <c r="J53" s="491"/>
      <c r="K53" s="491"/>
      <c r="L53" s="491"/>
      <c r="M53" s="127"/>
      <c r="N53" s="124"/>
      <c r="O53" s="124"/>
      <c r="P53" s="124"/>
      <c r="Q53" s="124"/>
      <c r="R53" s="124"/>
      <c r="S53" s="124"/>
      <c r="T53" s="129"/>
    </row>
  </sheetData>
  <mergeCells count="14">
    <mergeCell ref="A3:A5"/>
    <mergeCell ref="T3:T5"/>
    <mergeCell ref="K3:S3"/>
    <mergeCell ref="B3:J3"/>
    <mergeCell ref="C4:D4"/>
    <mergeCell ref="E4:F4"/>
    <mergeCell ref="G4:H4"/>
    <mergeCell ref="I4:J4"/>
    <mergeCell ref="L4:M4"/>
    <mergeCell ref="N4:O4"/>
    <mergeCell ref="P4:Q4"/>
    <mergeCell ref="R4:S4"/>
    <mergeCell ref="B4:B5"/>
    <mergeCell ref="K4:K5"/>
  </mergeCells>
  <phoneticPr fontId="1"/>
  <pageMargins left="0.70866141732283472" right="0.70866141732283472" top="0.74803149606299213" bottom="0.74803149606299213" header="0.31496062992125984" footer="0.31496062992125984"/>
  <pageSetup paperSize="9" scale="99" firstPageNumber="49" fitToWidth="2" orientation="portrait" useFirstPageNumber="1" r:id="rId1"/>
  <headerFooter scaleWithDoc="0">
    <oddFooter>&amp;C&amp;"Century,標準"&amp;10&amp;P</oddFooter>
  </headerFooter>
  <colBreaks count="1" manualBreakCount="1">
    <brk id="10"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3:U51"/>
  <sheetViews>
    <sheetView zoomScaleNormal="100" zoomScaleSheetLayoutView="100" workbookViewId="0">
      <selection activeCell="AC18" sqref="AC18"/>
    </sheetView>
  </sheetViews>
  <sheetFormatPr defaultRowHeight="13.5"/>
  <sheetData>
    <row r="3" spans="1:20" s="2" customFormat="1">
      <c r="A3" s="2" t="s">
        <v>871</v>
      </c>
    </row>
    <row r="5" spans="1:20" s="137" customFormat="1" ht="22.5" customHeight="1">
      <c r="A5" s="727" t="s">
        <v>391</v>
      </c>
      <c r="B5" s="775" t="s">
        <v>394</v>
      </c>
      <c r="C5" s="773"/>
      <c r="D5" s="773"/>
      <c r="E5" s="773"/>
      <c r="F5" s="773"/>
      <c r="G5" s="773"/>
      <c r="H5" s="773"/>
      <c r="I5" s="773"/>
      <c r="J5" s="773" t="s">
        <v>394</v>
      </c>
      <c r="K5" s="773"/>
      <c r="L5" s="774"/>
      <c r="M5" s="787" t="s">
        <v>407</v>
      </c>
      <c r="N5" s="778" t="s">
        <v>770</v>
      </c>
      <c r="O5" s="165" t="s">
        <v>406</v>
      </c>
      <c r="P5" s="166" t="s">
        <v>406</v>
      </c>
      <c r="Q5" s="782" t="s">
        <v>405</v>
      </c>
      <c r="R5" s="136"/>
      <c r="S5" s="125"/>
      <c r="T5" s="125"/>
    </row>
    <row r="6" spans="1:20" s="137" customFormat="1" ht="22.5" customHeight="1">
      <c r="A6" s="796"/>
      <c r="B6" s="776" t="s">
        <v>400</v>
      </c>
      <c r="C6" s="806" t="s">
        <v>401</v>
      </c>
      <c r="D6" s="780">
        <v>2</v>
      </c>
      <c r="E6" s="780">
        <v>3</v>
      </c>
      <c r="F6" s="780">
        <v>4</v>
      </c>
      <c r="G6" s="780">
        <v>5</v>
      </c>
      <c r="H6" s="780">
        <v>6</v>
      </c>
      <c r="I6" s="780">
        <v>7</v>
      </c>
      <c r="J6" s="780">
        <v>8</v>
      </c>
      <c r="K6" s="780">
        <v>9</v>
      </c>
      <c r="L6" s="789" t="s">
        <v>410</v>
      </c>
      <c r="M6" s="788"/>
      <c r="N6" s="788"/>
      <c r="O6" s="167" t="s">
        <v>408</v>
      </c>
      <c r="P6" s="168" t="s">
        <v>409</v>
      </c>
      <c r="Q6" s="771"/>
      <c r="R6" s="136"/>
      <c r="S6" s="125"/>
      <c r="T6" s="125"/>
    </row>
    <row r="7" spans="1:20" s="137" customFormat="1" ht="22.5" customHeight="1">
      <c r="A7" s="797"/>
      <c r="B7" s="784"/>
      <c r="C7" s="807"/>
      <c r="D7" s="781"/>
      <c r="E7" s="781"/>
      <c r="F7" s="781"/>
      <c r="G7" s="781"/>
      <c r="H7" s="781"/>
      <c r="I7" s="781"/>
      <c r="J7" s="781"/>
      <c r="K7" s="781"/>
      <c r="L7" s="786"/>
      <c r="M7" s="779"/>
      <c r="N7" s="779"/>
      <c r="O7" s="169" t="s">
        <v>411</v>
      </c>
      <c r="P7" s="170" t="s">
        <v>412</v>
      </c>
      <c r="Q7" s="772"/>
      <c r="R7" s="136"/>
      <c r="S7" s="125"/>
      <c r="T7" s="125"/>
    </row>
    <row r="8" spans="1:20" s="125" customFormat="1" ht="17.25" customHeight="1">
      <c r="A8" s="141"/>
      <c r="B8" s="143"/>
      <c r="C8" s="142"/>
      <c r="D8" s="142"/>
      <c r="E8" s="142"/>
      <c r="F8" s="142"/>
      <c r="G8" s="142"/>
      <c r="H8" s="142"/>
      <c r="I8" s="142"/>
      <c r="J8" s="142"/>
      <c r="K8" s="142"/>
      <c r="L8" s="142"/>
      <c r="M8" s="142"/>
      <c r="N8" s="171"/>
      <c r="O8" s="126"/>
      <c r="P8" s="172"/>
      <c r="Q8" s="204"/>
      <c r="R8" s="136"/>
    </row>
    <row r="9" spans="1:20" s="113" customFormat="1" ht="24" customHeight="1">
      <c r="A9" s="145" t="s">
        <v>404</v>
      </c>
      <c r="B9" s="119">
        <v>119900</v>
      </c>
      <c r="C9" s="61">
        <v>29632</v>
      </c>
      <c r="D9" s="61">
        <v>32170</v>
      </c>
      <c r="E9" s="61">
        <v>23349</v>
      </c>
      <c r="F9" s="61">
        <v>22468</v>
      </c>
      <c r="G9" s="61">
        <v>8252</v>
      </c>
      <c r="H9" s="61">
        <v>2864</v>
      </c>
      <c r="I9" s="61">
        <v>904</v>
      </c>
      <c r="J9" s="61">
        <v>196</v>
      </c>
      <c r="K9" s="61">
        <v>48</v>
      </c>
      <c r="L9" s="61">
        <v>17</v>
      </c>
      <c r="M9" s="61">
        <v>320835</v>
      </c>
      <c r="N9" s="173">
        <v>2.6758548790658883</v>
      </c>
      <c r="O9" s="61">
        <v>1617</v>
      </c>
      <c r="P9" s="61">
        <v>882</v>
      </c>
      <c r="Q9" s="205" t="s">
        <v>404</v>
      </c>
      <c r="R9" s="136"/>
      <c r="S9" s="125"/>
      <c r="T9" s="125"/>
    </row>
    <row r="10" spans="1:20" s="113" customFormat="1" ht="24" customHeight="1">
      <c r="A10" s="182" t="s">
        <v>413</v>
      </c>
      <c r="B10" s="119">
        <v>125009</v>
      </c>
      <c r="C10" s="61">
        <v>35771</v>
      </c>
      <c r="D10" s="61">
        <v>36271</v>
      </c>
      <c r="E10" s="61">
        <v>23562</v>
      </c>
      <c r="F10" s="61">
        <v>19415</v>
      </c>
      <c r="G10" s="61">
        <v>6833</v>
      </c>
      <c r="H10" s="61">
        <v>2199</v>
      </c>
      <c r="I10" s="61">
        <v>743</v>
      </c>
      <c r="J10" s="61">
        <v>168</v>
      </c>
      <c r="K10" s="61">
        <v>39</v>
      </c>
      <c r="L10" s="61">
        <v>8</v>
      </c>
      <c r="M10" s="61">
        <v>310995</v>
      </c>
      <c r="N10" s="173">
        <v>2.4877808797766563</v>
      </c>
      <c r="O10" s="61">
        <v>2285</v>
      </c>
      <c r="P10" s="61">
        <v>824</v>
      </c>
      <c r="Q10" s="207" t="s">
        <v>413</v>
      </c>
      <c r="R10" s="136"/>
      <c r="S10" s="125"/>
      <c r="T10" s="125"/>
    </row>
    <row r="11" spans="1:20" s="113" customFormat="1" ht="24" customHeight="1">
      <c r="A11" s="181">
        <v>12</v>
      </c>
      <c r="B11" s="119">
        <v>127415</v>
      </c>
      <c r="C11" s="61">
        <v>40365</v>
      </c>
      <c r="D11" s="61">
        <v>39269</v>
      </c>
      <c r="E11" s="61">
        <v>23496</v>
      </c>
      <c r="F11" s="61">
        <v>16713</v>
      </c>
      <c r="G11" s="61">
        <v>5260</v>
      </c>
      <c r="H11" s="61">
        <v>1637</v>
      </c>
      <c r="I11" s="61">
        <v>543</v>
      </c>
      <c r="J11" s="61">
        <v>103</v>
      </c>
      <c r="K11" s="61">
        <v>20</v>
      </c>
      <c r="L11" s="61">
        <v>9</v>
      </c>
      <c r="M11" s="61">
        <v>297282</v>
      </c>
      <c r="N11" s="173">
        <v>2.3331789820664759</v>
      </c>
      <c r="O11" s="61">
        <v>2238</v>
      </c>
      <c r="P11" s="61">
        <v>715</v>
      </c>
      <c r="Q11" s="206">
        <v>12</v>
      </c>
      <c r="R11" s="125"/>
      <c r="S11" s="125"/>
      <c r="T11" s="125"/>
    </row>
    <row r="12" spans="1:20" s="156" customFormat="1" ht="24" customHeight="1">
      <c r="A12" s="181">
        <v>17</v>
      </c>
      <c r="B12" s="119">
        <v>128132</v>
      </c>
      <c r="C12" s="61">
        <v>44008</v>
      </c>
      <c r="D12" s="61">
        <v>40585</v>
      </c>
      <c r="E12" s="61">
        <v>23105</v>
      </c>
      <c r="F12" s="61">
        <v>14571</v>
      </c>
      <c r="G12" s="61">
        <v>4187</v>
      </c>
      <c r="H12" s="61">
        <v>1187</v>
      </c>
      <c r="I12" s="61">
        <v>367</v>
      </c>
      <c r="J12" s="61">
        <v>96</v>
      </c>
      <c r="K12" s="61">
        <v>15</v>
      </c>
      <c r="L12" s="61">
        <v>11</v>
      </c>
      <c r="M12" s="61">
        <v>284430</v>
      </c>
      <c r="N12" s="173">
        <v>2.2198201854337714</v>
      </c>
      <c r="O12" s="61">
        <v>2007</v>
      </c>
      <c r="P12" s="61">
        <v>616</v>
      </c>
      <c r="Q12" s="206">
        <v>17</v>
      </c>
      <c r="R12" s="125"/>
      <c r="S12" s="125"/>
      <c r="T12" s="125"/>
    </row>
    <row r="13" spans="1:20" s="156" customFormat="1" ht="24" customHeight="1">
      <c r="A13" s="181">
        <v>22</v>
      </c>
      <c r="B13" s="119">
        <v>125956</v>
      </c>
      <c r="C13" s="61">
        <v>45915</v>
      </c>
      <c r="D13" s="61">
        <v>40728</v>
      </c>
      <c r="E13" s="61">
        <v>21652</v>
      </c>
      <c r="F13" s="61">
        <v>12800</v>
      </c>
      <c r="G13" s="61">
        <v>3514</v>
      </c>
      <c r="H13" s="61">
        <v>973</v>
      </c>
      <c r="I13" s="61">
        <v>269</v>
      </c>
      <c r="J13" s="61">
        <v>81</v>
      </c>
      <c r="K13" s="61">
        <v>17</v>
      </c>
      <c r="L13" s="61">
        <v>7</v>
      </c>
      <c r="M13" s="61">
        <v>269706</v>
      </c>
      <c r="N13" s="173">
        <v>2.1412715550999999</v>
      </c>
      <c r="O13" s="61">
        <v>1597</v>
      </c>
      <c r="P13" s="61">
        <v>602</v>
      </c>
      <c r="Q13" s="206">
        <v>22</v>
      </c>
      <c r="R13" s="125"/>
      <c r="S13" s="125"/>
      <c r="T13" s="125"/>
    </row>
    <row r="14" spans="1:20" s="156" customFormat="1" ht="24" customHeight="1">
      <c r="A14" s="181">
        <v>27</v>
      </c>
      <c r="B14" s="119">
        <v>123651</v>
      </c>
      <c r="C14" s="61">
        <v>48247</v>
      </c>
      <c r="D14" s="61">
        <v>40373</v>
      </c>
      <c r="E14" s="61">
        <v>19792</v>
      </c>
      <c r="F14" s="61">
        <v>11002</v>
      </c>
      <c r="G14" s="61">
        <v>3087</v>
      </c>
      <c r="H14" s="61">
        <v>842</v>
      </c>
      <c r="I14" s="61">
        <v>218</v>
      </c>
      <c r="J14" s="61">
        <v>62</v>
      </c>
      <c r="K14" s="61">
        <v>23</v>
      </c>
      <c r="L14" s="61">
        <v>5</v>
      </c>
      <c r="M14" s="61">
        <v>255149</v>
      </c>
      <c r="N14" s="173">
        <v>2.0634608697000001</v>
      </c>
      <c r="O14" s="61">
        <v>1457</v>
      </c>
      <c r="P14" s="61">
        <v>590</v>
      </c>
      <c r="Q14" s="206">
        <v>27</v>
      </c>
      <c r="R14" s="125"/>
      <c r="S14" s="125"/>
      <c r="T14" s="125"/>
    </row>
    <row r="15" spans="1:20" s="125" customFormat="1" ht="6" customHeight="1">
      <c r="A15" s="160"/>
      <c r="B15" s="151"/>
      <c r="C15" s="152"/>
      <c r="D15" s="152"/>
      <c r="E15" s="152"/>
      <c r="F15" s="152"/>
      <c r="G15" s="152"/>
      <c r="H15" s="152"/>
      <c r="I15" s="177"/>
      <c r="J15" s="177"/>
      <c r="K15" s="177"/>
      <c r="L15" s="177"/>
      <c r="M15" s="177"/>
      <c r="N15" s="178"/>
      <c r="O15" s="177"/>
      <c r="P15" s="177"/>
      <c r="Q15" s="208"/>
      <c r="R15" s="162"/>
    </row>
    <row r="16" spans="1:20" s="125" customFormat="1" ht="17.25" customHeight="1">
      <c r="A16" s="179"/>
      <c r="J16" s="163"/>
      <c r="R16" s="161"/>
      <c r="T16" s="138"/>
    </row>
    <row r="17" spans="1:21" s="125" customFormat="1" ht="17.25" customHeight="1">
      <c r="A17" s="179"/>
      <c r="J17" s="163"/>
      <c r="R17" s="161"/>
      <c r="T17" s="138"/>
    </row>
    <row r="18" spans="1:21" s="125" customFormat="1" ht="17.25" customHeight="1">
      <c r="J18" s="124"/>
      <c r="R18" s="161"/>
      <c r="T18" s="135"/>
    </row>
    <row r="19" spans="1:21" s="125" customFormat="1" ht="17.25" customHeight="1">
      <c r="A19" s="2" t="s">
        <v>872</v>
      </c>
      <c r="B19" s="2"/>
      <c r="C19" s="2"/>
      <c r="D19" s="2"/>
      <c r="E19" s="2"/>
      <c r="F19" s="2"/>
      <c r="G19" s="2"/>
      <c r="H19" s="2"/>
      <c r="J19" s="124"/>
      <c r="R19" s="161"/>
      <c r="T19" s="135"/>
    </row>
    <row r="20" spans="1:21" s="125" customFormat="1" ht="17.25" customHeight="1">
      <c r="B20"/>
      <c r="C20"/>
      <c r="D20"/>
      <c r="E20"/>
      <c r="F20"/>
      <c r="G20"/>
      <c r="H20"/>
      <c r="I20"/>
      <c r="K20" s="124"/>
      <c r="S20" s="161"/>
      <c r="U20" s="148"/>
    </row>
    <row r="21" spans="1:21" s="125" customFormat="1" ht="22.5" customHeight="1">
      <c r="A21" s="798" t="s">
        <v>428</v>
      </c>
      <c r="B21" s="800" t="s">
        <v>402</v>
      </c>
      <c r="C21" s="801"/>
      <c r="D21" s="804" t="s">
        <v>395</v>
      </c>
      <c r="E21" s="805"/>
      <c r="F21" s="794" t="s">
        <v>396</v>
      </c>
      <c r="G21" s="795"/>
      <c r="H21" s="793" t="s">
        <v>397</v>
      </c>
      <c r="I21" s="790"/>
      <c r="J21" s="790" t="s">
        <v>398</v>
      </c>
      <c r="K21" s="730"/>
      <c r="L21" s="793" t="s">
        <v>399</v>
      </c>
      <c r="M21" s="730"/>
      <c r="N21" s="139" t="s">
        <v>403</v>
      </c>
      <c r="O21" s="217"/>
      <c r="P21" s="776" t="s">
        <v>429</v>
      </c>
      <c r="S21" s="161"/>
      <c r="U21" s="149"/>
    </row>
    <row r="22" spans="1:21" s="125" customFormat="1" ht="22.5" customHeight="1">
      <c r="A22" s="799"/>
      <c r="B22" s="546"/>
      <c r="C22" s="802" t="s">
        <v>58</v>
      </c>
      <c r="D22" s="211"/>
      <c r="E22" s="785" t="s">
        <v>418</v>
      </c>
      <c r="F22" s="213"/>
      <c r="G22" s="785" t="s">
        <v>418</v>
      </c>
      <c r="H22" s="213"/>
      <c r="I22" s="791" t="s">
        <v>418</v>
      </c>
      <c r="J22" s="215"/>
      <c r="K22" s="791" t="s">
        <v>418</v>
      </c>
      <c r="L22" s="213"/>
      <c r="M22" s="785" t="s">
        <v>418</v>
      </c>
      <c r="N22" s="161"/>
      <c r="O22" s="785" t="s">
        <v>418</v>
      </c>
      <c r="P22" s="783"/>
      <c r="S22" s="161"/>
      <c r="U22" s="149"/>
    </row>
    <row r="23" spans="1:21" s="125" customFormat="1" ht="22.5" customHeight="1">
      <c r="A23" s="732"/>
      <c r="B23" s="547"/>
      <c r="C23" s="803"/>
      <c r="D23" s="212"/>
      <c r="E23" s="786"/>
      <c r="F23" s="214"/>
      <c r="G23" s="786"/>
      <c r="H23" s="214"/>
      <c r="I23" s="792"/>
      <c r="J23" s="216"/>
      <c r="K23" s="792"/>
      <c r="L23" s="214"/>
      <c r="M23" s="786"/>
      <c r="N23" s="144"/>
      <c r="O23" s="786"/>
      <c r="P23" s="784"/>
      <c r="S23" s="161"/>
      <c r="U23" s="149"/>
    </row>
    <row r="24" spans="1:21" s="125" customFormat="1" ht="17.25" customHeight="1">
      <c r="A24" s="146"/>
      <c r="B24" s="548"/>
      <c r="C24" s="549"/>
      <c r="D24" s="147"/>
      <c r="E24" s="147"/>
      <c r="F24" s="147"/>
      <c r="G24" s="147"/>
      <c r="H24" s="147"/>
      <c r="I24" s="147"/>
      <c r="J24" s="147"/>
      <c r="K24" s="147"/>
      <c r="L24" s="147"/>
      <c r="M24" s="147"/>
      <c r="N24" s="147"/>
      <c r="O24" s="147"/>
      <c r="P24" s="209"/>
      <c r="Q24" s="174"/>
      <c r="R24" s="175"/>
      <c r="S24" s="161"/>
      <c r="T24" s="153"/>
      <c r="U24" s="149"/>
    </row>
    <row r="25" spans="1:21" s="125" customFormat="1" ht="24" customHeight="1">
      <c r="A25" s="128" t="s">
        <v>404</v>
      </c>
      <c r="B25" s="544">
        <v>183</v>
      </c>
      <c r="C25" s="517">
        <v>7571</v>
      </c>
      <c r="D25" s="61">
        <v>19</v>
      </c>
      <c r="E25" s="61">
        <v>1437</v>
      </c>
      <c r="F25" s="61">
        <v>87</v>
      </c>
      <c r="G25" s="61">
        <v>3553</v>
      </c>
      <c r="H25" s="61">
        <v>31</v>
      </c>
      <c r="I25" s="61">
        <v>1715</v>
      </c>
      <c r="J25" s="61">
        <v>6</v>
      </c>
      <c r="K25" s="61">
        <v>454</v>
      </c>
      <c r="L25" s="61">
        <v>10</v>
      </c>
      <c r="M25" s="61">
        <v>382</v>
      </c>
      <c r="N25" s="61">
        <v>30</v>
      </c>
      <c r="O25" s="61">
        <v>30</v>
      </c>
      <c r="P25" s="164" t="s">
        <v>404</v>
      </c>
      <c r="Q25" s="174"/>
      <c r="R25" s="175"/>
      <c r="T25" s="153"/>
      <c r="U25" s="148"/>
    </row>
    <row r="26" spans="1:21" s="125" customFormat="1" ht="24" customHeight="1">
      <c r="A26" s="180" t="s">
        <v>414</v>
      </c>
      <c r="B26" s="544">
        <v>157</v>
      </c>
      <c r="C26" s="517">
        <v>7284</v>
      </c>
      <c r="D26" s="61">
        <v>16</v>
      </c>
      <c r="E26" s="61">
        <v>1389</v>
      </c>
      <c r="F26" s="61">
        <v>85</v>
      </c>
      <c r="G26" s="61">
        <v>3269</v>
      </c>
      <c r="H26" s="61">
        <v>34</v>
      </c>
      <c r="I26" s="61">
        <v>1799</v>
      </c>
      <c r="J26" s="61">
        <v>6</v>
      </c>
      <c r="K26" s="61">
        <v>340</v>
      </c>
      <c r="L26" s="61">
        <v>7</v>
      </c>
      <c r="M26" s="61">
        <v>478</v>
      </c>
      <c r="N26" s="61">
        <v>9</v>
      </c>
      <c r="O26" s="61">
        <v>9</v>
      </c>
      <c r="P26" s="210" t="s">
        <v>414</v>
      </c>
      <c r="Q26" s="124"/>
      <c r="R26" s="175"/>
      <c r="S26" s="176"/>
      <c r="T26" s="124"/>
      <c r="U26" s="155"/>
    </row>
    <row r="27" spans="1:21" s="125" customFormat="1" ht="24" customHeight="1">
      <c r="A27" s="128">
        <v>12</v>
      </c>
      <c r="B27" s="544">
        <v>174</v>
      </c>
      <c r="C27" s="517">
        <v>8019</v>
      </c>
      <c r="D27" s="61">
        <v>17</v>
      </c>
      <c r="E27" s="61">
        <v>1351</v>
      </c>
      <c r="F27" s="61">
        <v>70</v>
      </c>
      <c r="G27" s="61">
        <v>3492</v>
      </c>
      <c r="H27" s="61">
        <v>46</v>
      </c>
      <c r="I27" s="61">
        <v>2101</v>
      </c>
      <c r="J27" s="61">
        <v>15</v>
      </c>
      <c r="K27" s="61">
        <v>261</v>
      </c>
      <c r="L27" s="61">
        <v>7</v>
      </c>
      <c r="M27" s="61">
        <v>795</v>
      </c>
      <c r="N27" s="61">
        <v>19</v>
      </c>
      <c r="O27" s="61">
        <v>19</v>
      </c>
      <c r="P27" s="164">
        <v>12</v>
      </c>
      <c r="Q27" s="124"/>
      <c r="R27" s="175"/>
      <c r="S27" s="176"/>
      <c r="T27" s="124"/>
    </row>
    <row r="28" spans="1:21" s="125" customFormat="1" ht="24" customHeight="1">
      <c r="A28" s="128">
        <v>17</v>
      </c>
      <c r="B28" s="544">
        <v>181</v>
      </c>
      <c r="C28" s="517">
        <v>9725</v>
      </c>
      <c r="D28" s="61">
        <v>26</v>
      </c>
      <c r="E28" s="61">
        <v>1581</v>
      </c>
      <c r="F28" s="61">
        <v>43</v>
      </c>
      <c r="G28" s="61">
        <v>3127</v>
      </c>
      <c r="H28" s="61">
        <v>86</v>
      </c>
      <c r="I28" s="61">
        <v>3769</v>
      </c>
      <c r="J28" s="61">
        <v>15</v>
      </c>
      <c r="K28" s="61">
        <v>257</v>
      </c>
      <c r="L28" s="61">
        <v>8</v>
      </c>
      <c r="M28" s="61">
        <v>982</v>
      </c>
      <c r="N28" s="61">
        <v>3</v>
      </c>
      <c r="O28" s="61">
        <v>9</v>
      </c>
      <c r="P28" s="164">
        <v>17</v>
      </c>
      <c r="Q28" s="124"/>
      <c r="R28" s="175"/>
      <c r="S28" s="176"/>
      <c r="T28" s="124"/>
    </row>
    <row r="29" spans="1:21" s="125" customFormat="1" ht="24" customHeight="1">
      <c r="A29" s="128">
        <v>22</v>
      </c>
      <c r="B29" s="544">
        <v>224</v>
      </c>
      <c r="C29" s="517">
        <v>9421</v>
      </c>
      <c r="D29" s="61">
        <v>19</v>
      </c>
      <c r="E29" s="61">
        <v>1378</v>
      </c>
      <c r="F29" s="61">
        <v>37</v>
      </c>
      <c r="G29" s="61">
        <v>2371</v>
      </c>
      <c r="H29" s="61">
        <v>123</v>
      </c>
      <c r="I29" s="61">
        <v>4630</v>
      </c>
      <c r="J29" s="61">
        <v>13</v>
      </c>
      <c r="K29" s="61">
        <v>167</v>
      </c>
      <c r="L29" s="61">
        <v>8</v>
      </c>
      <c r="M29" s="61">
        <v>795</v>
      </c>
      <c r="N29" s="61">
        <v>24</v>
      </c>
      <c r="O29" s="61">
        <v>80</v>
      </c>
      <c r="P29" s="663">
        <v>22</v>
      </c>
      <c r="Q29" s="124"/>
      <c r="R29" s="175"/>
      <c r="S29" s="176"/>
      <c r="T29" s="124"/>
    </row>
    <row r="30" spans="1:21" s="125" customFormat="1" ht="24" customHeight="1">
      <c r="A30" s="128">
        <v>27</v>
      </c>
      <c r="B30" s="544">
        <v>299</v>
      </c>
      <c r="C30" s="517">
        <v>10830</v>
      </c>
      <c r="D30" s="61">
        <v>12</v>
      </c>
      <c r="E30" s="61">
        <v>1188</v>
      </c>
      <c r="F30" s="61">
        <v>28</v>
      </c>
      <c r="G30" s="61">
        <v>1907</v>
      </c>
      <c r="H30" s="61">
        <v>225</v>
      </c>
      <c r="I30" s="61">
        <v>6996</v>
      </c>
      <c r="J30" s="61">
        <v>12</v>
      </c>
      <c r="K30" s="61">
        <v>196</v>
      </c>
      <c r="L30" s="61">
        <v>8</v>
      </c>
      <c r="M30" s="61">
        <v>527</v>
      </c>
      <c r="N30" s="61">
        <v>14</v>
      </c>
      <c r="O30" s="61">
        <v>16</v>
      </c>
      <c r="P30" s="164">
        <v>27</v>
      </c>
      <c r="Q30" s="124"/>
      <c r="R30" s="175"/>
      <c r="S30" s="176"/>
      <c r="T30" s="124"/>
    </row>
    <row r="31" spans="1:21" s="125" customFormat="1" ht="9" customHeight="1">
      <c r="A31" s="150"/>
      <c r="B31" s="151"/>
      <c r="C31" s="152"/>
      <c r="D31" s="152"/>
      <c r="E31" s="152"/>
      <c r="F31" s="152"/>
      <c r="G31" s="152"/>
      <c r="H31" s="152"/>
      <c r="I31" s="152"/>
      <c r="J31" s="152"/>
      <c r="K31" s="152"/>
      <c r="L31" s="152"/>
      <c r="M31" s="152"/>
      <c r="N31" s="152"/>
      <c r="O31" s="152"/>
      <c r="P31" s="95"/>
      <c r="Q31" s="124"/>
      <c r="R31" s="175"/>
      <c r="S31" s="176"/>
      <c r="T31" s="124"/>
    </row>
    <row r="32" spans="1:21" s="125" customFormat="1">
      <c r="C32" s="124"/>
      <c r="D32" s="124"/>
      <c r="E32" s="124"/>
      <c r="F32" s="124"/>
      <c r="G32" s="124"/>
      <c r="H32" s="124"/>
      <c r="I32" s="124"/>
      <c r="J32" s="124"/>
      <c r="K32" s="124"/>
      <c r="L32" s="124"/>
      <c r="M32" s="124"/>
      <c r="N32" s="124"/>
      <c r="O32" s="124"/>
      <c r="P32" s="124"/>
      <c r="Q32" s="124"/>
      <c r="R32" s="175"/>
      <c r="S32" s="176"/>
      <c r="T32" s="124"/>
    </row>
    <row r="33" spans="2:19" s="125" customFormat="1">
      <c r="B33" s="124"/>
      <c r="C33" s="124"/>
      <c r="D33" s="124"/>
      <c r="E33" s="124"/>
      <c r="F33" s="124"/>
      <c r="G33" s="124"/>
      <c r="H33" s="124"/>
      <c r="I33" s="124"/>
      <c r="J33" s="124"/>
      <c r="K33" s="124"/>
      <c r="L33" s="124"/>
      <c r="M33" s="124"/>
      <c r="N33" s="124"/>
      <c r="O33" s="124"/>
      <c r="P33" s="124"/>
      <c r="Q33" s="175"/>
      <c r="R33" s="176"/>
      <c r="S33" s="124"/>
    </row>
    <row r="49" spans="1:8">
      <c r="A49" s="153"/>
      <c r="B49" s="154"/>
      <c r="C49" s="154"/>
      <c r="D49" s="154"/>
      <c r="E49" s="154"/>
      <c r="F49" s="154"/>
      <c r="G49" s="154"/>
      <c r="H49" s="154"/>
    </row>
    <row r="50" spans="1:8">
      <c r="A50" s="153"/>
      <c r="B50" s="154"/>
      <c r="C50" s="154"/>
      <c r="D50" s="154"/>
      <c r="E50" s="154"/>
      <c r="F50" s="154"/>
      <c r="G50" s="154"/>
      <c r="H50" s="154"/>
    </row>
    <row r="51" spans="1:8">
      <c r="A51" s="157"/>
      <c r="B51" s="158"/>
      <c r="C51" s="158"/>
      <c r="D51" s="158"/>
      <c r="E51" s="158"/>
      <c r="F51" s="158"/>
      <c r="G51" s="124"/>
      <c r="H51" s="159"/>
    </row>
  </sheetData>
  <mergeCells count="32">
    <mergeCell ref="F21:G21"/>
    <mergeCell ref="G22:G23"/>
    <mergeCell ref="H21:I21"/>
    <mergeCell ref="I22:I23"/>
    <mergeCell ref="A5:A7"/>
    <mergeCell ref="A21:A23"/>
    <mergeCell ref="B21:C21"/>
    <mergeCell ref="C22:C23"/>
    <mergeCell ref="D21:E21"/>
    <mergeCell ref="E22:E23"/>
    <mergeCell ref="B6:B7"/>
    <mergeCell ref="C6:C7"/>
    <mergeCell ref="D6:D7"/>
    <mergeCell ref="E6:E7"/>
    <mergeCell ref="F6:F7"/>
    <mergeCell ref="G6:G7"/>
    <mergeCell ref="Q5:Q7"/>
    <mergeCell ref="P21:P23"/>
    <mergeCell ref="O22:O23"/>
    <mergeCell ref="J5:L5"/>
    <mergeCell ref="M5:M7"/>
    <mergeCell ref="N5:N7"/>
    <mergeCell ref="L6:L7"/>
    <mergeCell ref="J21:K21"/>
    <mergeCell ref="K22:K23"/>
    <mergeCell ref="L21:M21"/>
    <mergeCell ref="M22:M23"/>
    <mergeCell ref="B5:I5"/>
    <mergeCell ref="H6:H7"/>
    <mergeCell ref="I6:I7"/>
    <mergeCell ref="J6:J7"/>
    <mergeCell ref="K6:K7"/>
  </mergeCells>
  <phoneticPr fontId="1"/>
  <pageMargins left="0.70866141732283472" right="0.70866141732283472" top="0.74803149606299213" bottom="0.74803149606299213" header="0.31496062992125984" footer="0.31496062992125984"/>
  <pageSetup paperSize="9" scale="99" firstPageNumber="51" fitToWidth="2" orientation="portrait" useFirstPageNumber="1" r:id="rId1"/>
  <headerFooter scaleWithDoc="0">
    <oddFooter>&amp;C&amp;"Century,標準"&amp;10&amp;P</oddFooter>
  </headerFooter>
  <colBreaks count="1" manualBreakCount="1">
    <brk id="9"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V33"/>
  <sheetViews>
    <sheetView zoomScaleNormal="100" workbookViewId="0">
      <selection activeCell="AC18" sqref="AC18"/>
    </sheetView>
  </sheetViews>
  <sheetFormatPr defaultRowHeight="13.5"/>
  <cols>
    <col min="1" max="1" width="20.625" style="1" customWidth="1"/>
    <col min="2" max="21" width="9.375" style="1" customWidth="1"/>
    <col min="22" max="22" width="20.625" style="1" customWidth="1"/>
    <col min="23" max="16384" width="9" style="1"/>
  </cols>
  <sheetData>
    <row r="2" spans="1:22" ht="17.25">
      <c r="A2" s="597" t="s">
        <v>773</v>
      </c>
    </row>
    <row r="4" spans="1:22" s="8" customFormat="1" ht="15" customHeight="1">
      <c r="A4" s="708" t="s">
        <v>772</v>
      </c>
      <c r="B4" s="687" t="s">
        <v>763</v>
      </c>
      <c r="C4" s="815" t="s">
        <v>762</v>
      </c>
      <c r="D4" s="815"/>
      <c r="E4" s="815"/>
      <c r="F4" s="815"/>
      <c r="G4" s="815"/>
      <c r="H4" s="815"/>
      <c r="I4" s="815"/>
      <c r="J4" s="815"/>
      <c r="K4" s="815"/>
      <c r="L4" s="815"/>
      <c r="M4" s="815"/>
      <c r="N4" s="815"/>
      <c r="O4" s="815"/>
      <c r="P4" s="815"/>
      <c r="Q4" s="815"/>
      <c r="R4" s="815"/>
      <c r="S4" s="249"/>
      <c r="T4" s="687" t="s">
        <v>764</v>
      </c>
      <c r="U4" s="696" t="s">
        <v>432</v>
      </c>
      <c r="V4" s="711" t="s">
        <v>772</v>
      </c>
    </row>
    <row r="5" spans="1:22" s="8" customFormat="1" ht="15" customHeight="1">
      <c r="A5" s="808"/>
      <c r="B5" s="688"/>
      <c r="C5" s="711" t="s">
        <v>433</v>
      </c>
      <c r="D5" s="809" t="s">
        <v>430</v>
      </c>
      <c r="E5" s="810"/>
      <c r="F5" s="810"/>
      <c r="G5" s="810"/>
      <c r="H5" s="811"/>
      <c r="I5" s="812" t="s">
        <v>873</v>
      </c>
      <c r="J5" s="813"/>
      <c r="K5" s="813"/>
      <c r="L5" s="813"/>
      <c r="M5" s="813"/>
      <c r="N5" s="813"/>
      <c r="O5" s="813"/>
      <c r="P5" s="813"/>
      <c r="Q5" s="813"/>
      <c r="R5" s="813"/>
      <c r="S5" s="814"/>
      <c r="T5" s="688"/>
      <c r="U5" s="688"/>
      <c r="V5" s="691"/>
    </row>
    <row r="6" spans="1:22" s="8" customFormat="1" ht="45" customHeight="1">
      <c r="A6" s="712"/>
      <c r="B6" s="689"/>
      <c r="C6" s="692"/>
      <c r="D6" s="74" t="s">
        <v>433</v>
      </c>
      <c r="E6" s="76" t="s">
        <v>431</v>
      </c>
      <c r="F6" s="251" t="s">
        <v>434</v>
      </c>
      <c r="G6" s="251" t="s">
        <v>435</v>
      </c>
      <c r="H6" s="252" t="s">
        <v>436</v>
      </c>
      <c r="I6" s="74" t="s">
        <v>433</v>
      </c>
      <c r="J6" s="253" t="s">
        <v>437</v>
      </c>
      <c r="K6" s="661" t="s">
        <v>438</v>
      </c>
      <c r="L6" s="661" t="s">
        <v>445</v>
      </c>
      <c r="M6" s="251" t="s">
        <v>446</v>
      </c>
      <c r="N6" s="251" t="s">
        <v>439</v>
      </c>
      <c r="O6" s="251" t="s">
        <v>440</v>
      </c>
      <c r="P6" s="251" t="s">
        <v>441</v>
      </c>
      <c r="Q6" s="251" t="s">
        <v>447</v>
      </c>
      <c r="R6" s="251" t="s">
        <v>448</v>
      </c>
      <c r="S6" s="73" t="s">
        <v>442</v>
      </c>
      <c r="T6" s="689"/>
      <c r="U6" s="689"/>
      <c r="V6" s="692"/>
    </row>
    <row r="7" spans="1:22" s="8" customFormat="1" ht="24" customHeight="1">
      <c r="A7" s="559"/>
      <c r="B7" s="45"/>
      <c r="C7" s="45"/>
      <c r="D7" s="45"/>
      <c r="E7" s="45"/>
      <c r="F7" s="45"/>
      <c r="G7" s="45"/>
      <c r="H7" s="45"/>
      <c r="I7" s="45"/>
      <c r="J7" s="45"/>
      <c r="K7" s="45"/>
      <c r="L7" s="45"/>
      <c r="M7" s="45"/>
      <c r="N7" s="45"/>
      <c r="O7" s="45"/>
      <c r="P7" s="45"/>
      <c r="Q7" s="45"/>
      <c r="R7" s="45"/>
      <c r="S7" s="45"/>
      <c r="T7" s="45"/>
      <c r="U7" s="45"/>
      <c r="V7" s="243"/>
    </row>
    <row r="8" spans="1:22" s="8" customFormat="1" ht="6" customHeight="1">
      <c r="A8" s="189"/>
      <c r="B8" s="45"/>
      <c r="C8" s="45"/>
      <c r="D8" s="45"/>
      <c r="E8" s="45"/>
      <c r="F8" s="45"/>
      <c r="G8" s="45"/>
      <c r="H8" s="45"/>
      <c r="I8" s="45"/>
      <c r="J8" s="45"/>
      <c r="K8" s="45"/>
      <c r="L8" s="45"/>
      <c r="M8" s="45"/>
      <c r="N8" s="45"/>
      <c r="O8" s="45"/>
      <c r="P8" s="45"/>
      <c r="Q8" s="45"/>
      <c r="R8" s="45"/>
      <c r="S8" s="45"/>
      <c r="T8" s="45"/>
      <c r="U8" s="45"/>
      <c r="V8" s="243"/>
    </row>
    <row r="9" spans="1:22" s="25" customFormat="1" ht="36.75" customHeight="1">
      <c r="A9" s="550" t="s">
        <v>708</v>
      </c>
      <c r="B9" s="670">
        <v>123651</v>
      </c>
      <c r="C9" s="670">
        <v>74373</v>
      </c>
      <c r="D9" s="670">
        <v>66690</v>
      </c>
      <c r="E9" s="670">
        <v>28514</v>
      </c>
      <c r="F9" s="670">
        <v>24671</v>
      </c>
      <c r="G9" s="670">
        <v>1447</v>
      </c>
      <c r="H9" s="670">
        <v>12058</v>
      </c>
      <c r="I9" s="670">
        <v>7683</v>
      </c>
      <c r="J9" s="670">
        <v>218</v>
      </c>
      <c r="K9" s="670">
        <v>1361</v>
      </c>
      <c r="L9" s="670">
        <v>518</v>
      </c>
      <c r="M9" s="670">
        <v>1502</v>
      </c>
      <c r="N9" s="670">
        <v>329</v>
      </c>
      <c r="O9" s="670">
        <v>898</v>
      </c>
      <c r="P9" s="670">
        <v>116</v>
      </c>
      <c r="Q9" s="670">
        <v>273</v>
      </c>
      <c r="R9" s="670">
        <v>945</v>
      </c>
      <c r="S9" s="670">
        <v>1523</v>
      </c>
      <c r="T9" s="670">
        <v>999</v>
      </c>
      <c r="U9" s="670">
        <v>48247</v>
      </c>
      <c r="V9" s="551" t="s">
        <v>874</v>
      </c>
    </row>
    <row r="10" spans="1:22" s="25" customFormat="1" ht="36.75" customHeight="1">
      <c r="A10" s="550" t="s">
        <v>709</v>
      </c>
      <c r="B10" s="523">
        <v>255149</v>
      </c>
      <c r="C10" s="523">
        <v>204398</v>
      </c>
      <c r="D10" s="523">
        <v>175362</v>
      </c>
      <c r="E10" s="523">
        <v>57028</v>
      </c>
      <c r="F10" s="523">
        <v>87062</v>
      </c>
      <c r="G10" s="523">
        <v>3195</v>
      </c>
      <c r="H10" s="523">
        <v>28077</v>
      </c>
      <c r="I10" s="523">
        <v>29036</v>
      </c>
      <c r="J10" s="523">
        <v>872</v>
      </c>
      <c r="K10" s="523">
        <v>4083</v>
      </c>
      <c r="L10" s="523">
        <v>2965</v>
      </c>
      <c r="M10" s="523">
        <v>6768</v>
      </c>
      <c r="N10" s="523">
        <v>1043</v>
      </c>
      <c r="O10" s="523">
        <v>4056</v>
      </c>
      <c r="P10" s="523">
        <v>556</v>
      </c>
      <c r="Q10" s="523">
        <v>1779</v>
      </c>
      <c r="R10" s="523">
        <v>1963</v>
      </c>
      <c r="S10" s="523">
        <v>4951</v>
      </c>
      <c r="T10" s="523">
        <v>2418</v>
      </c>
      <c r="U10" s="523">
        <v>48247</v>
      </c>
      <c r="V10" s="551" t="s">
        <v>875</v>
      </c>
    </row>
    <row r="11" spans="1:22" s="8" customFormat="1" ht="7.5" customHeight="1">
      <c r="A11" s="241"/>
      <c r="B11" s="250"/>
      <c r="C11" s="250"/>
      <c r="D11" s="250"/>
      <c r="E11" s="250"/>
      <c r="F11" s="250"/>
      <c r="G11" s="250"/>
      <c r="H11" s="250"/>
      <c r="I11" s="250"/>
      <c r="J11" s="250"/>
      <c r="K11" s="250"/>
      <c r="L11" s="250"/>
      <c r="M11" s="250"/>
      <c r="N11" s="250"/>
      <c r="O11" s="250"/>
      <c r="P11" s="250"/>
      <c r="Q11" s="250"/>
      <c r="R11" s="250"/>
      <c r="S11" s="250"/>
      <c r="T11" s="250"/>
      <c r="U11" s="250"/>
      <c r="V11" s="245"/>
    </row>
    <row r="12" spans="1:22" s="8" customFormat="1" ht="36.75" customHeight="1">
      <c r="A12" s="240" t="s">
        <v>680</v>
      </c>
      <c r="B12" s="255">
        <v>7763</v>
      </c>
      <c r="C12" s="255">
        <v>7735</v>
      </c>
      <c r="D12" s="255">
        <v>6821</v>
      </c>
      <c r="E12" s="255" t="s">
        <v>269</v>
      </c>
      <c r="F12" s="255">
        <v>6092</v>
      </c>
      <c r="G12" s="255">
        <v>27</v>
      </c>
      <c r="H12" s="255">
        <v>702</v>
      </c>
      <c r="I12" s="255">
        <v>914</v>
      </c>
      <c r="J12" s="255" t="s">
        <v>269</v>
      </c>
      <c r="K12" s="255" t="s">
        <v>269</v>
      </c>
      <c r="L12" s="255">
        <v>169</v>
      </c>
      <c r="M12" s="255">
        <v>222</v>
      </c>
      <c r="N12" s="255">
        <v>7</v>
      </c>
      <c r="O12" s="255">
        <v>214</v>
      </c>
      <c r="P12" s="255">
        <v>7</v>
      </c>
      <c r="Q12" s="255">
        <v>142</v>
      </c>
      <c r="R12" s="255" t="s">
        <v>269</v>
      </c>
      <c r="S12" s="255">
        <v>153</v>
      </c>
      <c r="T12" s="255">
        <v>28</v>
      </c>
      <c r="U12" s="255" t="s">
        <v>269</v>
      </c>
      <c r="V12" s="246" t="s">
        <v>680</v>
      </c>
    </row>
    <row r="13" spans="1:22" s="8" customFormat="1" ht="36.75" customHeight="1">
      <c r="A13" s="240" t="s">
        <v>681</v>
      </c>
      <c r="B13" s="255">
        <v>30021</v>
      </c>
      <c r="C13" s="255">
        <v>29877</v>
      </c>
      <c r="D13" s="255">
        <v>25143</v>
      </c>
      <c r="E13" s="255" t="s">
        <v>269</v>
      </c>
      <c r="F13" s="255">
        <v>23059</v>
      </c>
      <c r="G13" s="255">
        <v>66</v>
      </c>
      <c r="H13" s="255">
        <v>2018</v>
      </c>
      <c r="I13" s="255">
        <v>4734</v>
      </c>
      <c r="J13" s="255" t="s">
        <v>269</v>
      </c>
      <c r="K13" s="255" t="s">
        <v>269</v>
      </c>
      <c r="L13" s="255">
        <v>989</v>
      </c>
      <c r="M13" s="255">
        <v>1081</v>
      </c>
      <c r="N13" s="255">
        <v>34</v>
      </c>
      <c r="O13" s="255">
        <v>1015</v>
      </c>
      <c r="P13" s="255">
        <v>55</v>
      </c>
      <c r="Q13" s="255">
        <v>965</v>
      </c>
      <c r="R13" s="255" t="s">
        <v>269</v>
      </c>
      <c r="S13" s="255">
        <v>595</v>
      </c>
      <c r="T13" s="255">
        <v>144</v>
      </c>
      <c r="U13" s="255" t="s">
        <v>269</v>
      </c>
      <c r="V13" s="246" t="s">
        <v>681</v>
      </c>
    </row>
    <row r="14" spans="1:22" s="8" customFormat="1" ht="36.75" customHeight="1">
      <c r="A14" s="242" t="s">
        <v>671</v>
      </c>
      <c r="B14" s="255">
        <v>9888</v>
      </c>
      <c r="C14" s="255">
        <v>9853</v>
      </c>
      <c r="D14" s="255">
        <v>8711</v>
      </c>
      <c r="E14" s="255" t="s">
        <v>269</v>
      </c>
      <c r="F14" s="255">
        <v>7845</v>
      </c>
      <c r="G14" s="255">
        <v>29</v>
      </c>
      <c r="H14" s="255">
        <v>837</v>
      </c>
      <c r="I14" s="255">
        <v>1142</v>
      </c>
      <c r="J14" s="255" t="s">
        <v>269</v>
      </c>
      <c r="K14" s="255" t="s">
        <v>269</v>
      </c>
      <c r="L14" s="255">
        <v>225</v>
      </c>
      <c r="M14" s="255">
        <v>288</v>
      </c>
      <c r="N14" s="255">
        <v>7</v>
      </c>
      <c r="O14" s="255">
        <v>252</v>
      </c>
      <c r="P14" s="255">
        <v>10</v>
      </c>
      <c r="Q14" s="255">
        <v>187</v>
      </c>
      <c r="R14" s="255" t="s">
        <v>269</v>
      </c>
      <c r="S14" s="255">
        <v>173</v>
      </c>
      <c r="T14" s="255">
        <v>35</v>
      </c>
      <c r="U14" s="255" t="s">
        <v>269</v>
      </c>
      <c r="V14" s="244" t="s">
        <v>671</v>
      </c>
    </row>
    <row r="15" spans="1:22" s="8" customFormat="1" ht="36.75" customHeight="1">
      <c r="A15" s="240" t="s">
        <v>682</v>
      </c>
      <c r="B15" s="255">
        <v>20935</v>
      </c>
      <c r="C15" s="255">
        <v>20642</v>
      </c>
      <c r="D15" s="255">
        <v>17713</v>
      </c>
      <c r="E15" s="255">
        <v>4</v>
      </c>
      <c r="F15" s="255">
        <v>13718</v>
      </c>
      <c r="G15" s="255">
        <v>222</v>
      </c>
      <c r="H15" s="255">
        <v>3769</v>
      </c>
      <c r="I15" s="255">
        <v>2929</v>
      </c>
      <c r="J15" s="255" t="s">
        <v>269</v>
      </c>
      <c r="K15" s="255" t="s">
        <v>269</v>
      </c>
      <c r="L15" s="255">
        <v>405</v>
      </c>
      <c r="M15" s="255">
        <v>755</v>
      </c>
      <c r="N15" s="255">
        <v>71</v>
      </c>
      <c r="O15" s="255">
        <v>700</v>
      </c>
      <c r="P15" s="255">
        <v>17</v>
      </c>
      <c r="Q15" s="255">
        <v>234</v>
      </c>
      <c r="R15" s="255">
        <v>15</v>
      </c>
      <c r="S15" s="255">
        <v>732</v>
      </c>
      <c r="T15" s="255">
        <v>87</v>
      </c>
      <c r="U15" s="255">
        <v>206</v>
      </c>
      <c r="V15" s="246" t="s">
        <v>682</v>
      </c>
    </row>
    <row r="16" spans="1:22" s="8" customFormat="1" ht="36.75" customHeight="1">
      <c r="A16" s="240" t="s">
        <v>683</v>
      </c>
      <c r="B16" s="255">
        <v>76680</v>
      </c>
      <c r="C16" s="255">
        <v>76072</v>
      </c>
      <c r="D16" s="255">
        <v>62356</v>
      </c>
      <c r="E16" s="255">
        <v>8</v>
      </c>
      <c r="F16" s="255">
        <v>51758</v>
      </c>
      <c r="G16" s="255">
        <v>538</v>
      </c>
      <c r="H16" s="255">
        <v>10052</v>
      </c>
      <c r="I16" s="255">
        <v>13716</v>
      </c>
      <c r="J16" s="255" t="s">
        <v>269</v>
      </c>
      <c r="K16" s="255" t="s">
        <v>269</v>
      </c>
      <c r="L16" s="255">
        <v>2364</v>
      </c>
      <c r="M16" s="255">
        <v>3604</v>
      </c>
      <c r="N16" s="255">
        <v>248</v>
      </c>
      <c r="O16" s="255">
        <v>3209</v>
      </c>
      <c r="P16" s="255">
        <v>105</v>
      </c>
      <c r="Q16" s="255">
        <v>1555</v>
      </c>
      <c r="R16" s="255">
        <v>33</v>
      </c>
      <c r="S16" s="255">
        <v>2598</v>
      </c>
      <c r="T16" s="255">
        <v>402</v>
      </c>
      <c r="U16" s="255">
        <v>206</v>
      </c>
      <c r="V16" s="246" t="s">
        <v>683</v>
      </c>
    </row>
    <row r="17" spans="1:22" s="8" customFormat="1" ht="36.75" customHeight="1">
      <c r="A17" s="242" t="s">
        <v>672</v>
      </c>
      <c r="B17" s="255">
        <v>33505</v>
      </c>
      <c r="C17" s="255">
        <v>33150</v>
      </c>
      <c r="D17" s="255">
        <v>28814</v>
      </c>
      <c r="E17" s="255">
        <v>5</v>
      </c>
      <c r="F17" s="255">
        <v>22838</v>
      </c>
      <c r="G17" s="255">
        <v>293</v>
      </c>
      <c r="H17" s="255">
        <v>5678</v>
      </c>
      <c r="I17" s="255">
        <v>4336</v>
      </c>
      <c r="J17" s="255" t="s">
        <v>269</v>
      </c>
      <c r="K17" s="255" t="s">
        <v>269</v>
      </c>
      <c r="L17" s="255">
        <v>690</v>
      </c>
      <c r="M17" s="255">
        <v>1211</v>
      </c>
      <c r="N17" s="255">
        <v>86</v>
      </c>
      <c r="O17" s="255">
        <v>936</v>
      </c>
      <c r="P17" s="255">
        <v>24</v>
      </c>
      <c r="Q17" s="255">
        <v>412</v>
      </c>
      <c r="R17" s="255">
        <v>16</v>
      </c>
      <c r="S17" s="255">
        <v>961</v>
      </c>
      <c r="T17" s="255">
        <v>149</v>
      </c>
      <c r="U17" s="255">
        <v>206</v>
      </c>
      <c r="V17" s="244" t="s">
        <v>672</v>
      </c>
    </row>
    <row r="18" spans="1:22" s="8" customFormat="1" ht="6" customHeight="1">
      <c r="A18" s="242"/>
      <c r="B18" s="671"/>
      <c r="C18" s="255"/>
      <c r="D18" s="255"/>
      <c r="E18" s="255"/>
      <c r="F18" s="255"/>
      <c r="G18" s="255"/>
      <c r="H18" s="255"/>
      <c r="I18" s="255"/>
      <c r="J18" s="255"/>
      <c r="K18" s="255"/>
      <c r="L18" s="255"/>
      <c r="M18" s="255"/>
      <c r="N18" s="255"/>
      <c r="O18" s="255"/>
      <c r="P18" s="255"/>
      <c r="Q18" s="255"/>
      <c r="R18" s="255"/>
      <c r="S18" s="255"/>
      <c r="T18" s="255"/>
      <c r="U18" s="255"/>
      <c r="V18" s="244"/>
    </row>
    <row r="19" spans="1:22" s="8" customFormat="1" ht="36.75" customHeight="1">
      <c r="A19" s="240" t="s">
        <v>684</v>
      </c>
      <c r="B19" s="254">
        <v>56130</v>
      </c>
      <c r="C19" s="254">
        <v>35692</v>
      </c>
      <c r="D19" s="254">
        <v>29540</v>
      </c>
      <c r="E19" s="254">
        <v>17340</v>
      </c>
      <c r="F19" s="254">
        <v>5905</v>
      </c>
      <c r="G19" s="254">
        <v>861</v>
      </c>
      <c r="H19" s="254">
        <v>5434</v>
      </c>
      <c r="I19" s="254">
        <v>6152</v>
      </c>
      <c r="J19" s="254">
        <v>195</v>
      </c>
      <c r="K19" s="254">
        <v>1314</v>
      </c>
      <c r="L19" s="254">
        <v>445</v>
      </c>
      <c r="M19" s="254">
        <v>1360</v>
      </c>
      <c r="N19" s="254">
        <v>259</v>
      </c>
      <c r="O19" s="254">
        <v>621</v>
      </c>
      <c r="P19" s="254">
        <v>104</v>
      </c>
      <c r="Q19" s="254">
        <v>218</v>
      </c>
      <c r="R19" s="254">
        <v>480</v>
      </c>
      <c r="S19" s="254">
        <v>1156</v>
      </c>
      <c r="T19" s="254">
        <v>290</v>
      </c>
      <c r="U19" s="254">
        <v>20148</v>
      </c>
      <c r="V19" s="246" t="s">
        <v>684</v>
      </c>
    </row>
    <row r="20" spans="1:22" s="8" customFormat="1" ht="36.75" customHeight="1">
      <c r="A20" s="240" t="s">
        <v>685</v>
      </c>
      <c r="B20" s="254">
        <v>111347</v>
      </c>
      <c r="C20" s="254">
        <v>90410</v>
      </c>
      <c r="D20" s="254">
        <v>66806</v>
      </c>
      <c r="E20" s="254">
        <v>34680</v>
      </c>
      <c r="F20" s="254">
        <v>18681</v>
      </c>
      <c r="G20" s="254">
        <v>1847</v>
      </c>
      <c r="H20" s="254">
        <v>11598</v>
      </c>
      <c r="I20" s="254">
        <v>23604</v>
      </c>
      <c r="J20" s="254">
        <v>780</v>
      </c>
      <c r="K20" s="254">
        <v>3942</v>
      </c>
      <c r="L20" s="254">
        <v>2543</v>
      </c>
      <c r="M20" s="254">
        <v>6087</v>
      </c>
      <c r="N20" s="254">
        <v>829</v>
      </c>
      <c r="O20" s="254">
        <v>2774</v>
      </c>
      <c r="P20" s="254">
        <v>500</v>
      </c>
      <c r="Q20" s="254">
        <v>1410</v>
      </c>
      <c r="R20" s="254">
        <v>1004</v>
      </c>
      <c r="S20" s="254">
        <v>3735</v>
      </c>
      <c r="T20" s="254">
        <v>789</v>
      </c>
      <c r="U20" s="254">
        <v>20148</v>
      </c>
      <c r="V20" s="246" t="s">
        <v>685</v>
      </c>
    </row>
    <row r="21" spans="1:22" s="8" customFormat="1" ht="36.75" customHeight="1">
      <c r="A21" s="242" t="s">
        <v>673</v>
      </c>
      <c r="B21" s="254">
        <v>78362</v>
      </c>
      <c r="C21" s="254">
        <v>57779</v>
      </c>
      <c r="D21" s="254">
        <v>48625</v>
      </c>
      <c r="E21" s="254">
        <v>31419</v>
      </c>
      <c r="F21" s="254">
        <v>10434</v>
      </c>
      <c r="G21" s="254">
        <v>881</v>
      </c>
      <c r="H21" s="254">
        <v>5891</v>
      </c>
      <c r="I21" s="254">
        <v>9154</v>
      </c>
      <c r="J21" s="254">
        <v>395</v>
      </c>
      <c r="K21" s="254">
        <v>1977</v>
      </c>
      <c r="L21" s="254">
        <v>832</v>
      </c>
      <c r="M21" s="254">
        <v>1608</v>
      </c>
      <c r="N21" s="254">
        <v>556</v>
      </c>
      <c r="O21" s="254">
        <v>1121</v>
      </c>
      <c r="P21" s="254">
        <v>190</v>
      </c>
      <c r="Q21" s="254">
        <v>326</v>
      </c>
      <c r="R21" s="254">
        <v>838</v>
      </c>
      <c r="S21" s="254">
        <v>1311</v>
      </c>
      <c r="T21" s="254">
        <v>435</v>
      </c>
      <c r="U21" s="254">
        <v>20148</v>
      </c>
      <c r="V21" s="244" t="s">
        <v>673</v>
      </c>
    </row>
    <row r="22" spans="1:22" s="8" customFormat="1" ht="36.75" customHeight="1">
      <c r="A22" s="240" t="s">
        <v>686</v>
      </c>
      <c r="B22" s="254">
        <v>29296</v>
      </c>
      <c r="C22" s="254">
        <v>18117</v>
      </c>
      <c r="D22" s="254">
        <v>13980</v>
      </c>
      <c r="E22" s="254">
        <v>7735</v>
      </c>
      <c r="F22" s="254">
        <v>2259</v>
      </c>
      <c r="G22" s="254">
        <v>513</v>
      </c>
      <c r="H22" s="254">
        <v>3473</v>
      </c>
      <c r="I22" s="254">
        <v>4137</v>
      </c>
      <c r="J22" s="254">
        <v>151</v>
      </c>
      <c r="K22" s="254">
        <v>1201</v>
      </c>
      <c r="L22" s="254">
        <v>229</v>
      </c>
      <c r="M22" s="254">
        <v>999</v>
      </c>
      <c r="N22" s="254">
        <v>147</v>
      </c>
      <c r="O22" s="254">
        <v>224</v>
      </c>
      <c r="P22" s="254">
        <v>89</v>
      </c>
      <c r="Q22" s="254">
        <v>178</v>
      </c>
      <c r="R22" s="254">
        <v>218</v>
      </c>
      <c r="S22" s="254">
        <v>701</v>
      </c>
      <c r="T22" s="254">
        <v>129</v>
      </c>
      <c r="U22" s="254">
        <v>11050</v>
      </c>
      <c r="V22" s="246" t="s">
        <v>686</v>
      </c>
    </row>
    <row r="23" spans="1:22" s="8" customFormat="1" ht="36.75" customHeight="1">
      <c r="A23" s="240" t="s">
        <v>687</v>
      </c>
      <c r="B23" s="254">
        <v>58018</v>
      </c>
      <c r="C23" s="254">
        <v>46589</v>
      </c>
      <c r="D23" s="254">
        <v>31000</v>
      </c>
      <c r="E23" s="254">
        <v>15470</v>
      </c>
      <c r="F23" s="254">
        <v>7075</v>
      </c>
      <c r="G23" s="254">
        <v>1099</v>
      </c>
      <c r="H23" s="254">
        <v>7356</v>
      </c>
      <c r="I23" s="254">
        <v>15589</v>
      </c>
      <c r="J23" s="254">
        <v>604</v>
      </c>
      <c r="K23" s="254">
        <v>3603</v>
      </c>
      <c r="L23" s="254">
        <v>1288</v>
      </c>
      <c r="M23" s="254">
        <v>4388</v>
      </c>
      <c r="N23" s="254">
        <v>466</v>
      </c>
      <c r="O23" s="254">
        <v>986</v>
      </c>
      <c r="P23" s="254">
        <v>422</v>
      </c>
      <c r="Q23" s="254">
        <v>1149</v>
      </c>
      <c r="R23" s="254">
        <v>460</v>
      </c>
      <c r="S23" s="254">
        <v>2223</v>
      </c>
      <c r="T23" s="254">
        <v>379</v>
      </c>
      <c r="U23" s="254">
        <v>11050</v>
      </c>
      <c r="V23" s="246" t="s">
        <v>687</v>
      </c>
    </row>
    <row r="24" spans="1:22" s="8" customFormat="1" ht="36.75" customHeight="1">
      <c r="A24" s="242" t="s">
        <v>674</v>
      </c>
      <c r="B24" s="254">
        <v>36297</v>
      </c>
      <c r="C24" s="254">
        <v>25091</v>
      </c>
      <c r="D24" s="254">
        <v>20232</v>
      </c>
      <c r="E24" s="254">
        <v>12621</v>
      </c>
      <c r="F24" s="254">
        <v>3609</v>
      </c>
      <c r="G24" s="254">
        <v>514</v>
      </c>
      <c r="H24" s="254">
        <v>3488</v>
      </c>
      <c r="I24" s="254">
        <v>4859</v>
      </c>
      <c r="J24" s="254">
        <v>280</v>
      </c>
      <c r="K24" s="254">
        <v>1237</v>
      </c>
      <c r="L24" s="254">
        <v>387</v>
      </c>
      <c r="M24" s="254">
        <v>1008</v>
      </c>
      <c r="N24" s="254">
        <v>238</v>
      </c>
      <c r="O24" s="254">
        <v>352</v>
      </c>
      <c r="P24" s="254">
        <v>114</v>
      </c>
      <c r="Q24" s="254">
        <v>200</v>
      </c>
      <c r="R24" s="254">
        <v>314</v>
      </c>
      <c r="S24" s="254">
        <v>729</v>
      </c>
      <c r="T24" s="254">
        <v>156</v>
      </c>
      <c r="U24" s="254">
        <v>11050</v>
      </c>
      <c r="V24" s="244" t="s">
        <v>674</v>
      </c>
    </row>
    <row r="25" spans="1:22" s="8" customFormat="1" ht="36.75" customHeight="1">
      <c r="A25" s="240" t="s">
        <v>688</v>
      </c>
      <c r="B25" s="254">
        <v>8536</v>
      </c>
      <c r="C25" s="254">
        <v>5366</v>
      </c>
      <c r="D25" s="254">
        <v>3501</v>
      </c>
      <c r="E25" s="254">
        <v>1543</v>
      </c>
      <c r="F25" s="254">
        <v>400</v>
      </c>
      <c r="G25" s="254">
        <v>177</v>
      </c>
      <c r="H25" s="254">
        <v>1381</v>
      </c>
      <c r="I25" s="254">
        <v>1865</v>
      </c>
      <c r="J25" s="254">
        <v>69</v>
      </c>
      <c r="K25" s="254">
        <v>769</v>
      </c>
      <c r="L25" s="254">
        <v>48</v>
      </c>
      <c r="M25" s="254">
        <v>445</v>
      </c>
      <c r="N25" s="254">
        <v>31</v>
      </c>
      <c r="O25" s="254">
        <v>52</v>
      </c>
      <c r="P25" s="254">
        <v>50</v>
      </c>
      <c r="Q25" s="254">
        <v>86</v>
      </c>
      <c r="R25" s="254">
        <v>55</v>
      </c>
      <c r="S25" s="254">
        <v>260</v>
      </c>
      <c r="T25" s="254">
        <v>38</v>
      </c>
      <c r="U25" s="254">
        <v>3132</v>
      </c>
      <c r="V25" s="246" t="s">
        <v>688</v>
      </c>
    </row>
    <row r="26" spans="1:22" s="8" customFormat="1" ht="36.75" customHeight="1">
      <c r="A26" s="240" t="s">
        <v>689</v>
      </c>
      <c r="B26" s="254">
        <v>17657</v>
      </c>
      <c r="C26" s="254">
        <v>14396</v>
      </c>
      <c r="D26" s="254">
        <v>7643</v>
      </c>
      <c r="E26" s="254">
        <v>3086</v>
      </c>
      <c r="F26" s="254">
        <v>1253</v>
      </c>
      <c r="G26" s="254">
        <v>377</v>
      </c>
      <c r="H26" s="254">
        <v>2927</v>
      </c>
      <c r="I26" s="254">
        <v>6753</v>
      </c>
      <c r="J26" s="254">
        <v>276</v>
      </c>
      <c r="K26" s="254">
        <v>2307</v>
      </c>
      <c r="L26" s="254">
        <v>265</v>
      </c>
      <c r="M26" s="254">
        <v>1887</v>
      </c>
      <c r="N26" s="254">
        <v>97</v>
      </c>
      <c r="O26" s="254">
        <v>228</v>
      </c>
      <c r="P26" s="254">
        <v>222</v>
      </c>
      <c r="Q26" s="254">
        <v>558</v>
      </c>
      <c r="R26" s="254">
        <v>115</v>
      </c>
      <c r="S26" s="254">
        <v>798</v>
      </c>
      <c r="T26" s="254">
        <v>129</v>
      </c>
      <c r="U26" s="254">
        <v>3132</v>
      </c>
      <c r="V26" s="246" t="s">
        <v>689</v>
      </c>
    </row>
    <row r="27" spans="1:22" s="8" customFormat="1" ht="36.75" customHeight="1">
      <c r="A27" s="242" t="s">
        <v>675</v>
      </c>
      <c r="B27" s="254">
        <v>9229</v>
      </c>
      <c r="C27" s="254">
        <v>6058</v>
      </c>
      <c r="D27" s="254">
        <v>4091</v>
      </c>
      <c r="E27" s="254">
        <v>1996</v>
      </c>
      <c r="F27" s="254">
        <v>537</v>
      </c>
      <c r="G27" s="254">
        <v>177</v>
      </c>
      <c r="H27" s="254">
        <v>1381</v>
      </c>
      <c r="I27" s="254">
        <v>1967</v>
      </c>
      <c r="J27" s="254">
        <v>107</v>
      </c>
      <c r="K27" s="254">
        <v>772</v>
      </c>
      <c r="L27" s="254">
        <v>63</v>
      </c>
      <c r="M27" s="254">
        <v>445</v>
      </c>
      <c r="N27" s="254">
        <v>35</v>
      </c>
      <c r="O27" s="254">
        <v>67</v>
      </c>
      <c r="P27" s="254">
        <v>57</v>
      </c>
      <c r="Q27" s="254">
        <v>90</v>
      </c>
      <c r="R27" s="254">
        <v>66</v>
      </c>
      <c r="S27" s="254">
        <v>265</v>
      </c>
      <c r="T27" s="254">
        <v>39</v>
      </c>
      <c r="U27" s="254">
        <v>3132</v>
      </c>
      <c r="V27" s="244" t="s">
        <v>675</v>
      </c>
    </row>
    <row r="28" spans="1:22" s="8" customFormat="1" ht="6" customHeight="1">
      <c r="A28" s="242"/>
      <c r="B28" s="254"/>
      <c r="C28" s="254"/>
      <c r="D28" s="254"/>
      <c r="E28" s="254"/>
      <c r="F28" s="254"/>
      <c r="G28" s="254"/>
      <c r="H28" s="254"/>
      <c r="I28" s="254"/>
      <c r="J28" s="254"/>
      <c r="K28" s="254"/>
      <c r="L28" s="254"/>
      <c r="M28" s="254"/>
      <c r="N28" s="254"/>
      <c r="O28" s="254"/>
      <c r="P28" s="254"/>
      <c r="Q28" s="254"/>
      <c r="R28" s="254"/>
      <c r="S28" s="254"/>
      <c r="T28" s="254"/>
      <c r="U28" s="254"/>
      <c r="V28" s="244"/>
    </row>
    <row r="29" spans="1:22" s="8" customFormat="1" ht="36.75" customHeight="1">
      <c r="A29" s="242" t="s">
        <v>443</v>
      </c>
      <c r="B29" s="255">
        <v>4240</v>
      </c>
      <c r="C29" s="255">
        <v>4208</v>
      </c>
      <c r="D29" s="255" t="s">
        <v>269</v>
      </c>
      <c r="E29" s="255" t="s">
        <v>269</v>
      </c>
      <c r="F29" s="255" t="s">
        <v>269</v>
      </c>
      <c r="G29" s="255" t="s">
        <v>269</v>
      </c>
      <c r="H29" s="255" t="s">
        <v>269</v>
      </c>
      <c r="I29" s="255">
        <v>4208</v>
      </c>
      <c r="J29" s="255" t="s">
        <v>269</v>
      </c>
      <c r="K29" s="255" t="s">
        <v>269</v>
      </c>
      <c r="L29" s="255">
        <v>518</v>
      </c>
      <c r="M29" s="255">
        <v>1502</v>
      </c>
      <c r="N29" s="255" t="s">
        <v>269</v>
      </c>
      <c r="O29" s="255">
        <v>796</v>
      </c>
      <c r="P29" s="255">
        <v>32</v>
      </c>
      <c r="Q29" s="255">
        <v>273</v>
      </c>
      <c r="R29" s="255" t="s">
        <v>269</v>
      </c>
      <c r="S29" s="255">
        <v>1087</v>
      </c>
      <c r="T29" s="255">
        <v>32</v>
      </c>
      <c r="U29" s="255" t="s">
        <v>269</v>
      </c>
      <c r="V29" s="244" t="s">
        <v>443</v>
      </c>
    </row>
    <row r="30" spans="1:22" s="8" customFormat="1" ht="36.75" customHeight="1">
      <c r="A30" s="242" t="s">
        <v>444</v>
      </c>
      <c r="B30" s="256">
        <v>19288</v>
      </c>
      <c r="C30" s="256">
        <v>19107</v>
      </c>
      <c r="D30" s="256" t="s">
        <v>269</v>
      </c>
      <c r="E30" s="256" t="s">
        <v>269</v>
      </c>
      <c r="F30" s="256" t="s">
        <v>269</v>
      </c>
      <c r="G30" s="256" t="s">
        <v>269</v>
      </c>
      <c r="H30" s="256" t="s">
        <v>269</v>
      </c>
      <c r="I30" s="256">
        <v>19107</v>
      </c>
      <c r="J30" s="256" t="s">
        <v>269</v>
      </c>
      <c r="K30" s="256" t="s">
        <v>269</v>
      </c>
      <c r="L30" s="256">
        <v>2965</v>
      </c>
      <c r="M30" s="256">
        <v>6768</v>
      </c>
      <c r="N30" s="256" t="s">
        <v>269</v>
      </c>
      <c r="O30" s="256">
        <v>3600</v>
      </c>
      <c r="P30" s="256">
        <v>183</v>
      </c>
      <c r="Q30" s="256">
        <v>1779</v>
      </c>
      <c r="R30" s="256" t="s">
        <v>269</v>
      </c>
      <c r="S30" s="256">
        <v>3812</v>
      </c>
      <c r="T30" s="256">
        <v>181</v>
      </c>
      <c r="U30" s="257" t="s">
        <v>269</v>
      </c>
      <c r="V30" s="244" t="s">
        <v>444</v>
      </c>
    </row>
    <row r="31" spans="1:22" s="8" customFormat="1" ht="12">
      <c r="A31" s="248"/>
      <c r="B31" s="618"/>
      <c r="C31" s="93"/>
      <c r="D31" s="93"/>
      <c r="E31" s="93"/>
      <c r="F31" s="93"/>
      <c r="G31" s="93"/>
      <c r="H31" s="93"/>
      <c r="I31" s="93"/>
      <c r="J31" s="93"/>
      <c r="K31" s="93"/>
      <c r="L31" s="93"/>
      <c r="M31" s="93"/>
      <c r="N31" s="93"/>
      <c r="O31" s="93"/>
      <c r="P31" s="93"/>
      <c r="Q31" s="93"/>
      <c r="R31" s="93"/>
      <c r="S31" s="93"/>
      <c r="T31" s="93"/>
      <c r="U31" s="619"/>
      <c r="V31" s="247"/>
    </row>
    <row r="32" spans="1:22">
      <c r="A32" s="8" t="s">
        <v>765</v>
      </c>
    </row>
    <row r="33" spans="1:12">
      <c r="A33" s="8"/>
      <c r="L33" s="8"/>
    </row>
  </sheetData>
  <mergeCells count="9">
    <mergeCell ref="A4:A6"/>
    <mergeCell ref="V4:V6"/>
    <mergeCell ref="T4:T6"/>
    <mergeCell ref="U4:U6"/>
    <mergeCell ref="D5:H5"/>
    <mergeCell ref="I5:S5"/>
    <mergeCell ref="B4:B6"/>
    <mergeCell ref="C5:C6"/>
    <mergeCell ref="C4:R4"/>
  </mergeCells>
  <phoneticPr fontId="1"/>
  <pageMargins left="0.70866141732283472" right="0.70866141732283472" top="0.74803149606299213" bottom="0.74803149606299213" header="0.31496062992125984" footer="0.31496062992125984"/>
  <pageSetup paperSize="9" scale="75" firstPageNumber="53" orientation="portrait" useFirstPageNumber="1" r:id="rId1"/>
  <headerFooter scaleWithDoc="0">
    <oddFooter>&amp;C&amp;"Century,標準"&amp;10&amp;P</oddFooter>
  </headerFooter>
  <colBreaks count="1" manualBreakCount="1">
    <brk id="11"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64"/>
  <sheetViews>
    <sheetView zoomScaleNormal="100" workbookViewId="0">
      <selection activeCell="N40" sqref="N40"/>
    </sheetView>
  </sheetViews>
  <sheetFormatPr defaultRowHeight="13.5"/>
  <cols>
    <col min="1" max="1" width="13.125" customWidth="1"/>
    <col min="2" max="21" width="8.75" customWidth="1"/>
    <col min="22" max="22" width="13.125" customWidth="1"/>
  </cols>
  <sheetData>
    <row r="1" spans="1:22" s="2" customFormat="1" ht="14.25">
      <c r="A1" s="596" t="s">
        <v>856</v>
      </c>
      <c r="L1" s="596" t="s">
        <v>857</v>
      </c>
    </row>
    <row r="3" spans="1:22" s="218" customFormat="1" ht="15" customHeight="1">
      <c r="A3" s="761" t="s">
        <v>419</v>
      </c>
      <c r="B3" s="825" t="s">
        <v>420</v>
      </c>
      <c r="C3" s="816"/>
      <c r="D3" s="816"/>
      <c r="E3" s="816"/>
      <c r="F3" s="816"/>
      <c r="G3" s="816"/>
      <c r="H3" s="816"/>
      <c r="I3" s="816"/>
      <c r="J3" s="816"/>
      <c r="K3" s="816"/>
      <c r="L3" s="816"/>
      <c r="M3" s="816"/>
      <c r="N3" s="816"/>
      <c r="O3" s="816"/>
      <c r="P3" s="816"/>
      <c r="Q3" s="816"/>
      <c r="R3" s="816"/>
      <c r="S3" s="817"/>
      <c r="T3" s="816" t="s">
        <v>421</v>
      </c>
      <c r="U3" s="817"/>
      <c r="V3" s="746" t="s">
        <v>419</v>
      </c>
    </row>
    <row r="4" spans="1:22" s="218" customFormat="1" ht="15" customHeight="1">
      <c r="A4" s="846"/>
      <c r="B4" s="835" t="s">
        <v>829</v>
      </c>
      <c r="C4" s="841" t="s">
        <v>759</v>
      </c>
      <c r="D4" s="842"/>
      <c r="E4" s="842"/>
      <c r="F4" s="842"/>
      <c r="G4" s="842"/>
      <c r="H4" s="842"/>
      <c r="I4" s="842"/>
      <c r="J4" s="822" t="s">
        <v>393</v>
      </c>
      <c r="K4" s="843" t="s">
        <v>758</v>
      </c>
      <c r="L4" s="829" t="s">
        <v>757</v>
      </c>
      <c r="M4" s="830"/>
      <c r="N4" s="830"/>
      <c r="O4" s="830"/>
      <c r="P4" s="830"/>
      <c r="Q4" s="830"/>
      <c r="R4" s="831"/>
      <c r="S4" s="826" t="s">
        <v>422</v>
      </c>
      <c r="T4" s="819" t="s">
        <v>392</v>
      </c>
      <c r="U4" s="822" t="s">
        <v>393</v>
      </c>
      <c r="V4" s="818"/>
    </row>
    <row r="5" spans="1:22" s="218" customFormat="1" ht="13.5" customHeight="1">
      <c r="A5" s="846"/>
      <c r="B5" s="836"/>
      <c r="C5" s="850" t="s">
        <v>424</v>
      </c>
      <c r="D5" s="838">
        <v>2</v>
      </c>
      <c r="E5" s="838">
        <v>3</v>
      </c>
      <c r="F5" s="838">
        <v>4</v>
      </c>
      <c r="G5" s="838">
        <v>5</v>
      </c>
      <c r="H5" s="838">
        <v>6</v>
      </c>
      <c r="I5" s="847" t="s">
        <v>425</v>
      </c>
      <c r="J5" s="823"/>
      <c r="K5" s="844"/>
      <c r="L5" s="832" t="s">
        <v>755</v>
      </c>
      <c r="M5" s="830"/>
      <c r="N5" s="830"/>
      <c r="O5" s="830"/>
      <c r="P5" s="830"/>
      <c r="Q5" s="826" t="s">
        <v>676</v>
      </c>
      <c r="R5" s="826" t="s">
        <v>756</v>
      </c>
      <c r="S5" s="827"/>
      <c r="T5" s="820"/>
      <c r="U5" s="823"/>
      <c r="V5" s="818"/>
    </row>
    <row r="6" spans="1:22" s="218" customFormat="1" ht="13.5" customHeight="1">
      <c r="A6" s="846"/>
      <c r="B6" s="836"/>
      <c r="C6" s="851"/>
      <c r="D6" s="839"/>
      <c r="E6" s="839"/>
      <c r="F6" s="839"/>
      <c r="G6" s="839"/>
      <c r="H6" s="839"/>
      <c r="I6" s="848"/>
      <c r="J6" s="823"/>
      <c r="K6" s="844"/>
      <c r="L6" s="833"/>
      <c r="M6" s="832" t="s">
        <v>729</v>
      </c>
      <c r="N6" s="830"/>
      <c r="O6" s="830"/>
      <c r="P6" s="832" t="s">
        <v>730</v>
      </c>
      <c r="Q6" s="827"/>
      <c r="R6" s="827"/>
      <c r="S6" s="827"/>
      <c r="T6" s="820"/>
      <c r="U6" s="823"/>
      <c r="V6" s="818"/>
    </row>
    <row r="7" spans="1:22" s="218" customFormat="1" ht="22.5" customHeight="1">
      <c r="A7" s="762"/>
      <c r="B7" s="837"/>
      <c r="C7" s="852"/>
      <c r="D7" s="840"/>
      <c r="E7" s="840"/>
      <c r="F7" s="840"/>
      <c r="G7" s="840"/>
      <c r="H7" s="840"/>
      <c r="I7" s="849"/>
      <c r="J7" s="824"/>
      <c r="K7" s="845"/>
      <c r="L7" s="834"/>
      <c r="M7" s="834"/>
      <c r="N7" s="640" t="s">
        <v>426</v>
      </c>
      <c r="O7" s="639" t="s">
        <v>427</v>
      </c>
      <c r="P7" s="834"/>
      <c r="Q7" s="828"/>
      <c r="R7" s="828"/>
      <c r="S7" s="828"/>
      <c r="T7" s="821"/>
      <c r="U7" s="824"/>
      <c r="V7" s="747"/>
    </row>
    <row r="8" spans="1:22" ht="6" customHeight="1">
      <c r="A8" s="98"/>
      <c r="V8" s="106"/>
    </row>
    <row r="9" spans="1:22" ht="15" customHeight="1">
      <c r="A9" s="75" t="s">
        <v>64</v>
      </c>
      <c r="B9" s="222">
        <v>330</v>
      </c>
      <c r="C9" s="222">
        <v>127</v>
      </c>
      <c r="D9" s="222">
        <v>116</v>
      </c>
      <c r="E9" s="222">
        <v>58</v>
      </c>
      <c r="F9" s="222">
        <v>20</v>
      </c>
      <c r="G9" s="222">
        <v>7</v>
      </c>
      <c r="H9" s="223" t="s">
        <v>269</v>
      </c>
      <c r="I9" s="222">
        <v>2</v>
      </c>
      <c r="J9" s="222">
        <v>663</v>
      </c>
      <c r="K9" s="6">
        <v>2.0090909090000002</v>
      </c>
      <c r="L9" s="223">
        <v>202</v>
      </c>
      <c r="M9" s="223">
        <v>178</v>
      </c>
      <c r="N9" s="223">
        <v>80</v>
      </c>
      <c r="O9" s="223">
        <v>63</v>
      </c>
      <c r="P9" s="223">
        <v>24</v>
      </c>
      <c r="Q9" s="223">
        <v>1</v>
      </c>
      <c r="R9" s="223">
        <v>127</v>
      </c>
      <c r="S9" s="223">
        <v>8</v>
      </c>
      <c r="T9" s="223" t="s">
        <v>269</v>
      </c>
      <c r="U9" s="223" t="s">
        <v>269</v>
      </c>
      <c r="V9" s="77" t="s">
        <v>64</v>
      </c>
    </row>
    <row r="10" spans="1:22" ht="15" customHeight="1">
      <c r="A10" s="75" t="s">
        <v>65</v>
      </c>
      <c r="B10" s="222">
        <v>455</v>
      </c>
      <c r="C10" s="222">
        <v>160</v>
      </c>
      <c r="D10" s="222">
        <v>163</v>
      </c>
      <c r="E10" s="222">
        <v>81</v>
      </c>
      <c r="F10" s="222">
        <v>40</v>
      </c>
      <c r="G10" s="222">
        <v>8</v>
      </c>
      <c r="H10" s="222">
        <v>2</v>
      </c>
      <c r="I10" s="222">
        <v>1</v>
      </c>
      <c r="J10" s="222">
        <v>948</v>
      </c>
      <c r="K10" s="6">
        <v>2.083516484</v>
      </c>
      <c r="L10" s="223">
        <v>292</v>
      </c>
      <c r="M10" s="223">
        <v>259</v>
      </c>
      <c r="N10" s="223">
        <v>112</v>
      </c>
      <c r="O10" s="223">
        <v>88</v>
      </c>
      <c r="P10" s="223">
        <v>33</v>
      </c>
      <c r="Q10" s="223">
        <v>3</v>
      </c>
      <c r="R10" s="223">
        <v>160</v>
      </c>
      <c r="S10" s="223">
        <v>13</v>
      </c>
      <c r="T10" s="223">
        <v>1</v>
      </c>
      <c r="U10" s="223">
        <v>34</v>
      </c>
      <c r="V10" s="77" t="s">
        <v>65</v>
      </c>
    </row>
    <row r="11" spans="1:22" ht="15" customHeight="1">
      <c r="A11" s="75" t="s">
        <v>66</v>
      </c>
      <c r="B11" s="222">
        <v>616</v>
      </c>
      <c r="C11" s="222">
        <v>236</v>
      </c>
      <c r="D11" s="222">
        <v>217</v>
      </c>
      <c r="E11" s="222">
        <v>90</v>
      </c>
      <c r="F11" s="222">
        <v>53</v>
      </c>
      <c r="G11" s="222">
        <v>15</v>
      </c>
      <c r="H11" s="222">
        <v>4</v>
      </c>
      <c r="I11" s="222">
        <v>1</v>
      </c>
      <c r="J11" s="222">
        <v>1258</v>
      </c>
      <c r="K11" s="6">
        <v>2.0422077920000001</v>
      </c>
      <c r="L11" s="223">
        <v>378</v>
      </c>
      <c r="M11" s="223">
        <v>346</v>
      </c>
      <c r="N11" s="223">
        <v>135</v>
      </c>
      <c r="O11" s="223">
        <v>125</v>
      </c>
      <c r="P11" s="223">
        <v>32</v>
      </c>
      <c r="Q11" s="223">
        <v>2</v>
      </c>
      <c r="R11" s="223">
        <v>236</v>
      </c>
      <c r="S11" s="223">
        <v>14</v>
      </c>
      <c r="T11" s="223" t="s">
        <v>269</v>
      </c>
      <c r="U11" s="223" t="s">
        <v>269</v>
      </c>
      <c r="V11" s="77" t="s">
        <v>66</v>
      </c>
    </row>
    <row r="12" spans="1:22" ht="15" customHeight="1">
      <c r="A12" s="75" t="s">
        <v>67</v>
      </c>
      <c r="B12" s="222">
        <v>532</v>
      </c>
      <c r="C12" s="222">
        <v>236</v>
      </c>
      <c r="D12" s="222">
        <v>178</v>
      </c>
      <c r="E12" s="222">
        <v>67</v>
      </c>
      <c r="F12" s="222">
        <v>36</v>
      </c>
      <c r="G12" s="222">
        <v>10</v>
      </c>
      <c r="H12" s="222">
        <v>3</v>
      </c>
      <c r="I12" s="222">
        <v>2</v>
      </c>
      <c r="J12" s="222">
        <v>1019</v>
      </c>
      <c r="K12" s="6">
        <v>1.915413534</v>
      </c>
      <c r="L12" s="223">
        <v>294</v>
      </c>
      <c r="M12" s="223">
        <v>266</v>
      </c>
      <c r="N12" s="223">
        <v>135</v>
      </c>
      <c r="O12" s="223">
        <v>83</v>
      </c>
      <c r="P12" s="223">
        <v>28</v>
      </c>
      <c r="Q12" s="223">
        <v>2</v>
      </c>
      <c r="R12" s="223">
        <v>236</v>
      </c>
      <c r="S12" s="223">
        <v>17</v>
      </c>
      <c r="T12" s="223" t="s">
        <v>269</v>
      </c>
      <c r="U12" s="223" t="s">
        <v>269</v>
      </c>
      <c r="V12" s="77" t="s">
        <v>67</v>
      </c>
    </row>
    <row r="13" spans="1:22" ht="15" customHeight="1">
      <c r="A13" s="75" t="s">
        <v>68</v>
      </c>
      <c r="B13" s="222">
        <v>282</v>
      </c>
      <c r="C13" s="222">
        <v>120</v>
      </c>
      <c r="D13" s="222">
        <v>96</v>
      </c>
      <c r="E13" s="222">
        <v>40</v>
      </c>
      <c r="F13" s="222">
        <v>21</v>
      </c>
      <c r="G13" s="222">
        <v>3</v>
      </c>
      <c r="H13" s="223">
        <v>1</v>
      </c>
      <c r="I13" s="223">
        <v>1</v>
      </c>
      <c r="J13" s="222">
        <v>544</v>
      </c>
      <c r="K13" s="6">
        <v>1.9290780139999999</v>
      </c>
      <c r="L13" s="223">
        <v>161</v>
      </c>
      <c r="M13" s="223">
        <v>147</v>
      </c>
      <c r="N13" s="223">
        <v>63</v>
      </c>
      <c r="O13" s="223">
        <v>46</v>
      </c>
      <c r="P13" s="223">
        <v>14</v>
      </c>
      <c r="Q13" s="223">
        <v>1</v>
      </c>
      <c r="R13" s="223">
        <v>120</v>
      </c>
      <c r="S13" s="223">
        <v>8</v>
      </c>
      <c r="T13" s="223">
        <v>3</v>
      </c>
      <c r="U13" s="223">
        <v>47</v>
      </c>
      <c r="V13" s="77" t="s">
        <v>68</v>
      </c>
    </row>
    <row r="14" spans="1:22" ht="15" customHeight="1">
      <c r="A14" s="75" t="s">
        <v>69</v>
      </c>
      <c r="B14" s="222">
        <v>560</v>
      </c>
      <c r="C14" s="222">
        <v>304</v>
      </c>
      <c r="D14" s="222">
        <v>164</v>
      </c>
      <c r="E14" s="222">
        <v>56</v>
      </c>
      <c r="F14" s="222">
        <v>27</v>
      </c>
      <c r="G14" s="222">
        <v>6</v>
      </c>
      <c r="H14" s="222">
        <v>2</v>
      </c>
      <c r="I14" s="223">
        <v>1</v>
      </c>
      <c r="J14" s="222">
        <v>957</v>
      </c>
      <c r="K14" s="6">
        <v>1.708928571</v>
      </c>
      <c r="L14" s="223">
        <v>252</v>
      </c>
      <c r="M14" s="223">
        <v>230</v>
      </c>
      <c r="N14" s="223">
        <v>114</v>
      </c>
      <c r="O14" s="223">
        <v>63</v>
      </c>
      <c r="P14" s="223">
        <v>22</v>
      </c>
      <c r="Q14" s="223">
        <v>4</v>
      </c>
      <c r="R14" s="223">
        <v>304</v>
      </c>
      <c r="S14" s="223">
        <v>9</v>
      </c>
      <c r="T14" s="223" t="s">
        <v>269</v>
      </c>
      <c r="U14" s="223" t="s">
        <v>269</v>
      </c>
      <c r="V14" s="77" t="s">
        <v>69</v>
      </c>
    </row>
    <row r="15" spans="1:22" ht="15" customHeight="1">
      <c r="A15" s="75" t="s">
        <v>70</v>
      </c>
      <c r="B15" s="222">
        <v>555</v>
      </c>
      <c r="C15" s="222">
        <v>262</v>
      </c>
      <c r="D15" s="222">
        <v>180</v>
      </c>
      <c r="E15" s="222">
        <v>65</v>
      </c>
      <c r="F15" s="222">
        <v>37</v>
      </c>
      <c r="G15" s="222">
        <v>6</v>
      </c>
      <c r="H15" s="222">
        <v>4</v>
      </c>
      <c r="I15" s="222">
        <v>1</v>
      </c>
      <c r="J15" s="222">
        <v>1026</v>
      </c>
      <c r="K15" s="6">
        <v>1.848648649</v>
      </c>
      <c r="L15" s="223">
        <v>289</v>
      </c>
      <c r="M15" s="223">
        <v>272</v>
      </c>
      <c r="N15" s="223">
        <v>127</v>
      </c>
      <c r="O15" s="223">
        <v>82</v>
      </c>
      <c r="P15" s="223">
        <v>17</v>
      </c>
      <c r="Q15" s="223">
        <v>4</v>
      </c>
      <c r="R15" s="223">
        <v>262</v>
      </c>
      <c r="S15" s="223">
        <v>8</v>
      </c>
      <c r="T15" s="223">
        <v>4</v>
      </c>
      <c r="U15" s="223">
        <v>161</v>
      </c>
      <c r="V15" s="77" t="s">
        <v>70</v>
      </c>
    </row>
    <row r="16" spans="1:22" ht="15" customHeight="1">
      <c r="A16" s="75" t="s">
        <v>71</v>
      </c>
      <c r="B16" s="222">
        <v>898</v>
      </c>
      <c r="C16" s="222">
        <v>366</v>
      </c>
      <c r="D16" s="222">
        <v>303</v>
      </c>
      <c r="E16" s="222">
        <v>149</v>
      </c>
      <c r="F16" s="222">
        <v>59</v>
      </c>
      <c r="G16" s="222">
        <v>17</v>
      </c>
      <c r="H16" s="222">
        <v>4</v>
      </c>
      <c r="I16" s="223" t="s">
        <v>269</v>
      </c>
      <c r="J16" s="222">
        <v>1764</v>
      </c>
      <c r="K16" s="6">
        <v>1.964365256</v>
      </c>
      <c r="L16" s="223">
        <v>525</v>
      </c>
      <c r="M16" s="223">
        <v>474</v>
      </c>
      <c r="N16" s="223">
        <v>231</v>
      </c>
      <c r="O16" s="223">
        <v>159</v>
      </c>
      <c r="P16" s="223">
        <v>51</v>
      </c>
      <c r="Q16" s="223">
        <v>7</v>
      </c>
      <c r="R16" s="223">
        <v>366</v>
      </c>
      <c r="S16" s="223">
        <v>22</v>
      </c>
      <c r="T16" s="223" t="s">
        <v>269</v>
      </c>
      <c r="U16" s="223" t="s">
        <v>269</v>
      </c>
      <c r="V16" s="77" t="s">
        <v>71</v>
      </c>
    </row>
    <row r="17" spans="1:22" ht="15" customHeight="1">
      <c r="A17" s="75" t="s">
        <v>72</v>
      </c>
      <c r="B17" s="222">
        <v>580</v>
      </c>
      <c r="C17" s="222">
        <v>176</v>
      </c>
      <c r="D17" s="222">
        <v>233</v>
      </c>
      <c r="E17" s="222">
        <v>84</v>
      </c>
      <c r="F17" s="222">
        <v>56</v>
      </c>
      <c r="G17" s="222">
        <v>24</v>
      </c>
      <c r="H17" s="222">
        <v>5</v>
      </c>
      <c r="I17" s="222">
        <v>2</v>
      </c>
      <c r="J17" s="222">
        <v>1284</v>
      </c>
      <c r="K17" s="6">
        <v>2.213793103</v>
      </c>
      <c r="L17" s="223">
        <v>403</v>
      </c>
      <c r="M17" s="223">
        <v>363</v>
      </c>
      <c r="N17" s="223">
        <v>167</v>
      </c>
      <c r="O17" s="223">
        <v>124</v>
      </c>
      <c r="P17" s="223">
        <v>40</v>
      </c>
      <c r="Q17" s="223">
        <v>1</v>
      </c>
      <c r="R17" s="223">
        <v>176</v>
      </c>
      <c r="S17" s="223">
        <v>22</v>
      </c>
      <c r="T17" s="223">
        <v>4</v>
      </c>
      <c r="U17" s="223">
        <v>122</v>
      </c>
      <c r="V17" s="77" t="s">
        <v>72</v>
      </c>
    </row>
    <row r="18" spans="1:22" ht="15" customHeight="1">
      <c r="A18" s="75" t="s">
        <v>73</v>
      </c>
      <c r="B18" s="222">
        <v>364</v>
      </c>
      <c r="C18" s="222">
        <v>134</v>
      </c>
      <c r="D18" s="222">
        <v>142</v>
      </c>
      <c r="E18" s="222">
        <v>49</v>
      </c>
      <c r="F18" s="222">
        <v>24</v>
      </c>
      <c r="G18" s="222">
        <v>9</v>
      </c>
      <c r="H18" s="222">
        <v>5</v>
      </c>
      <c r="I18" s="222">
        <v>1</v>
      </c>
      <c r="J18" s="222">
        <v>743</v>
      </c>
      <c r="K18" s="6">
        <v>2.0412087909999999</v>
      </c>
      <c r="L18" s="223">
        <v>229</v>
      </c>
      <c r="M18" s="223">
        <v>192</v>
      </c>
      <c r="N18" s="223">
        <v>88</v>
      </c>
      <c r="O18" s="223">
        <v>53</v>
      </c>
      <c r="P18" s="223">
        <v>37</v>
      </c>
      <c r="Q18" s="223">
        <v>1</v>
      </c>
      <c r="R18" s="223">
        <v>134</v>
      </c>
      <c r="S18" s="223">
        <v>20</v>
      </c>
      <c r="T18" s="223">
        <v>1</v>
      </c>
      <c r="U18" s="223">
        <v>58</v>
      </c>
      <c r="V18" s="77" t="s">
        <v>73</v>
      </c>
    </row>
    <row r="19" spans="1:22" ht="15" customHeight="1">
      <c r="A19" s="75" t="s">
        <v>74</v>
      </c>
      <c r="B19" s="222">
        <v>675</v>
      </c>
      <c r="C19" s="222">
        <v>269</v>
      </c>
      <c r="D19" s="222">
        <v>234</v>
      </c>
      <c r="E19" s="222">
        <v>95</v>
      </c>
      <c r="F19" s="222">
        <v>57</v>
      </c>
      <c r="G19" s="222">
        <v>15</v>
      </c>
      <c r="H19" s="222">
        <v>5</v>
      </c>
      <c r="I19" s="223" t="s">
        <v>269</v>
      </c>
      <c r="J19" s="222">
        <v>1355</v>
      </c>
      <c r="K19" s="6">
        <v>2.0074074070000001</v>
      </c>
      <c r="L19" s="223">
        <v>401</v>
      </c>
      <c r="M19" s="223">
        <v>342</v>
      </c>
      <c r="N19" s="223">
        <v>159</v>
      </c>
      <c r="O19" s="223">
        <v>111</v>
      </c>
      <c r="P19" s="223">
        <v>59</v>
      </c>
      <c r="Q19" s="223">
        <v>5</v>
      </c>
      <c r="R19" s="223">
        <v>269</v>
      </c>
      <c r="S19" s="223">
        <v>17</v>
      </c>
      <c r="T19" s="223">
        <v>3</v>
      </c>
      <c r="U19" s="223">
        <v>187</v>
      </c>
      <c r="V19" s="77" t="s">
        <v>74</v>
      </c>
    </row>
    <row r="20" spans="1:22" ht="15" customHeight="1">
      <c r="A20" s="75" t="s">
        <v>75</v>
      </c>
      <c r="B20" s="222">
        <v>562</v>
      </c>
      <c r="C20" s="222">
        <v>227</v>
      </c>
      <c r="D20" s="222">
        <v>196</v>
      </c>
      <c r="E20" s="222">
        <v>81</v>
      </c>
      <c r="F20" s="222">
        <v>43</v>
      </c>
      <c r="G20" s="222">
        <v>11</v>
      </c>
      <c r="H20" s="222">
        <v>3</v>
      </c>
      <c r="I20" s="223">
        <v>1</v>
      </c>
      <c r="J20" s="222">
        <v>1114</v>
      </c>
      <c r="K20" s="6">
        <v>1.982206406</v>
      </c>
      <c r="L20" s="223">
        <v>330</v>
      </c>
      <c r="M20" s="223">
        <v>297</v>
      </c>
      <c r="N20" s="223">
        <v>127</v>
      </c>
      <c r="O20" s="223">
        <v>95</v>
      </c>
      <c r="P20" s="223">
        <v>33</v>
      </c>
      <c r="Q20" s="223">
        <v>3</v>
      </c>
      <c r="R20" s="223">
        <v>227</v>
      </c>
      <c r="S20" s="223">
        <v>15</v>
      </c>
      <c r="T20" s="223">
        <v>1</v>
      </c>
      <c r="U20" s="223">
        <v>1</v>
      </c>
      <c r="V20" s="77" t="s">
        <v>75</v>
      </c>
    </row>
    <row r="21" spans="1:22" ht="15" customHeight="1">
      <c r="A21" s="75" t="s">
        <v>76</v>
      </c>
      <c r="B21" s="222">
        <v>468</v>
      </c>
      <c r="C21" s="222">
        <v>210</v>
      </c>
      <c r="D21" s="222">
        <v>162</v>
      </c>
      <c r="E21" s="222">
        <v>51</v>
      </c>
      <c r="F21" s="222">
        <v>34</v>
      </c>
      <c r="G21" s="222">
        <v>10</v>
      </c>
      <c r="H21" s="222">
        <v>1</v>
      </c>
      <c r="I21" s="223" t="s">
        <v>269</v>
      </c>
      <c r="J21" s="222">
        <v>879</v>
      </c>
      <c r="K21" s="6">
        <v>1.8782051280000001</v>
      </c>
      <c r="L21" s="223">
        <v>254</v>
      </c>
      <c r="M21" s="223">
        <v>239</v>
      </c>
      <c r="N21" s="223">
        <v>106</v>
      </c>
      <c r="O21" s="223">
        <v>76</v>
      </c>
      <c r="P21" s="223">
        <v>15</v>
      </c>
      <c r="Q21" s="223">
        <v>4</v>
      </c>
      <c r="R21" s="223">
        <v>210</v>
      </c>
      <c r="S21" s="223">
        <v>5</v>
      </c>
      <c r="T21" s="223" t="s">
        <v>269</v>
      </c>
      <c r="U21" s="223" t="s">
        <v>269</v>
      </c>
      <c r="V21" s="77" t="s">
        <v>76</v>
      </c>
    </row>
    <row r="22" spans="1:22" ht="15" customHeight="1">
      <c r="A22" s="75" t="s">
        <v>77</v>
      </c>
      <c r="B22" s="222">
        <v>389</v>
      </c>
      <c r="C22" s="222">
        <v>236</v>
      </c>
      <c r="D22" s="222">
        <v>84</v>
      </c>
      <c r="E22" s="222">
        <v>38</v>
      </c>
      <c r="F22" s="222">
        <v>24</v>
      </c>
      <c r="G22" s="222">
        <v>6</v>
      </c>
      <c r="H22" s="222">
        <v>1</v>
      </c>
      <c r="I22" s="223" t="s">
        <v>269</v>
      </c>
      <c r="J22" s="222">
        <v>650</v>
      </c>
      <c r="K22" s="6">
        <v>1.670951157</v>
      </c>
      <c r="L22" s="223">
        <v>152</v>
      </c>
      <c r="M22" s="223">
        <v>130</v>
      </c>
      <c r="N22" s="223">
        <v>57</v>
      </c>
      <c r="O22" s="223">
        <v>51</v>
      </c>
      <c r="P22" s="223">
        <v>22</v>
      </c>
      <c r="Q22" s="223">
        <v>1</v>
      </c>
      <c r="R22" s="223">
        <v>236</v>
      </c>
      <c r="S22" s="223">
        <v>8</v>
      </c>
      <c r="T22" s="223" t="s">
        <v>269</v>
      </c>
      <c r="U22" s="223" t="s">
        <v>269</v>
      </c>
      <c r="V22" s="77" t="s">
        <v>77</v>
      </c>
    </row>
    <row r="23" spans="1:22" ht="15" customHeight="1">
      <c r="A23" s="75" t="s">
        <v>78</v>
      </c>
      <c r="B23" s="222">
        <v>582</v>
      </c>
      <c r="C23" s="222">
        <v>292</v>
      </c>
      <c r="D23" s="222">
        <v>178</v>
      </c>
      <c r="E23" s="222">
        <v>62</v>
      </c>
      <c r="F23" s="222">
        <v>36</v>
      </c>
      <c r="G23" s="222">
        <v>12</v>
      </c>
      <c r="H23" s="223" t="s">
        <v>269</v>
      </c>
      <c r="I23" s="222">
        <v>2</v>
      </c>
      <c r="J23" s="222">
        <v>1052</v>
      </c>
      <c r="K23" s="6">
        <v>1.8075601379999999</v>
      </c>
      <c r="L23" s="223">
        <v>285</v>
      </c>
      <c r="M23" s="223">
        <v>258</v>
      </c>
      <c r="N23" s="223">
        <v>111</v>
      </c>
      <c r="O23" s="223">
        <v>79</v>
      </c>
      <c r="P23" s="223">
        <v>27</v>
      </c>
      <c r="Q23" s="223">
        <v>5</v>
      </c>
      <c r="R23" s="223">
        <v>292</v>
      </c>
      <c r="S23" s="223">
        <v>12</v>
      </c>
      <c r="T23" s="223">
        <v>3</v>
      </c>
      <c r="U23" s="223">
        <v>73</v>
      </c>
      <c r="V23" s="77" t="s">
        <v>78</v>
      </c>
    </row>
    <row r="24" spans="1:22" ht="15" customHeight="1">
      <c r="A24" s="75" t="s">
        <v>79</v>
      </c>
      <c r="B24" s="222">
        <v>347</v>
      </c>
      <c r="C24" s="222">
        <v>172</v>
      </c>
      <c r="D24" s="222">
        <v>102</v>
      </c>
      <c r="E24" s="222">
        <v>47</v>
      </c>
      <c r="F24" s="222">
        <v>15</v>
      </c>
      <c r="G24" s="222">
        <v>9</v>
      </c>
      <c r="H24" s="223">
        <v>2</v>
      </c>
      <c r="I24" s="223" t="s">
        <v>269</v>
      </c>
      <c r="J24" s="222">
        <v>634</v>
      </c>
      <c r="K24" s="6">
        <v>1.8270893370000001</v>
      </c>
      <c r="L24" s="223">
        <v>172</v>
      </c>
      <c r="M24" s="223">
        <v>152</v>
      </c>
      <c r="N24" s="223">
        <v>55</v>
      </c>
      <c r="O24" s="223">
        <v>46</v>
      </c>
      <c r="P24" s="223">
        <v>20</v>
      </c>
      <c r="Q24" s="223">
        <v>3</v>
      </c>
      <c r="R24" s="223">
        <v>172</v>
      </c>
      <c r="S24" s="223">
        <v>7</v>
      </c>
      <c r="T24" s="223" t="s">
        <v>269</v>
      </c>
      <c r="U24" s="223" t="s">
        <v>269</v>
      </c>
      <c r="V24" s="77" t="s">
        <v>79</v>
      </c>
    </row>
    <row r="25" spans="1:22" ht="15" customHeight="1">
      <c r="A25" s="75" t="s">
        <v>80</v>
      </c>
      <c r="B25" s="222">
        <v>233</v>
      </c>
      <c r="C25" s="222">
        <v>101</v>
      </c>
      <c r="D25" s="222">
        <v>67</v>
      </c>
      <c r="E25" s="222">
        <v>35</v>
      </c>
      <c r="F25" s="222">
        <v>19</v>
      </c>
      <c r="G25" s="222">
        <v>10</v>
      </c>
      <c r="H25" s="222">
        <v>1</v>
      </c>
      <c r="I25" s="223" t="s">
        <v>269</v>
      </c>
      <c r="J25" s="222">
        <v>472</v>
      </c>
      <c r="K25" s="6">
        <v>2.0257510729999999</v>
      </c>
      <c r="L25" s="223">
        <v>132</v>
      </c>
      <c r="M25" s="223">
        <v>120</v>
      </c>
      <c r="N25" s="223">
        <v>41</v>
      </c>
      <c r="O25" s="223">
        <v>45</v>
      </c>
      <c r="P25" s="223">
        <v>12</v>
      </c>
      <c r="Q25" s="223" t="s">
        <v>269</v>
      </c>
      <c r="R25" s="223">
        <v>101</v>
      </c>
      <c r="S25" s="223">
        <v>4</v>
      </c>
      <c r="T25" s="223">
        <v>1</v>
      </c>
      <c r="U25" s="223">
        <v>11</v>
      </c>
      <c r="V25" s="77" t="s">
        <v>80</v>
      </c>
    </row>
    <row r="26" spans="1:22" ht="15" customHeight="1">
      <c r="A26" s="75" t="s">
        <v>81</v>
      </c>
      <c r="B26" s="222">
        <v>804</v>
      </c>
      <c r="C26" s="222">
        <v>410</v>
      </c>
      <c r="D26" s="222">
        <v>225</v>
      </c>
      <c r="E26" s="222">
        <v>108</v>
      </c>
      <c r="F26" s="222">
        <v>49</v>
      </c>
      <c r="G26" s="222">
        <v>10</v>
      </c>
      <c r="H26" s="222">
        <v>2</v>
      </c>
      <c r="I26" s="223" t="s">
        <v>269</v>
      </c>
      <c r="J26" s="222">
        <v>1442</v>
      </c>
      <c r="K26" s="6">
        <v>1.7935323379999999</v>
      </c>
      <c r="L26" s="223">
        <v>387</v>
      </c>
      <c r="M26" s="223">
        <v>338</v>
      </c>
      <c r="N26" s="223">
        <v>141</v>
      </c>
      <c r="O26" s="223">
        <v>106</v>
      </c>
      <c r="P26" s="223">
        <v>49</v>
      </c>
      <c r="Q26" s="223">
        <v>7</v>
      </c>
      <c r="R26" s="223">
        <v>410</v>
      </c>
      <c r="S26" s="223">
        <v>21</v>
      </c>
      <c r="T26" s="223">
        <v>3</v>
      </c>
      <c r="U26" s="223">
        <v>98</v>
      </c>
      <c r="V26" s="77" t="s">
        <v>81</v>
      </c>
    </row>
    <row r="27" spans="1:22" ht="15" customHeight="1">
      <c r="A27" s="75" t="s">
        <v>82</v>
      </c>
      <c r="B27" s="222">
        <v>223</v>
      </c>
      <c r="C27" s="222">
        <v>131</v>
      </c>
      <c r="D27" s="222">
        <v>59</v>
      </c>
      <c r="E27" s="222">
        <v>13</v>
      </c>
      <c r="F27" s="222">
        <v>14</v>
      </c>
      <c r="G27" s="222">
        <v>4</v>
      </c>
      <c r="H27" s="223">
        <v>2</v>
      </c>
      <c r="I27" s="223" t="s">
        <v>269</v>
      </c>
      <c r="J27" s="222">
        <v>376</v>
      </c>
      <c r="K27" s="6">
        <v>1.6860986549999999</v>
      </c>
      <c r="L27" s="223">
        <v>90</v>
      </c>
      <c r="M27" s="223">
        <v>82</v>
      </c>
      <c r="N27" s="223">
        <v>33</v>
      </c>
      <c r="O27" s="223">
        <v>25</v>
      </c>
      <c r="P27" s="223">
        <v>8</v>
      </c>
      <c r="Q27" s="223">
        <v>2</v>
      </c>
      <c r="R27" s="223">
        <v>131</v>
      </c>
      <c r="S27" s="223">
        <v>5</v>
      </c>
      <c r="T27" s="223">
        <v>5</v>
      </c>
      <c r="U27" s="223">
        <v>169</v>
      </c>
      <c r="V27" s="77" t="s">
        <v>82</v>
      </c>
    </row>
    <row r="28" spans="1:22" ht="15" customHeight="1">
      <c r="A28" s="75" t="s">
        <v>83</v>
      </c>
      <c r="B28" s="222">
        <v>582</v>
      </c>
      <c r="C28" s="222">
        <v>243</v>
      </c>
      <c r="D28" s="222">
        <v>197</v>
      </c>
      <c r="E28" s="222">
        <v>82</v>
      </c>
      <c r="F28" s="222">
        <v>44</v>
      </c>
      <c r="G28" s="222">
        <v>12</v>
      </c>
      <c r="H28" s="222">
        <v>2</v>
      </c>
      <c r="I28" s="222">
        <v>2</v>
      </c>
      <c r="J28" s="222">
        <v>1146</v>
      </c>
      <c r="K28" s="6">
        <v>1.969072165</v>
      </c>
      <c r="L28" s="223">
        <v>336</v>
      </c>
      <c r="M28" s="223">
        <v>308</v>
      </c>
      <c r="N28" s="223">
        <v>118</v>
      </c>
      <c r="O28" s="223">
        <v>77</v>
      </c>
      <c r="P28" s="223">
        <v>28</v>
      </c>
      <c r="Q28" s="223">
        <v>3</v>
      </c>
      <c r="R28" s="223">
        <v>243</v>
      </c>
      <c r="S28" s="223">
        <v>10</v>
      </c>
      <c r="T28" s="223">
        <v>3</v>
      </c>
      <c r="U28" s="223">
        <v>31</v>
      </c>
      <c r="V28" s="77" t="s">
        <v>83</v>
      </c>
    </row>
    <row r="29" spans="1:22" ht="15" customHeight="1">
      <c r="A29" s="75" t="s">
        <v>84</v>
      </c>
      <c r="B29" s="222">
        <v>499</v>
      </c>
      <c r="C29" s="222">
        <v>279</v>
      </c>
      <c r="D29" s="222">
        <v>143</v>
      </c>
      <c r="E29" s="222">
        <v>50</v>
      </c>
      <c r="F29" s="222">
        <v>18</v>
      </c>
      <c r="G29" s="222">
        <v>8</v>
      </c>
      <c r="H29" s="223">
        <v>1</v>
      </c>
      <c r="I29" s="223" t="s">
        <v>269</v>
      </c>
      <c r="J29" s="222">
        <v>833</v>
      </c>
      <c r="K29" s="6">
        <v>1.669338677</v>
      </c>
      <c r="L29" s="223">
        <v>212</v>
      </c>
      <c r="M29" s="223">
        <v>197</v>
      </c>
      <c r="N29" s="223">
        <v>97</v>
      </c>
      <c r="O29" s="223">
        <v>52</v>
      </c>
      <c r="P29" s="223">
        <v>15</v>
      </c>
      <c r="Q29" s="223">
        <v>8</v>
      </c>
      <c r="R29" s="223">
        <v>279</v>
      </c>
      <c r="S29" s="223">
        <v>8</v>
      </c>
      <c r="T29" s="223" t="s">
        <v>269</v>
      </c>
      <c r="U29" s="223" t="s">
        <v>269</v>
      </c>
      <c r="V29" s="77" t="s">
        <v>84</v>
      </c>
    </row>
    <row r="30" spans="1:22" ht="15" customHeight="1">
      <c r="A30" s="75" t="s">
        <v>85</v>
      </c>
      <c r="B30" s="222">
        <v>637</v>
      </c>
      <c r="C30" s="222">
        <v>346</v>
      </c>
      <c r="D30" s="222">
        <v>188</v>
      </c>
      <c r="E30" s="222">
        <v>65</v>
      </c>
      <c r="F30" s="222">
        <v>25</v>
      </c>
      <c r="G30" s="222">
        <v>10</v>
      </c>
      <c r="H30" s="222">
        <v>2</v>
      </c>
      <c r="I30" s="222">
        <v>1</v>
      </c>
      <c r="J30" s="222">
        <v>1086</v>
      </c>
      <c r="K30" s="6">
        <v>1.7048665620000001</v>
      </c>
      <c r="L30" s="223">
        <v>286</v>
      </c>
      <c r="M30" s="223">
        <v>255</v>
      </c>
      <c r="N30" s="223">
        <v>116</v>
      </c>
      <c r="O30" s="223">
        <v>69</v>
      </c>
      <c r="P30" s="223">
        <v>31</v>
      </c>
      <c r="Q30" s="223">
        <v>5</v>
      </c>
      <c r="R30" s="223">
        <v>346</v>
      </c>
      <c r="S30" s="223">
        <v>11</v>
      </c>
      <c r="T30" s="223">
        <v>1</v>
      </c>
      <c r="U30" s="223">
        <v>7</v>
      </c>
      <c r="V30" s="77" t="s">
        <v>85</v>
      </c>
    </row>
    <row r="31" spans="1:22" ht="15" customHeight="1">
      <c r="A31" s="75" t="s">
        <v>86</v>
      </c>
      <c r="B31" s="222">
        <v>336</v>
      </c>
      <c r="C31" s="222">
        <v>153</v>
      </c>
      <c r="D31" s="222">
        <v>118</v>
      </c>
      <c r="E31" s="222">
        <v>40</v>
      </c>
      <c r="F31" s="222">
        <v>21</v>
      </c>
      <c r="G31" s="222">
        <v>3</v>
      </c>
      <c r="H31" s="222">
        <v>1</v>
      </c>
      <c r="I31" s="223" t="s">
        <v>269</v>
      </c>
      <c r="J31" s="222">
        <v>614</v>
      </c>
      <c r="K31" s="6">
        <v>1.8273809519999999</v>
      </c>
      <c r="L31" s="223">
        <v>181</v>
      </c>
      <c r="M31" s="223">
        <v>162</v>
      </c>
      <c r="N31" s="223">
        <v>75</v>
      </c>
      <c r="O31" s="223">
        <v>40</v>
      </c>
      <c r="P31" s="223">
        <v>19</v>
      </c>
      <c r="Q31" s="223">
        <v>2</v>
      </c>
      <c r="R31" s="223">
        <v>153</v>
      </c>
      <c r="S31" s="223">
        <v>11</v>
      </c>
      <c r="T31" s="223" t="s">
        <v>269</v>
      </c>
      <c r="U31" s="223" t="s">
        <v>269</v>
      </c>
      <c r="V31" s="77" t="s">
        <v>86</v>
      </c>
    </row>
    <row r="32" spans="1:22" ht="15" customHeight="1">
      <c r="A32" s="75" t="s">
        <v>87</v>
      </c>
      <c r="B32" s="222">
        <v>606</v>
      </c>
      <c r="C32" s="222">
        <v>287</v>
      </c>
      <c r="D32" s="222">
        <v>189</v>
      </c>
      <c r="E32" s="222">
        <v>82</v>
      </c>
      <c r="F32" s="222">
        <v>31</v>
      </c>
      <c r="G32" s="222">
        <v>12</v>
      </c>
      <c r="H32" s="222">
        <v>4</v>
      </c>
      <c r="I32" s="223">
        <v>1</v>
      </c>
      <c r="J32" s="222">
        <v>1127</v>
      </c>
      <c r="K32" s="6">
        <v>1.8597359739999999</v>
      </c>
      <c r="L32" s="223">
        <v>316</v>
      </c>
      <c r="M32" s="223">
        <v>288</v>
      </c>
      <c r="N32" s="223">
        <v>127</v>
      </c>
      <c r="O32" s="223">
        <v>96</v>
      </c>
      <c r="P32" s="223">
        <v>28</v>
      </c>
      <c r="Q32" s="223">
        <v>3</v>
      </c>
      <c r="R32" s="223">
        <v>287</v>
      </c>
      <c r="S32" s="223">
        <v>13</v>
      </c>
      <c r="T32" s="223">
        <v>3</v>
      </c>
      <c r="U32" s="223">
        <v>76</v>
      </c>
      <c r="V32" s="77" t="s">
        <v>87</v>
      </c>
    </row>
    <row r="33" spans="1:22" ht="15" customHeight="1">
      <c r="A33" s="75" t="s">
        <v>88</v>
      </c>
      <c r="B33" s="222">
        <v>734</v>
      </c>
      <c r="C33" s="222">
        <v>384</v>
      </c>
      <c r="D33" s="222">
        <v>203</v>
      </c>
      <c r="E33" s="222">
        <v>94</v>
      </c>
      <c r="F33" s="222">
        <v>31</v>
      </c>
      <c r="G33" s="222">
        <v>16</v>
      </c>
      <c r="H33" s="222">
        <v>3</v>
      </c>
      <c r="I33" s="222">
        <v>3</v>
      </c>
      <c r="J33" s="222">
        <v>1316</v>
      </c>
      <c r="K33" s="6">
        <v>1.792915531</v>
      </c>
      <c r="L33" s="223">
        <v>346</v>
      </c>
      <c r="M33" s="223">
        <v>303</v>
      </c>
      <c r="N33" s="223">
        <v>118</v>
      </c>
      <c r="O33" s="223">
        <v>91</v>
      </c>
      <c r="P33" s="223">
        <v>43</v>
      </c>
      <c r="Q33" s="223">
        <v>4</v>
      </c>
      <c r="R33" s="223">
        <v>384</v>
      </c>
      <c r="S33" s="223">
        <v>19</v>
      </c>
      <c r="T33" s="223">
        <v>1</v>
      </c>
      <c r="U33" s="223">
        <v>18</v>
      </c>
      <c r="V33" s="77" t="s">
        <v>88</v>
      </c>
    </row>
    <row r="34" spans="1:22" ht="15" customHeight="1">
      <c r="A34" s="75" t="s">
        <v>89</v>
      </c>
      <c r="B34" s="222">
        <v>1120</v>
      </c>
      <c r="C34" s="222">
        <v>505</v>
      </c>
      <c r="D34" s="222">
        <v>346</v>
      </c>
      <c r="E34" s="222">
        <v>154</v>
      </c>
      <c r="F34" s="222">
        <v>81</v>
      </c>
      <c r="G34" s="222">
        <v>23</v>
      </c>
      <c r="H34" s="222">
        <v>9</v>
      </c>
      <c r="I34" s="222">
        <v>2</v>
      </c>
      <c r="J34" s="222">
        <v>2166</v>
      </c>
      <c r="K34" s="6">
        <v>1.933928571</v>
      </c>
      <c r="L34" s="223">
        <v>601</v>
      </c>
      <c r="M34" s="223">
        <v>533</v>
      </c>
      <c r="N34" s="223">
        <v>229</v>
      </c>
      <c r="O34" s="223">
        <v>174</v>
      </c>
      <c r="P34" s="223">
        <v>68</v>
      </c>
      <c r="Q34" s="223">
        <v>14</v>
      </c>
      <c r="R34" s="223">
        <v>505</v>
      </c>
      <c r="S34" s="223">
        <v>36</v>
      </c>
      <c r="T34" s="223">
        <v>3</v>
      </c>
      <c r="U34" s="223">
        <v>84</v>
      </c>
      <c r="V34" s="77" t="s">
        <v>89</v>
      </c>
    </row>
    <row r="35" spans="1:22" ht="15" customHeight="1">
      <c r="A35" s="75" t="s">
        <v>90</v>
      </c>
      <c r="B35" s="222">
        <v>641</v>
      </c>
      <c r="C35" s="222">
        <v>327</v>
      </c>
      <c r="D35" s="222">
        <v>188</v>
      </c>
      <c r="E35" s="222">
        <v>76</v>
      </c>
      <c r="F35" s="222">
        <v>38</v>
      </c>
      <c r="G35" s="222">
        <v>7</v>
      </c>
      <c r="H35" s="222">
        <v>5</v>
      </c>
      <c r="I35" s="223" t="s">
        <v>269</v>
      </c>
      <c r="J35" s="222">
        <v>1148</v>
      </c>
      <c r="K35" s="6">
        <v>1.7909516379999999</v>
      </c>
      <c r="L35" s="223">
        <v>310</v>
      </c>
      <c r="M35" s="223">
        <v>280</v>
      </c>
      <c r="N35" s="223">
        <v>116</v>
      </c>
      <c r="O35" s="223">
        <v>89</v>
      </c>
      <c r="P35" s="223">
        <v>30</v>
      </c>
      <c r="Q35" s="223">
        <v>4</v>
      </c>
      <c r="R35" s="223">
        <v>327</v>
      </c>
      <c r="S35" s="223">
        <v>9</v>
      </c>
      <c r="T35" s="223">
        <v>2</v>
      </c>
      <c r="U35" s="223">
        <v>64</v>
      </c>
      <c r="V35" s="77" t="s">
        <v>90</v>
      </c>
    </row>
    <row r="36" spans="1:22" ht="15" customHeight="1">
      <c r="A36" s="75" t="s">
        <v>91</v>
      </c>
      <c r="B36" s="223" t="s">
        <v>269</v>
      </c>
      <c r="C36" s="223" t="s">
        <v>269</v>
      </c>
      <c r="D36" s="223" t="s">
        <v>269</v>
      </c>
      <c r="E36" s="223" t="s">
        <v>269</v>
      </c>
      <c r="F36" s="223" t="s">
        <v>269</v>
      </c>
      <c r="G36" s="223" t="s">
        <v>269</v>
      </c>
      <c r="H36" s="223" t="s">
        <v>269</v>
      </c>
      <c r="I36" s="223" t="s">
        <v>269</v>
      </c>
      <c r="J36" s="223" t="s">
        <v>269</v>
      </c>
      <c r="K36" s="224" t="s">
        <v>269</v>
      </c>
      <c r="L36" s="223" t="s">
        <v>269</v>
      </c>
      <c r="M36" s="223" t="s">
        <v>269</v>
      </c>
      <c r="N36" s="223" t="s">
        <v>269</v>
      </c>
      <c r="O36" s="223" t="s">
        <v>269</v>
      </c>
      <c r="P36" s="223" t="s">
        <v>269</v>
      </c>
      <c r="Q36" s="223" t="s">
        <v>269</v>
      </c>
      <c r="R36" s="223" t="s">
        <v>269</v>
      </c>
      <c r="S36" s="223" t="s">
        <v>269</v>
      </c>
      <c r="T36" s="223" t="s">
        <v>269</v>
      </c>
      <c r="U36" s="223" t="s">
        <v>269</v>
      </c>
      <c r="V36" s="77" t="s">
        <v>91</v>
      </c>
    </row>
    <row r="37" spans="1:22" ht="15" customHeight="1">
      <c r="A37" s="75" t="s">
        <v>92</v>
      </c>
      <c r="B37" s="222">
        <v>292</v>
      </c>
      <c r="C37" s="222">
        <v>91</v>
      </c>
      <c r="D37" s="222">
        <v>105</v>
      </c>
      <c r="E37" s="222">
        <v>46</v>
      </c>
      <c r="F37" s="222">
        <v>43</v>
      </c>
      <c r="G37" s="222">
        <v>6</v>
      </c>
      <c r="H37" s="222">
        <v>1</v>
      </c>
      <c r="I37" s="223" t="s">
        <v>269</v>
      </c>
      <c r="J37" s="222">
        <v>647</v>
      </c>
      <c r="K37" s="6">
        <v>2.2157534249999999</v>
      </c>
      <c r="L37" s="223">
        <v>195</v>
      </c>
      <c r="M37" s="223">
        <v>178</v>
      </c>
      <c r="N37" s="223">
        <v>72</v>
      </c>
      <c r="O37" s="223">
        <v>72</v>
      </c>
      <c r="P37" s="223">
        <v>17</v>
      </c>
      <c r="Q37" s="223">
        <v>6</v>
      </c>
      <c r="R37" s="223">
        <v>91</v>
      </c>
      <c r="S37" s="223">
        <v>7</v>
      </c>
      <c r="T37" s="223">
        <v>1</v>
      </c>
      <c r="U37" s="223">
        <v>99</v>
      </c>
      <c r="V37" s="77" t="s">
        <v>92</v>
      </c>
    </row>
    <row r="38" spans="1:22" ht="15" customHeight="1">
      <c r="A38" s="75" t="s">
        <v>93</v>
      </c>
      <c r="B38" s="222">
        <v>435</v>
      </c>
      <c r="C38" s="222">
        <v>246</v>
      </c>
      <c r="D38" s="222">
        <v>94</v>
      </c>
      <c r="E38" s="222">
        <v>54</v>
      </c>
      <c r="F38" s="222">
        <v>29</v>
      </c>
      <c r="G38" s="222">
        <v>11</v>
      </c>
      <c r="H38" s="223" t="s">
        <v>269</v>
      </c>
      <c r="I38" s="222">
        <v>1</v>
      </c>
      <c r="J38" s="222">
        <v>774</v>
      </c>
      <c r="K38" s="6">
        <v>1.7793103450000001</v>
      </c>
      <c r="L38" s="223">
        <v>187</v>
      </c>
      <c r="M38" s="223">
        <v>167</v>
      </c>
      <c r="N38" s="223">
        <v>66</v>
      </c>
      <c r="O38" s="223">
        <v>68</v>
      </c>
      <c r="P38" s="223">
        <v>20</v>
      </c>
      <c r="Q38" s="223">
        <v>2</v>
      </c>
      <c r="R38" s="223">
        <v>246</v>
      </c>
      <c r="S38" s="223">
        <v>10</v>
      </c>
      <c r="T38" s="223">
        <v>3</v>
      </c>
      <c r="U38" s="223">
        <v>54</v>
      </c>
      <c r="V38" s="77" t="s">
        <v>93</v>
      </c>
    </row>
    <row r="39" spans="1:22" ht="15" customHeight="1">
      <c r="A39" s="75" t="s">
        <v>273</v>
      </c>
      <c r="B39" s="222">
        <v>1363</v>
      </c>
      <c r="C39" s="222">
        <v>628</v>
      </c>
      <c r="D39" s="222">
        <v>350</v>
      </c>
      <c r="E39" s="222">
        <v>223</v>
      </c>
      <c r="F39" s="222">
        <v>124</v>
      </c>
      <c r="G39" s="222">
        <v>31</v>
      </c>
      <c r="H39" s="222">
        <v>4</v>
      </c>
      <c r="I39" s="222">
        <v>3</v>
      </c>
      <c r="J39" s="222">
        <v>2693</v>
      </c>
      <c r="K39" s="6">
        <v>1.9757887009999999</v>
      </c>
      <c r="L39" s="223">
        <v>725</v>
      </c>
      <c r="M39" s="223">
        <v>676</v>
      </c>
      <c r="N39" s="223">
        <v>251</v>
      </c>
      <c r="O39" s="223">
        <v>311</v>
      </c>
      <c r="P39" s="223">
        <v>49</v>
      </c>
      <c r="Q39" s="223">
        <v>10</v>
      </c>
      <c r="R39" s="223">
        <v>628</v>
      </c>
      <c r="S39" s="223">
        <v>26</v>
      </c>
      <c r="T39" s="223">
        <v>1</v>
      </c>
      <c r="U39" s="223">
        <v>7</v>
      </c>
      <c r="V39" s="77" t="s">
        <v>273</v>
      </c>
    </row>
    <row r="40" spans="1:22" ht="15" customHeight="1">
      <c r="A40" s="75" t="s">
        <v>244</v>
      </c>
      <c r="B40" s="222">
        <v>694</v>
      </c>
      <c r="C40" s="222">
        <v>349</v>
      </c>
      <c r="D40" s="222">
        <v>174</v>
      </c>
      <c r="E40" s="222">
        <v>89</v>
      </c>
      <c r="F40" s="222">
        <v>60</v>
      </c>
      <c r="G40" s="222">
        <v>18</v>
      </c>
      <c r="H40" s="222">
        <v>1</v>
      </c>
      <c r="I40" s="222">
        <v>3</v>
      </c>
      <c r="J40" s="222">
        <v>1321</v>
      </c>
      <c r="K40" s="6">
        <v>1.903458213</v>
      </c>
      <c r="L40" s="223">
        <v>340</v>
      </c>
      <c r="M40" s="223">
        <v>306</v>
      </c>
      <c r="N40" s="223">
        <v>117</v>
      </c>
      <c r="O40" s="223">
        <v>123</v>
      </c>
      <c r="P40" s="223">
        <v>34</v>
      </c>
      <c r="Q40" s="223">
        <v>4</v>
      </c>
      <c r="R40" s="223">
        <v>349</v>
      </c>
      <c r="S40" s="223">
        <v>22</v>
      </c>
      <c r="T40" s="223" t="s">
        <v>269</v>
      </c>
      <c r="U40" s="223" t="s">
        <v>269</v>
      </c>
      <c r="V40" s="77" t="s">
        <v>244</v>
      </c>
    </row>
    <row r="41" spans="1:22" ht="15" customHeight="1">
      <c r="A41" s="75" t="s">
        <v>257</v>
      </c>
      <c r="B41" s="222">
        <v>1047</v>
      </c>
      <c r="C41" s="222">
        <v>703</v>
      </c>
      <c r="D41" s="222">
        <v>205</v>
      </c>
      <c r="E41" s="222">
        <v>86</v>
      </c>
      <c r="F41" s="222">
        <v>40</v>
      </c>
      <c r="G41" s="222">
        <v>10</v>
      </c>
      <c r="H41" s="222">
        <v>3</v>
      </c>
      <c r="I41" s="223" t="s">
        <v>269</v>
      </c>
      <c r="J41" s="222">
        <v>1599</v>
      </c>
      <c r="K41" s="6">
        <v>1.52722063</v>
      </c>
      <c r="L41" s="223">
        <v>334</v>
      </c>
      <c r="M41" s="223">
        <v>309</v>
      </c>
      <c r="N41" s="223">
        <v>130</v>
      </c>
      <c r="O41" s="223">
        <v>92</v>
      </c>
      <c r="P41" s="223">
        <v>25</v>
      </c>
      <c r="Q41" s="223">
        <v>9</v>
      </c>
      <c r="R41" s="223">
        <v>703</v>
      </c>
      <c r="S41" s="223">
        <v>13</v>
      </c>
      <c r="T41" s="223">
        <v>1</v>
      </c>
      <c r="U41" s="223">
        <v>27</v>
      </c>
      <c r="V41" s="77" t="s">
        <v>257</v>
      </c>
    </row>
    <row r="42" spans="1:22" ht="15" customHeight="1">
      <c r="A42" s="75" t="s">
        <v>94</v>
      </c>
      <c r="B42" s="222">
        <v>458</v>
      </c>
      <c r="C42" s="222">
        <v>169</v>
      </c>
      <c r="D42" s="222">
        <v>120</v>
      </c>
      <c r="E42" s="222">
        <v>81</v>
      </c>
      <c r="F42" s="222">
        <v>68</v>
      </c>
      <c r="G42" s="222">
        <v>17</v>
      </c>
      <c r="H42" s="222">
        <v>2</v>
      </c>
      <c r="I42" s="222">
        <v>1</v>
      </c>
      <c r="J42" s="222">
        <v>1028</v>
      </c>
      <c r="K42" s="6">
        <v>2.2445414850000001</v>
      </c>
      <c r="L42" s="223">
        <v>281</v>
      </c>
      <c r="M42" s="223">
        <v>257</v>
      </c>
      <c r="N42" s="223">
        <v>82</v>
      </c>
      <c r="O42" s="223">
        <v>141</v>
      </c>
      <c r="P42" s="223">
        <v>24</v>
      </c>
      <c r="Q42" s="223">
        <v>8</v>
      </c>
      <c r="R42" s="223">
        <v>169</v>
      </c>
      <c r="S42" s="223">
        <v>7</v>
      </c>
      <c r="T42" s="223">
        <v>3</v>
      </c>
      <c r="U42" s="223">
        <v>18</v>
      </c>
      <c r="V42" s="77" t="s">
        <v>94</v>
      </c>
    </row>
    <row r="43" spans="1:22" ht="15" customHeight="1">
      <c r="A43" s="75" t="s">
        <v>95</v>
      </c>
      <c r="B43" s="222">
        <v>775</v>
      </c>
      <c r="C43" s="222">
        <v>354</v>
      </c>
      <c r="D43" s="222">
        <v>231</v>
      </c>
      <c r="E43" s="222">
        <v>113</v>
      </c>
      <c r="F43" s="222">
        <v>57</v>
      </c>
      <c r="G43" s="222">
        <v>12</v>
      </c>
      <c r="H43" s="222">
        <v>6</v>
      </c>
      <c r="I43" s="222">
        <v>2</v>
      </c>
      <c r="J43" s="222">
        <v>1494</v>
      </c>
      <c r="K43" s="6">
        <v>1.9277419360000001</v>
      </c>
      <c r="L43" s="223">
        <v>410</v>
      </c>
      <c r="M43" s="223">
        <v>375</v>
      </c>
      <c r="N43" s="223">
        <v>157</v>
      </c>
      <c r="O43" s="223">
        <v>139</v>
      </c>
      <c r="P43" s="223">
        <v>35</v>
      </c>
      <c r="Q43" s="223">
        <v>11</v>
      </c>
      <c r="R43" s="223">
        <v>354</v>
      </c>
      <c r="S43" s="223">
        <v>24</v>
      </c>
      <c r="T43" s="223">
        <v>2</v>
      </c>
      <c r="U43" s="223">
        <v>59</v>
      </c>
      <c r="V43" s="77" t="s">
        <v>95</v>
      </c>
    </row>
    <row r="44" spans="1:22" ht="15" customHeight="1">
      <c r="A44" s="75" t="s">
        <v>96</v>
      </c>
      <c r="B44" s="222">
        <v>1012</v>
      </c>
      <c r="C44" s="222">
        <v>352</v>
      </c>
      <c r="D44" s="222">
        <v>378</v>
      </c>
      <c r="E44" s="222">
        <v>179</v>
      </c>
      <c r="F44" s="222">
        <v>78</v>
      </c>
      <c r="G44" s="222">
        <v>21</v>
      </c>
      <c r="H44" s="222">
        <v>4</v>
      </c>
      <c r="I44" s="223" t="s">
        <v>269</v>
      </c>
      <c r="J44" s="222">
        <v>2086</v>
      </c>
      <c r="K44" s="6">
        <v>2.0612648220000001</v>
      </c>
      <c r="L44" s="223">
        <v>653</v>
      </c>
      <c r="M44" s="223">
        <v>607</v>
      </c>
      <c r="N44" s="223">
        <v>269</v>
      </c>
      <c r="O44" s="223">
        <v>206</v>
      </c>
      <c r="P44" s="223">
        <v>46</v>
      </c>
      <c r="Q44" s="223">
        <v>7</v>
      </c>
      <c r="R44" s="223">
        <v>352</v>
      </c>
      <c r="S44" s="223">
        <v>24</v>
      </c>
      <c r="T44" s="223" t="s">
        <v>269</v>
      </c>
      <c r="U44" s="223" t="s">
        <v>269</v>
      </c>
      <c r="V44" s="77" t="s">
        <v>96</v>
      </c>
    </row>
    <row r="45" spans="1:22" ht="15" customHeight="1">
      <c r="A45" s="75" t="s">
        <v>97</v>
      </c>
      <c r="B45" s="222">
        <v>1395</v>
      </c>
      <c r="C45" s="222">
        <v>655</v>
      </c>
      <c r="D45" s="222">
        <v>403</v>
      </c>
      <c r="E45" s="222">
        <v>197</v>
      </c>
      <c r="F45" s="222">
        <v>106</v>
      </c>
      <c r="G45" s="222">
        <v>25</v>
      </c>
      <c r="H45" s="222">
        <v>8</v>
      </c>
      <c r="I45" s="222">
        <v>1</v>
      </c>
      <c r="J45" s="222">
        <v>2656</v>
      </c>
      <c r="K45" s="6">
        <v>1.903942652</v>
      </c>
      <c r="L45" s="223">
        <v>734</v>
      </c>
      <c r="M45" s="223">
        <v>684</v>
      </c>
      <c r="N45" s="223">
        <v>252</v>
      </c>
      <c r="O45" s="223">
        <v>238</v>
      </c>
      <c r="P45" s="223">
        <v>50</v>
      </c>
      <c r="Q45" s="223">
        <v>5</v>
      </c>
      <c r="R45" s="223">
        <v>655</v>
      </c>
      <c r="S45" s="223">
        <v>29</v>
      </c>
      <c r="T45" s="223" t="s">
        <v>269</v>
      </c>
      <c r="U45" s="223" t="s">
        <v>269</v>
      </c>
      <c r="V45" s="77" t="s">
        <v>97</v>
      </c>
    </row>
    <row r="46" spans="1:22" ht="15" customHeight="1">
      <c r="A46" s="75" t="s">
        <v>98</v>
      </c>
      <c r="B46" s="222">
        <v>1033</v>
      </c>
      <c r="C46" s="222">
        <v>602</v>
      </c>
      <c r="D46" s="222">
        <v>247</v>
      </c>
      <c r="E46" s="222">
        <v>104</v>
      </c>
      <c r="F46" s="222">
        <v>62</v>
      </c>
      <c r="G46" s="222">
        <v>17</v>
      </c>
      <c r="H46" s="223" t="s">
        <v>269</v>
      </c>
      <c r="I46" s="223">
        <v>1</v>
      </c>
      <c r="J46" s="222">
        <v>1749</v>
      </c>
      <c r="K46" s="6">
        <v>1.6931268150000001</v>
      </c>
      <c r="L46" s="223">
        <v>426</v>
      </c>
      <c r="M46" s="223">
        <v>389</v>
      </c>
      <c r="N46" s="223">
        <v>163</v>
      </c>
      <c r="O46" s="223">
        <v>128</v>
      </c>
      <c r="P46" s="223">
        <v>37</v>
      </c>
      <c r="Q46" s="223">
        <v>4</v>
      </c>
      <c r="R46" s="223">
        <v>602</v>
      </c>
      <c r="S46" s="223">
        <v>17</v>
      </c>
      <c r="T46" s="223" t="s">
        <v>269</v>
      </c>
      <c r="U46" s="223" t="s">
        <v>269</v>
      </c>
      <c r="V46" s="77" t="s">
        <v>98</v>
      </c>
    </row>
    <row r="47" spans="1:22" ht="15" customHeight="1">
      <c r="A47" s="75" t="s">
        <v>99</v>
      </c>
      <c r="B47" s="222">
        <v>881</v>
      </c>
      <c r="C47" s="222">
        <v>447</v>
      </c>
      <c r="D47" s="222">
        <v>225</v>
      </c>
      <c r="E47" s="222">
        <v>130</v>
      </c>
      <c r="F47" s="222">
        <v>58</v>
      </c>
      <c r="G47" s="222">
        <v>13</v>
      </c>
      <c r="H47" s="222">
        <v>5</v>
      </c>
      <c r="I47" s="223">
        <v>3</v>
      </c>
      <c r="J47" s="222">
        <v>1635</v>
      </c>
      <c r="K47" s="6">
        <v>1.8558456299999999</v>
      </c>
      <c r="L47" s="223">
        <v>424</v>
      </c>
      <c r="M47" s="223">
        <v>383</v>
      </c>
      <c r="N47" s="223">
        <v>148</v>
      </c>
      <c r="O47" s="223">
        <v>146</v>
      </c>
      <c r="P47" s="223">
        <v>41</v>
      </c>
      <c r="Q47" s="223">
        <v>10</v>
      </c>
      <c r="R47" s="223">
        <v>447</v>
      </c>
      <c r="S47" s="223">
        <v>21</v>
      </c>
      <c r="T47" s="223">
        <v>1</v>
      </c>
      <c r="U47" s="223">
        <v>110</v>
      </c>
      <c r="V47" s="77" t="s">
        <v>99</v>
      </c>
    </row>
    <row r="48" spans="1:22" ht="15" customHeight="1">
      <c r="A48" s="75" t="s">
        <v>100</v>
      </c>
      <c r="B48" s="222">
        <v>1115</v>
      </c>
      <c r="C48" s="222">
        <v>637</v>
      </c>
      <c r="D48" s="222">
        <v>304</v>
      </c>
      <c r="E48" s="222">
        <v>115</v>
      </c>
      <c r="F48" s="222">
        <v>46</v>
      </c>
      <c r="G48" s="222">
        <v>9</v>
      </c>
      <c r="H48" s="222">
        <v>1</v>
      </c>
      <c r="I48" s="223">
        <v>3</v>
      </c>
      <c r="J48" s="222">
        <v>1848</v>
      </c>
      <c r="K48" s="6">
        <v>1.6573991029999999</v>
      </c>
      <c r="L48" s="223">
        <v>473</v>
      </c>
      <c r="M48" s="223">
        <v>433</v>
      </c>
      <c r="N48" s="223">
        <v>213</v>
      </c>
      <c r="O48" s="223">
        <v>125</v>
      </c>
      <c r="P48" s="223">
        <v>40</v>
      </c>
      <c r="Q48" s="223">
        <v>4</v>
      </c>
      <c r="R48" s="223">
        <v>637</v>
      </c>
      <c r="S48" s="223">
        <v>18</v>
      </c>
      <c r="T48" s="223">
        <v>8</v>
      </c>
      <c r="U48" s="223">
        <v>211</v>
      </c>
      <c r="V48" s="77" t="s">
        <v>100</v>
      </c>
    </row>
    <row r="49" spans="1:22" ht="15" customHeight="1">
      <c r="A49" s="75" t="s">
        <v>101</v>
      </c>
      <c r="B49" s="222">
        <v>1193</v>
      </c>
      <c r="C49" s="222">
        <v>555</v>
      </c>
      <c r="D49" s="222">
        <v>377</v>
      </c>
      <c r="E49" s="222">
        <v>153</v>
      </c>
      <c r="F49" s="222">
        <v>77</v>
      </c>
      <c r="G49" s="222">
        <v>21</v>
      </c>
      <c r="H49" s="222">
        <v>7</v>
      </c>
      <c r="I49" s="222">
        <v>3</v>
      </c>
      <c r="J49" s="222">
        <v>2244</v>
      </c>
      <c r="K49" s="6">
        <v>1.8809723389999999</v>
      </c>
      <c r="L49" s="223">
        <v>628</v>
      </c>
      <c r="M49" s="223">
        <v>561</v>
      </c>
      <c r="N49" s="223">
        <v>238</v>
      </c>
      <c r="O49" s="223">
        <v>186</v>
      </c>
      <c r="P49" s="223">
        <v>67</v>
      </c>
      <c r="Q49" s="223">
        <v>10</v>
      </c>
      <c r="R49" s="223">
        <v>555</v>
      </c>
      <c r="S49" s="223">
        <v>33</v>
      </c>
      <c r="T49" s="223">
        <v>3</v>
      </c>
      <c r="U49" s="223">
        <v>321</v>
      </c>
      <c r="V49" s="77" t="s">
        <v>101</v>
      </c>
    </row>
    <row r="50" spans="1:22" ht="15" customHeight="1">
      <c r="A50" s="75" t="s">
        <v>102</v>
      </c>
      <c r="B50" s="222">
        <v>1065</v>
      </c>
      <c r="C50" s="222">
        <v>550</v>
      </c>
      <c r="D50" s="222">
        <v>307</v>
      </c>
      <c r="E50" s="222">
        <v>125</v>
      </c>
      <c r="F50" s="222">
        <v>68</v>
      </c>
      <c r="G50" s="222">
        <v>10</v>
      </c>
      <c r="H50" s="222">
        <v>4</v>
      </c>
      <c r="I50" s="222">
        <v>1</v>
      </c>
      <c r="J50" s="222">
        <v>1892</v>
      </c>
      <c r="K50" s="6">
        <v>1.776525822</v>
      </c>
      <c r="L50" s="223">
        <v>508</v>
      </c>
      <c r="M50" s="223">
        <v>455</v>
      </c>
      <c r="N50" s="223">
        <v>213</v>
      </c>
      <c r="O50" s="223">
        <v>144</v>
      </c>
      <c r="P50" s="223">
        <v>53</v>
      </c>
      <c r="Q50" s="223">
        <v>7</v>
      </c>
      <c r="R50" s="223">
        <v>550</v>
      </c>
      <c r="S50" s="223">
        <v>28</v>
      </c>
      <c r="T50" s="223" t="s">
        <v>269</v>
      </c>
      <c r="U50" s="223" t="s">
        <v>269</v>
      </c>
      <c r="V50" s="77" t="s">
        <v>102</v>
      </c>
    </row>
    <row r="51" spans="1:22" ht="15" customHeight="1">
      <c r="A51" s="75" t="s">
        <v>103</v>
      </c>
      <c r="B51" s="222">
        <v>1026</v>
      </c>
      <c r="C51" s="222">
        <v>462</v>
      </c>
      <c r="D51" s="222">
        <v>325</v>
      </c>
      <c r="E51" s="222">
        <v>144</v>
      </c>
      <c r="F51" s="222">
        <v>68</v>
      </c>
      <c r="G51" s="222">
        <v>18</v>
      </c>
      <c r="H51" s="222">
        <v>5</v>
      </c>
      <c r="I51" s="222">
        <v>4</v>
      </c>
      <c r="J51" s="222">
        <v>1967</v>
      </c>
      <c r="K51" s="6">
        <v>1.9171539959999999</v>
      </c>
      <c r="L51" s="223">
        <v>549</v>
      </c>
      <c r="M51" s="223">
        <v>486</v>
      </c>
      <c r="N51" s="223">
        <v>210</v>
      </c>
      <c r="O51" s="223">
        <v>162</v>
      </c>
      <c r="P51" s="223">
        <v>63</v>
      </c>
      <c r="Q51" s="223">
        <v>15</v>
      </c>
      <c r="R51" s="223">
        <v>462</v>
      </c>
      <c r="S51" s="223">
        <v>34</v>
      </c>
      <c r="T51" s="223">
        <v>1</v>
      </c>
      <c r="U51" s="223">
        <v>15</v>
      </c>
      <c r="V51" s="77" t="s">
        <v>103</v>
      </c>
    </row>
    <row r="52" spans="1:22" ht="15" customHeight="1">
      <c r="A52" s="75" t="s">
        <v>104</v>
      </c>
      <c r="B52" s="222">
        <v>809</v>
      </c>
      <c r="C52" s="222">
        <v>335</v>
      </c>
      <c r="D52" s="222">
        <v>265</v>
      </c>
      <c r="E52" s="222">
        <v>117</v>
      </c>
      <c r="F52" s="222">
        <v>74</v>
      </c>
      <c r="G52" s="222">
        <v>15</v>
      </c>
      <c r="H52" s="222">
        <v>2</v>
      </c>
      <c r="I52" s="222">
        <v>1</v>
      </c>
      <c r="J52" s="222">
        <v>1606</v>
      </c>
      <c r="K52" s="6">
        <v>1.9851668730000001</v>
      </c>
      <c r="L52" s="223">
        <v>472</v>
      </c>
      <c r="M52" s="223">
        <v>423</v>
      </c>
      <c r="N52" s="223">
        <v>163</v>
      </c>
      <c r="O52" s="223">
        <v>151</v>
      </c>
      <c r="P52" s="223">
        <v>49</v>
      </c>
      <c r="Q52" s="223">
        <v>2</v>
      </c>
      <c r="R52" s="223">
        <v>335</v>
      </c>
      <c r="S52" s="223">
        <v>24</v>
      </c>
      <c r="T52" s="223" t="s">
        <v>269</v>
      </c>
      <c r="U52" s="223" t="s">
        <v>269</v>
      </c>
      <c r="V52" s="77" t="s">
        <v>104</v>
      </c>
    </row>
    <row r="53" spans="1:22" ht="15" customHeight="1">
      <c r="A53" s="75" t="s">
        <v>105</v>
      </c>
      <c r="B53" s="222">
        <v>454</v>
      </c>
      <c r="C53" s="222">
        <v>233</v>
      </c>
      <c r="D53" s="222">
        <v>128</v>
      </c>
      <c r="E53" s="222">
        <v>53</v>
      </c>
      <c r="F53" s="222">
        <v>25</v>
      </c>
      <c r="G53" s="222">
        <v>9</v>
      </c>
      <c r="H53" s="222">
        <v>5</v>
      </c>
      <c r="I53" s="223">
        <v>1</v>
      </c>
      <c r="J53" s="222">
        <v>830</v>
      </c>
      <c r="K53" s="6">
        <v>1.828193833</v>
      </c>
      <c r="L53" s="223">
        <v>216</v>
      </c>
      <c r="M53" s="223">
        <v>187</v>
      </c>
      <c r="N53" s="223">
        <v>79</v>
      </c>
      <c r="O53" s="223">
        <v>56</v>
      </c>
      <c r="P53" s="223">
        <v>29</v>
      </c>
      <c r="Q53" s="223">
        <v>5</v>
      </c>
      <c r="R53" s="223">
        <v>233</v>
      </c>
      <c r="S53" s="223">
        <v>16</v>
      </c>
      <c r="T53" s="223">
        <v>2</v>
      </c>
      <c r="U53" s="223">
        <v>26</v>
      </c>
      <c r="V53" s="77" t="s">
        <v>105</v>
      </c>
    </row>
    <row r="54" spans="1:22" ht="15" customHeight="1">
      <c r="A54" s="75" t="s">
        <v>106</v>
      </c>
      <c r="B54" s="222">
        <v>639</v>
      </c>
      <c r="C54" s="222">
        <v>320</v>
      </c>
      <c r="D54" s="222">
        <v>168</v>
      </c>
      <c r="E54" s="222">
        <v>93</v>
      </c>
      <c r="F54" s="222">
        <v>44</v>
      </c>
      <c r="G54" s="222">
        <v>11</v>
      </c>
      <c r="H54" s="222">
        <v>3</v>
      </c>
      <c r="I54" s="223" t="s">
        <v>269</v>
      </c>
      <c r="J54" s="222">
        <v>1184</v>
      </c>
      <c r="K54" s="6">
        <v>1.8528951490000001</v>
      </c>
      <c r="L54" s="223">
        <v>310</v>
      </c>
      <c r="M54" s="223">
        <v>285</v>
      </c>
      <c r="N54" s="223">
        <v>96</v>
      </c>
      <c r="O54" s="223">
        <v>110</v>
      </c>
      <c r="P54" s="223">
        <v>25</v>
      </c>
      <c r="Q54" s="223">
        <v>8</v>
      </c>
      <c r="R54" s="223">
        <v>320</v>
      </c>
      <c r="S54" s="223">
        <v>13</v>
      </c>
      <c r="T54" s="223">
        <v>2</v>
      </c>
      <c r="U54" s="223">
        <v>182</v>
      </c>
      <c r="V54" s="77" t="s">
        <v>106</v>
      </c>
    </row>
    <row r="55" spans="1:22" ht="15" customHeight="1">
      <c r="A55" s="75" t="s">
        <v>107</v>
      </c>
      <c r="B55" s="222">
        <v>1016</v>
      </c>
      <c r="C55" s="222">
        <v>399</v>
      </c>
      <c r="D55" s="222">
        <v>334</v>
      </c>
      <c r="E55" s="222">
        <v>169</v>
      </c>
      <c r="F55" s="222">
        <v>90</v>
      </c>
      <c r="G55" s="222">
        <v>19</v>
      </c>
      <c r="H55" s="222">
        <v>4</v>
      </c>
      <c r="I55" s="222">
        <v>1</v>
      </c>
      <c r="J55" s="222">
        <v>2060</v>
      </c>
      <c r="K55" s="6">
        <v>2.0275590550000002</v>
      </c>
      <c r="L55" s="223">
        <v>603</v>
      </c>
      <c r="M55" s="223">
        <v>553</v>
      </c>
      <c r="N55" s="223">
        <v>237</v>
      </c>
      <c r="O55" s="223">
        <v>210</v>
      </c>
      <c r="P55" s="223">
        <v>50</v>
      </c>
      <c r="Q55" s="223">
        <v>14</v>
      </c>
      <c r="R55" s="223">
        <v>399</v>
      </c>
      <c r="S55" s="223">
        <v>27</v>
      </c>
      <c r="T55" s="223">
        <v>2</v>
      </c>
      <c r="U55" s="223">
        <v>30</v>
      </c>
      <c r="V55" s="77" t="s">
        <v>107</v>
      </c>
    </row>
    <row r="56" spans="1:22" ht="15" customHeight="1">
      <c r="A56" s="75" t="s">
        <v>108</v>
      </c>
      <c r="B56" s="222">
        <v>1053</v>
      </c>
      <c r="C56" s="222">
        <v>490</v>
      </c>
      <c r="D56" s="222">
        <v>325</v>
      </c>
      <c r="E56" s="222">
        <v>148</v>
      </c>
      <c r="F56" s="222">
        <v>63</v>
      </c>
      <c r="G56" s="222">
        <v>17</v>
      </c>
      <c r="H56" s="222">
        <v>7</v>
      </c>
      <c r="I56" s="222">
        <v>3</v>
      </c>
      <c r="J56" s="222">
        <v>1984</v>
      </c>
      <c r="K56" s="6">
        <v>1.884140551</v>
      </c>
      <c r="L56" s="223">
        <v>552</v>
      </c>
      <c r="M56" s="223">
        <v>519</v>
      </c>
      <c r="N56" s="223">
        <v>230</v>
      </c>
      <c r="O56" s="223">
        <v>187</v>
      </c>
      <c r="P56" s="223">
        <v>33</v>
      </c>
      <c r="Q56" s="223">
        <v>11</v>
      </c>
      <c r="R56" s="223">
        <v>490</v>
      </c>
      <c r="S56" s="223">
        <v>14</v>
      </c>
      <c r="T56" s="223">
        <v>4</v>
      </c>
      <c r="U56" s="223">
        <v>35</v>
      </c>
      <c r="V56" s="77" t="s">
        <v>108</v>
      </c>
    </row>
    <row r="57" spans="1:22" ht="15" customHeight="1">
      <c r="A57" s="75" t="s">
        <v>109</v>
      </c>
      <c r="B57" s="222">
        <v>696</v>
      </c>
      <c r="C57" s="222">
        <v>329</v>
      </c>
      <c r="D57" s="222">
        <v>217</v>
      </c>
      <c r="E57" s="222">
        <v>96</v>
      </c>
      <c r="F57" s="222">
        <v>44</v>
      </c>
      <c r="G57" s="222">
        <v>7</v>
      </c>
      <c r="H57" s="222">
        <v>3</v>
      </c>
      <c r="I57" s="223" t="s">
        <v>269</v>
      </c>
      <c r="J57" s="222">
        <v>1280</v>
      </c>
      <c r="K57" s="6">
        <v>1.8390804599999999</v>
      </c>
      <c r="L57" s="223">
        <v>362</v>
      </c>
      <c r="M57" s="223">
        <v>332</v>
      </c>
      <c r="N57" s="223">
        <v>153</v>
      </c>
      <c r="O57" s="223">
        <v>109</v>
      </c>
      <c r="P57" s="223">
        <v>30</v>
      </c>
      <c r="Q57" s="223">
        <v>5</v>
      </c>
      <c r="R57" s="223">
        <v>329</v>
      </c>
      <c r="S57" s="223">
        <v>11</v>
      </c>
      <c r="T57" s="223">
        <v>2</v>
      </c>
      <c r="U57" s="223">
        <v>112</v>
      </c>
      <c r="V57" s="77" t="s">
        <v>109</v>
      </c>
    </row>
    <row r="58" spans="1:22" ht="15" customHeight="1">
      <c r="A58" s="75" t="s">
        <v>110</v>
      </c>
      <c r="B58" s="222">
        <v>1033</v>
      </c>
      <c r="C58" s="222">
        <v>638</v>
      </c>
      <c r="D58" s="222">
        <v>271</v>
      </c>
      <c r="E58" s="222">
        <v>87</v>
      </c>
      <c r="F58" s="222">
        <v>29</v>
      </c>
      <c r="G58" s="222">
        <v>7</v>
      </c>
      <c r="H58" s="222">
        <v>1</v>
      </c>
      <c r="I58" s="223" t="s">
        <v>269</v>
      </c>
      <c r="J58" s="222">
        <v>1598</v>
      </c>
      <c r="K58" s="6">
        <v>1.5469506289999999</v>
      </c>
      <c r="L58" s="223">
        <v>388</v>
      </c>
      <c r="M58" s="223">
        <v>359</v>
      </c>
      <c r="N58" s="223">
        <v>187</v>
      </c>
      <c r="O58" s="223">
        <v>84</v>
      </c>
      <c r="P58" s="223">
        <v>29</v>
      </c>
      <c r="Q58" s="223">
        <v>7</v>
      </c>
      <c r="R58" s="223">
        <v>638</v>
      </c>
      <c r="S58" s="223">
        <v>12</v>
      </c>
      <c r="T58" s="223">
        <v>2</v>
      </c>
      <c r="U58" s="223">
        <v>48</v>
      </c>
      <c r="V58" s="77" t="s">
        <v>110</v>
      </c>
    </row>
    <row r="59" spans="1:22" ht="15" customHeight="1">
      <c r="A59" s="75" t="s">
        <v>111</v>
      </c>
      <c r="B59" s="222">
        <v>890</v>
      </c>
      <c r="C59" s="222">
        <v>480</v>
      </c>
      <c r="D59" s="222">
        <v>239</v>
      </c>
      <c r="E59" s="222">
        <v>98</v>
      </c>
      <c r="F59" s="222">
        <v>62</v>
      </c>
      <c r="G59" s="222">
        <v>11</v>
      </c>
      <c r="H59" s="223" t="s">
        <v>269</v>
      </c>
      <c r="I59" s="223" t="s">
        <v>269</v>
      </c>
      <c r="J59" s="222">
        <v>1555</v>
      </c>
      <c r="K59" s="6">
        <v>1.747191011</v>
      </c>
      <c r="L59" s="223">
        <v>405</v>
      </c>
      <c r="M59" s="223">
        <v>385</v>
      </c>
      <c r="N59" s="223">
        <v>181</v>
      </c>
      <c r="O59" s="223">
        <v>135</v>
      </c>
      <c r="P59" s="223">
        <v>20</v>
      </c>
      <c r="Q59" s="223">
        <v>5</v>
      </c>
      <c r="R59" s="223">
        <v>480</v>
      </c>
      <c r="S59" s="223">
        <v>6</v>
      </c>
      <c r="T59" s="223">
        <v>2</v>
      </c>
      <c r="U59" s="223">
        <v>18</v>
      </c>
      <c r="V59" s="77" t="s">
        <v>111</v>
      </c>
    </row>
    <row r="60" spans="1:22" ht="15" customHeight="1">
      <c r="A60" s="75" t="s">
        <v>112</v>
      </c>
      <c r="B60" s="222">
        <v>966</v>
      </c>
      <c r="C60" s="222">
        <v>574</v>
      </c>
      <c r="D60" s="222">
        <v>255</v>
      </c>
      <c r="E60" s="222">
        <v>84</v>
      </c>
      <c r="F60" s="222">
        <v>33</v>
      </c>
      <c r="G60" s="222">
        <v>15</v>
      </c>
      <c r="H60" s="222">
        <v>3</v>
      </c>
      <c r="I60" s="222">
        <v>2</v>
      </c>
      <c r="J60" s="222">
        <v>1576</v>
      </c>
      <c r="K60" s="6">
        <v>1.631469979</v>
      </c>
      <c r="L60" s="223">
        <v>386</v>
      </c>
      <c r="M60" s="223">
        <v>351</v>
      </c>
      <c r="N60" s="223">
        <v>183</v>
      </c>
      <c r="O60" s="223">
        <v>94</v>
      </c>
      <c r="P60" s="223">
        <v>35</v>
      </c>
      <c r="Q60" s="223">
        <v>6</v>
      </c>
      <c r="R60" s="223">
        <v>574</v>
      </c>
      <c r="S60" s="223">
        <v>19</v>
      </c>
      <c r="T60" s="223">
        <v>3</v>
      </c>
      <c r="U60" s="223">
        <v>11</v>
      </c>
      <c r="V60" s="77" t="s">
        <v>112</v>
      </c>
    </row>
    <row r="61" spans="1:22" ht="15" customHeight="1">
      <c r="A61" s="75" t="s">
        <v>113</v>
      </c>
      <c r="B61" s="225">
        <v>388</v>
      </c>
      <c r="C61" s="225">
        <v>179</v>
      </c>
      <c r="D61" s="225">
        <v>120</v>
      </c>
      <c r="E61" s="225">
        <v>58</v>
      </c>
      <c r="F61" s="225">
        <v>22</v>
      </c>
      <c r="G61" s="225">
        <v>7</v>
      </c>
      <c r="H61" s="226">
        <v>1</v>
      </c>
      <c r="I61" s="226">
        <v>1</v>
      </c>
      <c r="J61" s="225">
        <v>729</v>
      </c>
      <c r="K61" s="227">
        <v>1.878865979</v>
      </c>
      <c r="L61" s="226">
        <v>204</v>
      </c>
      <c r="M61" s="226">
        <v>191</v>
      </c>
      <c r="N61" s="226">
        <v>76</v>
      </c>
      <c r="O61" s="226">
        <v>69</v>
      </c>
      <c r="P61" s="226">
        <v>13</v>
      </c>
      <c r="Q61" s="226">
        <v>5</v>
      </c>
      <c r="R61" s="226">
        <v>179</v>
      </c>
      <c r="S61" s="226">
        <v>7</v>
      </c>
      <c r="T61" s="226" t="s">
        <v>269</v>
      </c>
      <c r="U61" s="226" t="s">
        <v>269</v>
      </c>
      <c r="V61" s="77" t="s">
        <v>113</v>
      </c>
    </row>
    <row r="62" spans="1:22" ht="15" customHeight="1">
      <c r="A62" s="75" t="s">
        <v>114</v>
      </c>
      <c r="B62" s="225">
        <v>1219</v>
      </c>
      <c r="C62" s="225">
        <v>512</v>
      </c>
      <c r="D62" s="225">
        <v>388</v>
      </c>
      <c r="E62" s="225">
        <v>196</v>
      </c>
      <c r="F62" s="225">
        <v>98</v>
      </c>
      <c r="G62" s="225">
        <v>19</v>
      </c>
      <c r="H62" s="225">
        <v>5</v>
      </c>
      <c r="I62" s="225">
        <v>1</v>
      </c>
      <c r="J62" s="225">
        <v>2400</v>
      </c>
      <c r="K62" s="227">
        <v>1.968826907</v>
      </c>
      <c r="L62" s="228">
        <v>700</v>
      </c>
      <c r="M62" s="228">
        <v>638</v>
      </c>
      <c r="N62" s="228">
        <v>283</v>
      </c>
      <c r="O62" s="228">
        <v>231</v>
      </c>
      <c r="P62" s="228">
        <v>62</v>
      </c>
      <c r="Q62" s="228">
        <v>7</v>
      </c>
      <c r="R62" s="228">
        <v>512</v>
      </c>
      <c r="S62" s="228">
        <v>26</v>
      </c>
      <c r="T62" s="228">
        <v>3</v>
      </c>
      <c r="U62" s="228">
        <v>45</v>
      </c>
      <c r="V62" s="77" t="s">
        <v>114</v>
      </c>
    </row>
    <row r="63" spans="1:22" ht="6" customHeight="1">
      <c r="A63" s="96"/>
      <c r="B63" s="109"/>
      <c r="C63" s="97"/>
      <c r="D63" s="97"/>
      <c r="E63" s="97"/>
      <c r="F63" s="97"/>
      <c r="G63" s="97"/>
      <c r="H63" s="97"/>
      <c r="I63" s="97"/>
      <c r="J63" s="97"/>
      <c r="K63" s="97"/>
      <c r="L63" s="97"/>
      <c r="M63" s="97"/>
      <c r="N63" s="97"/>
      <c r="O63" s="97"/>
      <c r="P63" s="97"/>
      <c r="Q63" s="97"/>
      <c r="R63" s="97"/>
      <c r="S63" s="97"/>
      <c r="T63" s="97"/>
      <c r="U63" s="97"/>
      <c r="V63" s="41"/>
    </row>
    <row r="64" spans="1:22">
      <c r="A64" s="490" t="s">
        <v>830</v>
      </c>
    </row>
  </sheetData>
  <mergeCells count="26">
    <mergeCell ref="R5:R7"/>
    <mergeCell ref="C4:I4"/>
    <mergeCell ref="J4:J7"/>
    <mergeCell ref="K4:K7"/>
    <mergeCell ref="A3:A7"/>
    <mergeCell ref="F5:F7"/>
    <mergeCell ref="G5:G7"/>
    <mergeCell ref="H5:H7"/>
    <mergeCell ref="I5:I7"/>
    <mergeCell ref="C5:C7"/>
    <mergeCell ref="T3:U3"/>
    <mergeCell ref="V3:V7"/>
    <mergeCell ref="T4:T7"/>
    <mergeCell ref="U4:U7"/>
    <mergeCell ref="B3:S3"/>
    <mergeCell ref="S4:S7"/>
    <mergeCell ref="L4:R4"/>
    <mergeCell ref="L5:L7"/>
    <mergeCell ref="M6:M7"/>
    <mergeCell ref="P6:P7"/>
    <mergeCell ref="M5:P5"/>
    <mergeCell ref="N6:O6"/>
    <mergeCell ref="Q5:Q7"/>
    <mergeCell ref="B4:B7"/>
    <mergeCell ref="D5:D7"/>
    <mergeCell ref="E5:E7"/>
  </mergeCells>
  <phoneticPr fontId="1"/>
  <pageMargins left="0.70866141732283472" right="0.70866141732283472" top="0.74803149606299213" bottom="0.74803149606299213" header="0.31496062992125984" footer="0.31496062992125984"/>
  <pageSetup paperSize="9" scale="86" firstPageNumber="55" fitToWidth="2" orientation="portrait" useFirstPageNumber="1" r:id="rId1"/>
  <headerFooter scaleWithDoc="0">
    <oddFooter>&amp;C&amp;"Century,標準"&amp;10&amp;P</oddFooter>
  </headerFooter>
  <colBreaks count="1" manualBreakCount="1">
    <brk id="11" max="63"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64"/>
  <sheetViews>
    <sheetView zoomScaleNormal="100" workbookViewId="0">
      <selection activeCell="AC18" sqref="AC18"/>
    </sheetView>
  </sheetViews>
  <sheetFormatPr defaultRowHeight="13.5"/>
  <cols>
    <col min="1" max="1" width="13.125" customWidth="1"/>
    <col min="2" max="21" width="8.75" customWidth="1"/>
    <col min="22" max="22" width="13.125" customWidth="1"/>
  </cols>
  <sheetData>
    <row r="1" spans="1:22" s="2" customFormat="1" ht="14.25">
      <c r="A1" s="596" t="s">
        <v>856</v>
      </c>
      <c r="L1" s="596" t="s">
        <v>858</v>
      </c>
    </row>
    <row r="3" spans="1:22" s="218" customFormat="1" ht="15" customHeight="1">
      <c r="A3" s="761" t="s">
        <v>340</v>
      </c>
      <c r="B3" s="825" t="s">
        <v>420</v>
      </c>
      <c r="C3" s="816"/>
      <c r="D3" s="816"/>
      <c r="E3" s="816"/>
      <c r="F3" s="816"/>
      <c r="G3" s="816"/>
      <c r="H3" s="816"/>
      <c r="I3" s="816"/>
      <c r="J3" s="816"/>
      <c r="K3" s="816"/>
      <c r="L3" s="816"/>
      <c r="M3" s="816"/>
      <c r="N3" s="816"/>
      <c r="O3" s="816"/>
      <c r="P3" s="816"/>
      <c r="Q3" s="816"/>
      <c r="R3" s="816"/>
      <c r="S3" s="817"/>
      <c r="T3" s="816" t="s">
        <v>421</v>
      </c>
      <c r="U3" s="817"/>
      <c r="V3" s="746" t="s">
        <v>340</v>
      </c>
    </row>
    <row r="4" spans="1:22" s="218" customFormat="1" ht="15" customHeight="1">
      <c r="A4" s="846"/>
      <c r="B4" s="835" t="s">
        <v>829</v>
      </c>
      <c r="C4" s="841" t="s">
        <v>759</v>
      </c>
      <c r="D4" s="842"/>
      <c r="E4" s="842"/>
      <c r="F4" s="842"/>
      <c r="G4" s="842"/>
      <c r="H4" s="842"/>
      <c r="I4" s="842"/>
      <c r="J4" s="842"/>
      <c r="K4" s="856"/>
      <c r="L4" s="829" t="s">
        <v>757</v>
      </c>
      <c r="M4" s="830"/>
      <c r="N4" s="830"/>
      <c r="O4" s="830"/>
      <c r="P4" s="830"/>
      <c r="Q4" s="830"/>
      <c r="R4" s="831"/>
      <c r="S4" s="826" t="s">
        <v>422</v>
      </c>
      <c r="T4" s="819" t="s">
        <v>392</v>
      </c>
      <c r="U4" s="822" t="s">
        <v>393</v>
      </c>
      <c r="V4" s="818"/>
    </row>
    <row r="5" spans="1:22" s="218" customFormat="1" ht="11.25" customHeight="1">
      <c r="A5" s="846"/>
      <c r="B5" s="836"/>
      <c r="C5" s="850" t="s">
        <v>424</v>
      </c>
      <c r="D5" s="838">
        <v>2</v>
      </c>
      <c r="E5" s="838">
        <v>3</v>
      </c>
      <c r="F5" s="838">
        <v>4</v>
      </c>
      <c r="G5" s="838">
        <v>5</v>
      </c>
      <c r="H5" s="838">
        <v>6</v>
      </c>
      <c r="I5" s="853" t="s">
        <v>425</v>
      </c>
      <c r="J5" s="822" t="s">
        <v>393</v>
      </c>
      <c r="K5" s="843" t="s">
        <v>758</v>
      </c>
      <c r="L5" s="832" t="s">
        <v>755</v>
      </c>
      <c r="M5" s="638"/>
      <c r="N5" s="638"/>
      <c r="O5" s="638"/>
      <c r="P5" s="638"/>
      <c r="Q5" s="632"/>
      <c r="R5" s="633"/>
      <c r="S5" s="827"/>
      <c r="T5" s="820"/>
      <c r="U5" s="823"/>
      <c r="V5" s="818"/>
    </row>
    <row r="6" spans="1:22" s="218" customFormat="1" ht="11.25" customHeight="1">
      <c r="A6" s="846"/>
      <c r="B6" s="836"/>
      <c r="C6" s="851"/>
      <c r="D6" s="839"/>
      <c r="E6" s="839"/>
      <c r="F6" s="839"/>
      <c r="G6" s="839"/>
      <c r="H6" s="839"/>
      <c r="I6" s="854"/>
      <c r="J6" s="823"/>
      <c r="K6" s="844"/>
      <c r="L6" s="833"/>
      <c r="M6" s="832" t="s">
        <v>729</v>
      </c>
      <c r="N6" s="638"/>
      <c r="O6" s="638"/>
      <c r="P6" s="826" t="s">
        <v>730</v>
      </c>
      <c r="Q6" s="826" t="s">
        <v>676</v>
      </c>
      <c r="R6" s="826" t="s">
        <v>756</v>
      </c>
      <c r="S6" s="827"/>
      <c r="T6" s="820"/>
      <c r="U6" s="823"/>
      <c r="V6" s="818"/>
    </row>
    <row r="7" spans="1:22" s="218" customFormat="1" ht="22.5" customHeight="1">
      <c r="A7" s="762"/>
      <c r="B7" s="837"/>
      <c r="C7" s="852"/>
      <c r="D7" s="840"/>
      <c r="E7" s="840"/>
      <c r="F7" s="840"/>
      <c r="G7" s="840"/>
      <c r="H7" s="840"/>
      <c r="I7" s="855"/>
      <c r="J7" s="824"/>
      <c r="K7" s="845"/>
      <c r="L7" s="834"/>
      <c r="M7" s="834"/>
      <c r="N7" s="640" t="s">
        <v>426</v>
      </c>
      <c r="O7" s="639" t="s">
        <v>427</v>
      </c>
      <c r="P7" s="828"/>
      <c r="Q7" s="828"/>
      <c r="R7" s="828"/>
      <c r="S7" s="828"/>
      <c r="T7" s="821"/>
      <c r="U7" s="824"/>
      <c r="V7" s="747"/>
    </row>
    <row r="8" spans="1:22" ht="6" customHeight="1">
      <c r="A8" s="98"/>
      <c r="V8" s="106"/>
    </row>
    <row r="9" spans="1:22" ht="15" customHeight="1">
      <c r="A9" s="75" t="s">
        <v>115</v>
      </c>
      <c r="B9" s="223">
        <v>1032</v>
      </c>
      <c r="C9" s="223">
        <v>436</v>
      </c>
      <c r="D9" s="223">
        <v>331</v>
      </c>
      <c r="E9" s="223">
        <v>168</v>
      </c>
      <c r="F9" s="223">
        <v>76</v>
      </c>
      <c r="G9" s="223">
        <v>18</v>
      </c>
      <c r="H9" s="223">
        <v>2</v>
      </c>
      <c r="I9" s="223">
        <v>1</v>
      </c>
      <c r="J9" s="223">
        <v>2015</v>
      </c>
      <c r="K9" s="224">
        <v>1.95251938</v>
      </c>
      <c r="L9" s="223">
        <v>587</v>
      </c>
      <c r="M9" s="223">
        <v>517</v>
      </c>
      <c r="N9" s="223">
        <v>213</v>
      </c>
      <c r="O9" s="223">
        <v>188</v>
      </c>
      <c r="P9" s="223">
        <v>70</v>
      </c>
      <c r="Q9" s="223">
        <v>8</v>
      </c>
      <c r="R9" s="223">
        <v>436</v>
      </c>
      <c r="S9" s="223">
        <v>30</v>
      </c>
      <c r="T9" s="223" t="s">
        <v>269</v>
      </c>
      <c r="U9" s="223" t="s">
        <v>269</v>
      </c>
      <c r="V9" s="77" t="s">
        <v>115</v>
      </c>
    </row>
    <row r="10" spans="1:22" ht="15" customHeight="1">
      <c r="A10" s="75" t="s">
        <v>116</v>
      </c>
      <c r="B10" s="223">
        <v>362</v>
      </c>
      <c r="C10" s="223">
        <v>149</v>
      </c>
      <c r="D10" s="223">
        <v>112</v>
      </c>
      <c r="E10" s="223">
        <v>63</v>
      </c>
      <c r="F10" s="223">
        <v>29</v>
      </c>
      <c r="G10" s="223">
        <v>8</v>
      </c>
      <c r="H10" s="223" t="s">
        <v>269</v>
      </c>
      <c r="I10" s="223">
        <v>1</v>
      </c>
      <c r="J10" s="223">
        <v>726</v>
      </c>
      <c r="K10" s="224">
        <v>2.0055248620000001</v>
      </c>
      <c r="L10" s="223">
        <v>208</v>
      </c>
      <c r="M10" s="223">
        <v>190</v>
      </c>
      <c r="N10" s="223">
        <v>65</v>
      </c>
      <c r="O10" s="223">
        <v>72</v>
      </c>
      <c r="P10" s="223">
        <v>18</v>
      </c>
      <c r="Q10" s="223">
        <v>5</v>
      </c>
      <c r="R10" s="223">
        <v>149</v>
      </c>
      <c r="S10" s="223">
        <v>7</v>
      </c>
      <c r="T10" s="223">
        <v>8</v>
      </c>
      <c r="U10" s="223">
        <v>527</v>
      </c>
      <c r="V10" s="77" t="s">
        <v>116</v>
      </c>
    </row>
    <row r="11" spans="1:22" ht="15" customHeight="1">
      <c r="A11" s="75" t="s">
        <v>117</v>
      </c>
      <c r="B11" s="223">
        <v>678</v>
      </c>
      <c r="C11" s="223">
        <v>306</v>
      </c>
      <c r="D11" s="223">
        <v>170</v>
      </c>
      <c r="E11" s="223">
        <v>115</v>
      </c>
      <c r="F11" s="223">
        <v>61</v>
      </c>
      <c r="G11" s="223">
        <v>23</v>
      </c>
      <c r="H11" s="223">
        <v>2</v>
      </c>
      <c r="I11" s="223">
        <v>1</v>
      </c>
      <c r="J11" s="223">
        <v>1369</v>
      </c>
      <c r="K11" s="224">
        <v>2.0191740409999999</v>
      </c>
      <c r="L11" s="223">
        <v>369</v>
      </c>
      <c r="M11" s="223">
        <v>350</v>
      </c>
      <c r="N11" s="223">
        <v>140</v>
      </c>
      <c r="O11" s="223">
        <v>171</v>
      </c>
      <c r="P11" s="223">
        <v>19</v>
      </c>
      <c r="Q11" s="223">
        <v>3</v>
      </c>
      <c r="R11" s="223">
        <v>306</v>
      </c>
      <c r="S11" s="223">
        <v>10</v>
      </c>
      <c r="T11" s="223">
        <v>1</v>
      </c>
      <c r="U11" s="223">
        <v>17</v>
      </c>
      <c r="V11" s="77" t="s">
        <v>117</v>
      </c>
    </row>
    <row r="12" spans="1:22" ht="15" customHeight="1">
      <c r="A12" s="75" t="s">
        <v>118</v>
      </c>
      <c r="B12" s="223">
        <v>1769</v>
      </c>
      <c r="C12" s="223">
        <v>808</v>
      </c>
      <c r="D12" s="223">
        <v>549</v>
      </c>
      <c r="E12" s="223">
        <v>242</v>
      </c>
      <c r="F12" s="223">
        <v>125</v>
      </c>
      <c r="G12" s="223">
        <v>36</v>
      </c>
      <c r="H12" s="223">
        <v>7</v>
      </c>
      <c r="I12" s="223">
        <v>2</v>
      </c>
      <c r="J12" s="223">
        <v>3369</v>
      </c>
      <c r="K12" s="224">
        <v>1.9044658000000001</v>
      </c>
      <c r="L12" s="223">
        <v>947</v>
      </c>
      <c r="M12" s="223">
        <v>856</v>
      </c>
      <c r="N12" s="223">
        <v>400</v>
      </c>
      <c r="O12" s="223">
        <v>297</v>
      </c>
      <c r="P12" s="223">
        <v>91</v>
      </c>
      <c r="Q12" s="223">
        <v>14</v>
      </c>
      <c r="R12" s="223">
        <v>808</v>
      </c>
      <c r="S12" s="223">
        <v>35</v>
      </c>
      <c r="T12" s="223">
        <v>1</v>
      </c>
      <c r="U12" s="223">
        <v>39</v>
      </c>
      <c r="V12" s="77" t="s">
        <v>118</v>
      </c>
    </row>
    <row r="13" spans="1:22" ht="15" customHeight="1">
      <c r="A13" s="75" t="s">
        <v>119</v>
      </c>
      <c r="B13" s="223">
        <v>862</v>
      </c>
      <c r="C13" s="223">
        <v>452</v>
      </c>
      <c r="D13" s="223">
        <v>242</v>
      </c>
      <c r="E13" s="223">
        <v>101</v>
      </c>
      <c r="F13" s="223">
        <v>56</v>
      </c>
      <c r="G13" s="223">
        <v>8</v>
      </c>
      <c r="H13" s="223">
        <v>1</v>
      </c>
      <c r="I13" s="223">
        <v>2</v>
      </c>
      <c r="J13" s="223">
        <v>1523</v>
      </c>
      <c r="K13" s="224">
        <v>1.766821346</v>
      </c>
      <c r="L13" s="223">
        <v>397</v>
      </c>
      <c r="M13" s="223">
        <v>365</v>
      </c>
      <c r="N13" s="223">
        <v>153</v>
      </c>
      <c r="O13" s="223">
        <v>113</v>
      </c>
      <c r="P13" s="223">
        <v>32</v>
      </c>
      <c r="Q13" s="223">
        <v>13</v>
      </c>
      <c r="R13" s="223">
        <v>452</v>
      </c>
      <c r="S13" s="223">
        <v>10</v>
      </c>
      <c r="T13" s="223">
        <v>3</v>
      </c>
      <c r="U13" s="223">
        <v>60</v>
      </c>
      <c r="V13" s="77" t="s">
        <v>119</v>
      </c>
    </row>
    <row r="14" spans="1:22" s="2" customFormat="1" ht="15" customHeight="1">
      <c r="A14" s="513" t="s">
        <v>120</v>
      </c>
      <c r="B14" s="552">
        <v>42260</v>
      </c>
      <c r="C14" s="552">
        <v>20133</v>
      </c>
      <c r="D14" s="552">
        <v>12630</v>
      </c>
      <c r="E14" s="552">
        <v>5639</v>
      </c>
      <c r="F14" s="552">
        <v>2868</v>
      </c>
      <c r="G14" s="552">
        <v>752</v>
      </c>
      <c r="H14" s="552">
        <v>171</v>
      </c>
      <c r="I14" s="552">
        <v>67</v>
      </c>
      <c r="J14" s="552">
        <v>79053</v>
      </c>
      <c r="K14" s="553">
        <v>1.8706341694273545</v>
      </c>
      <c r="L14" s="552">
        <v>21789</v>
      </c>
      <c r="M14" s="552">
        <v>19778</v>
      </c>
      <c r="N14" s="552">
        <v>8498</v>
      </c>
      <c r="O14" s="552">
        <v>6766</v>
      </c>
      <c r="P14" s="552">
        <v>2011</v>
      </c>
      <c r="Q14" s="552">
        <v>329</v>
      </c>
      <c r="R14" s="552">
        <v>20133</v>
      </c>
      <c r="S14" s="552">
        <v>932</v>
      </c>
      <c r="T14" s="552">
        <v>101</v>
      </c>
      <c r="U14" s="552">
        <v>3312</v>
      </c>
      <c r="V14" s="529" t="s">
        <v>120</v>
      </c>
    </row>
    <row r="15" spans="1:22" ht="15" customHeight="1">
      <c r="A15" s="75" t="s">
        <v>121</v>
      </c>
      <c r="B15" s="223">
        <v>2471</v>
      </c>
      <c r="C15" s="223">
        <v>1035</v>
      </c>
      <c r="D15" s="223">
        <v>836</v>
      </c>
      <c r="E15" s="223">
        <v>364</v>
      </c>
      <c r="F15" s="223">
        <v>182</v>
      </c>
      <c r="G15" s="223">
        <v>39</v>
      </c>
      <c r="H15" s="223">
        <v>9</v>
      </c>
      <c r="I15" s="223">
        <v>6</v>
      </c>
      <c r="J15" s="223">
        <v>4821</v>
      </c>
      <c r="K15" s="224">
        <v>1.9510319709999999</v>
      </c>
      <c r="L15" s="223">
        <v>1410</v>
      </c>
      <c r="M15" s="223">
        <v>1286</v>
      </c>
      <c r="N15" s="223">
        <v>574</v>
      </c>
      <c r="O15" s="223">
        <v>417</v>
      </c>
      <c r="P15" s="223">
        <v>124</v>
      </c>
      <c r="Q15" s="223">
        <v>25</v>
      </c>
      <c r="R15" s="223">
        <v>1035</v>
      </c>
      <c r="S15" s="223">
        <v>69</v>
      </c>
      <c r="T15" s="223">
        <v>2</v>
      </c>
      <c r="U15" s="223">
        <v>8</v>
      </c>
      <c r="V15" s="77" t="s">
        <v>121</v>
      </c>
    </row>
    <row r="16" spans="1:22" ht="15" customHeight="1">
      <c r="A16" s="75" t="s">
        <v>122</v>
      </c>
      <c r="B16" s="223">
        <v>770</v>
      </c>
      <c r="C16" s="223">
        <v>313</v>
      </c>
      <c r="D16" s="223">
        <v>269</v>
      </c>
      <c r="E16" s="223">
        <v>103</v>
      </c>
      <c r="F16" s="223">
        <v>64</v>
      </c>
      <c r="G16" s="223">
        <v>19</v>
      </c>
      <c r="H16" s="223">
        <v>2</v>
      </c>
      <c r="I16" s="223" t="s">
        <v>269</v>
      </c>
      <c r="J16" s="223">
        <v>1523</v>
      </c>
      <c r="K16" s="224">
        <v>1.977922078</v>
      </c>
      <c r="L16" s="223">
        <v>450</v>
      </c>
      <c r="M16" s="223">
        <v>412</v>
      </c>
      <c r="N16" s="223">
        <v>185</v>
      </c>
      <c r="O16" s="223">
        <v>132</v>
      </c>
      <c r="P16" s="223">
        <v>38</v>
      </c>
      <c r="Q16" s="223">
        <v>7</v>
      </c>
      <c r="R16" s="223">
        <v>313</v>
      </c>
      <c r="S16" s="223">
        <v>21</v>
      </c>
      <c r="T16" s="223">
        <v>2</v>
      </c>
      <c r="U16" s="223">
        <v>382</v>
      </c>
      <c r="V16" s="77" t="s">
        <v>122</v>
      </c>
    </row>
    <row r="17" spans="1:22" ht="15" customHeight="1">
      <c r="A17" s="75" t="s">
        <v>123</v>
      </c>
      <c r="B17" s="223">
        <v>313</v>
      </c>
      <c r="C17" s="223">
        <v>141</v>
      </c>
      <c r="D17" s="223">
        <v>56</v>
      </c>
      <c r="E17" s="223">
        <v>39</v>
      </c>
      <c r="F17" s="223">
        <v>59</v>
      </c>
      <c r="G17" s="223">
        <v>18</v>
      </c>
      <c r="H17" s="223" t="s">
        <v>269</v>
      </c>
      <c r="I17" s="223" t="s">
        <v>269</v>
      </c>
      <c r="J17" s="223">
        <v>696</v>
      </c>
      <c r="K17" s="224">
        <v>2.223642173</v>
      </c>
      <c r="L17" s="223">
        <v>171</v>
      </c>
      <c r="M17" s="223">
        <v>160</v>
      </c>
      <c r="N17" s="223">
        <v>45</v>
      </c>
      <c r="O17" s="223">
        <v>100</v>
      </c>
      <c r="P17" s="223">
        <v>11</v>
      </c>
      <c r="Q17" s="223">
        <v>1</v>
      </c>
      <c r="R17" s="223">
        <v>141</v>
      </c>
      <c r="S17" s="223">
        <v>7</v>
      </c>
      <c r="T17" s="223">
        <v>10</v>
      </c>
      <c r="U17" s="223">
        <v>154</v>
      </c>
      <c r="V17" s="77" t="s">
        <v>123</v>
      </c>
    </row>
    <row r="18" spans="1:22" ht="15" customHeight="1">
      <c r="A18" s="75" t="s">
        <v>124</v>
      </c>
      <c r="B18" s="223">
        <v>1225</v>
      </c>
      <c r="C18" s="223">
        <v>587</v>
      </c>
      <c r="D18" s="223">
        <v>391</v>
      </c>
      <c r="E18" s="223">
        <v>143</v>
      </c>
      <c r="F18" s="223">
        <v>75</v>
      </c>
      <c r="G18" s="223">
        <v>22</v>
      </c>
      <c r="H18" s="223">
        <v>5</v>
      </c>
      <c r="I18" s="223">
        <v>2</v>
      </c>
      <c r="J18" s="223">
        <v>2252</v>
      </c>
      <c r="K18" s="224">
        <v>1.8383673469999999</v>
      </c>
      <c r="L18" s="223">
        <v>624</v>
      </c>
      <c r="M18" s="223">
        <v>562</v>
      </c>
      <c r="N18" s="223">
        <v>240</v>
      </c>
      <c r="O18" s="223">
        <v>166</v>
      </c>
      <c r="P18" s="223">
        <v>62</v>
      </c>
      <c r="Q18" s="223">
        <v>14</v>
      </c>
      <c r="R18" s="223">
        <v>587</v>
      </c>
      <c r="S18" s="223">
        <v>29</v>
      </c>
      <c r="T18" s="223" t="s">
        <v>269</v>
      </c>
      <c r="U18" s="223" t="s">
        <v>269</v>
      </c>
      <c r="V18" s="77" t="s">
        <v>124</v>
      </c>
    </row>
    <row r="19" spans="1:22" ht="15" customHeight="1">
      <c r="A19" s="75" t="s">
        <v>270</v>
      </c>
      <c r="B19" s="223">
        <v>947</v>
      </c>
      <c r="C19" s="223">
        <v>447</v>
      </c>
      <c r="D19" s="223">
        <v>301</v>
      </c>
      <c r="E19" s="223">
        <v>133</v>
      </c>
      <c r="F19" s="223">
        <v>48</v>
      </c>
      <c r="G19" s="223">
        <v>14</v>
      </c>
      <c r="H19" s="223">
        <v>3</v>
      </c>
      <c r="I19" s="223">
        <v>1</v>
      </c>
      <c r="J19" s="223">
        <v>1735</v>
      </c>
      <c r="K19" s="224">
        <v>1.832101373</v>
      </c>
      <c r="L19" s="223">
        <v>483</v>
      </c>
      <c r="M19" s="223">
        <v>445</v>
      </c>
      <c r="N19" s="223">
        <v>222</v>
      </c>
      <c r="O19" s="223">
        <v>144</v>
      </c>
      <c r="P19" s="223">
        <v>38</v>
      </c>
      <c r="Q19" s="223">
        <v>17</v>
      </c>
      <c r="R19" s="223">
        <v>447</v>
      </c>
      <c r="S19" s="223">
        <v>17</v>
      </c>
      <c r="T19" s="223">
        <v>8</v>
      </c>
      <c r="U19" s="223">
        <v>355</v>
      </c>
      <c r="V19" s="77" t="s">
        <v>270</v>
      </c>
    </row>
    <row r="20" spans="1:22" ht="15" customHeight="1">
      <c r="A20" s="75" t="s">
        <v>245</v>
      </c>
      <c r="B20" s="223">
        <v>1166</v>
      </c>
      <c r="C20" s="223">
        <v>541</v>
      </c>
      <c r="D20" s="223">
        <v>355</v>
      </c>
      <c r="E20" s="223">
        <v>159</v>
      </c>
      <c r="F20" s="223">
        <v>86</v>
      </c>
      <c r="G20" s="223">
        <v>20</v>
      </c>
      <c r="H20" s="223">
        <v>5</v>
      </c>
      <c r="I20" s="223" t="s">
        <v>269</v>
      </c>
      <c r="J20" s="223">
        <v>2202</v>
      </c>
      <c r="K20" s="224">
        <v>1.8885077189999999</v>
      </c>
      <c r="L20" s="223">
        <v>619</v>
      </c>
      <c r="M20" s="223">
        <v>573</v>
      </c>
      <c r="N20" s="223">
        <v>249</v>
      </c>
      <c r="O20" s="223">
        <v>185</v>
      </c>
      <c r="P20" s="223">
        <v>46</v>
      </c>
      <c r="Q20" s="223">
        <v>6</v>
      </c>
      <c r="R20" s="223">
        <v>541</v>
      </c>
      <c r="S20" s="223">
        <v>24</v>
      </c>
      <c r="T20" s="223">
        <v>10</v>
      </c>
      <c r="U20" s="223">
        <v>164</v>
      </c>
      <c r="V20" s="77" t="s">
        <v>245</v>
      </c>
    </row>
    <row r="21" spans="1:22" ht="15" customHeight="1">
      <c r="A21" s="75" t="s">
        <v>258</v>
      </c>
      <c r="B21" s="223">
        <v>1192</v>
      </c>
      <c r="C21" s="223">
        <v>561</v>
      </c>
      <c r="D21" s="223">
        <v>397</v>
      </c>
      <c r="E21" s="223">
        <v>162</v>
      </c>
      <c r="F21" s="223">
        <v>50</v>
      </c>
      <c r="G21" s="223">
        <v>17</v>
      </c>
      <c r="H21" s="223">
        <v>5</v>
      </c>
      <c r="I21" s="223" t="s">
        <v>269</v>
      </c>
      <c r="J21" s="223">
        <v>2156</v>
      </c>
      <c r="K21" s="224">
        <v>1.808724832</v>
      </c>
      <c r="L21" s="223">
        <v>619</v>
      </c>
      <c r="M21" s="223">
        <v>572</v>
      </c>
      <c r="N21" s="223">
        <v>284</v>
      </c>
      <c r="O21" s="223">
        <v>163</v>
      </c>
      <c r="P21" s="223">
        <v>47</v>
      </c>
      <c r="Q21" s="223">
        <v>11</v>
      </c>
      <c r="R21" s="223">
        <v>561</v>
      </c>
      <c r="S21" s="223">
        <v>23</v>
      </c>
      <c r="T21" s="223">
        <v>3</v>
      </c>
      <c r="U21" s="223">
        <v>171</v>
      </c>
      <c r="V21" s="77" t="s">
        <v>258</v>
      </c>
    </row>
    <row r="22" spans="1:22" ht="15" customHeight="1">
      <c r="A22" s="75" t="s">
        <v>125</v>
      </c>
      <c r="B22" s="223">
        <v>682</v>
      </c>
      <c r="C22" s="223">
        <v>239</v>
      </c>
      <c r="D22" s="223">
        <v>193</v>
      </c>
      <c r="E22" s="223">
        <v>130</v>
      </c>
      <c r="F22" s="223">
        <v>88</v>
      </c>
      <c r="G22" s="223">
        <v>24</v>
      </c>
      <c r="H22" s="223">
        <v>7</v>
      </c>
      <c r="I22" s="223">
        <v>1</v>
      </c>
      <c r="J22" s="223">
        <v>1536</v>
      </c>
      <c r="K22" s="224">
        <v>2.2521994140000001</v>
      </c>
      <c r="L22" s="223">
        <v>439</v>
      </c>
      <c r="M22" s="223">
        <v>398</v>
      </c>
      <c r="N22" s="223">
        <v>154</v>
      </c>
      <c r="O22" s="223">
        <v>194</v>
      </c>
      <c r="P22" s="223">
        <v>41</v>
      </c>
      <c r="Q22" s="223">
        <v>4</v>
      </c>
      <c r="R22" s="223">
        <v>239</v>
      </c>
      <c r="S22" s="223">
        <v>25</v>
      </c>
      <c r="T22" s="223">
        <v>5</v>
      </c>
      <c r="U22" s="223">
        <v>278</v>
      </c>
      <c r="V22" s="77" t="s">
        <v>125</v>
      </c>
    </row>
    <row r="23" spans="1:22" ht="15" customHeight="1">
      <c r="A23" s="75" t="s">
        <v>126</v>
      </c>
      <c r="B23" s="223">
        <v>627</v>
      </c>
      <c r="C23" s="223">
        <v>210</v>
      </c>
      <c r="D23" s="223">
        <v>229</v>
      </c>
      <c r="E23" s="223">
        <v>107</v>
      </c>
      <c r="F23" s="223">
        <v>62</v>
      </c>
      <c r="G23" s="223">
        <v>16</v>
      </c>
      <c r="H23" s="223">
        <v>3</v>
      </c>
      <c r="I23" s="223" t="s">
        <v>269</v>
      </c>
      <c r="J23" s="223">
        <v>1335</v>
      </c>
      <c r="K23" s="224">
        <v>2.129186603</v>
      </c>
      <c r="L23" s="223">
        <v>413</v>
      </c>
      <c r="M23" s="223">
        <v>383</v>
      </c>
      <c r="N23" s="223">
        <v>172</v>
      </c>
      <c r="O23" s="223">
        <v>151</v>
      </c>
      <c r="P23" s="223">
        <v>30</v>
      </c>
      <c r="Q23" s="223">
        <v>4</v>
      </c>
      <c r="R23" s="223">
        <v>210</v>
      </c>
      <c r="S23" s="223">
        <v>13</v>
      </c>
      <c r="T23" s="223" t="s">
        <v>269</v>
      </c>
      <c r="U23" s="223" t="s">
        <v>269</v>
      </c>
      <c r="V23" s="77" t="s">
        <v>126</v>
      </c>
    </row>
    <row r="24" spans="1:22" ht="15" customHeight="1">
      <c r="A24" s="75" t="s">
        <v>127</v>
      </c>
      <c r="B24" s="223">
        <v>1575</v>
      </c>
      <c r="C24" s="223">
        <v>725</v>
      </c>
      <c r="D24" s="223">
        <v>489</v>
      </c>
      <c r="E24" s="223">
        <v>223</v>
      </c>
      <c r="F24" s="223">
        <v>108</v>
      </c>
      <c r="G24" s="223">
        <v>24</v>
      </c>
      <c r="H24" s="223">
        <v>2</v>
      </c>
      <c r="I24" s="223">
        <v>4</v>
      </c>
      <c r="J24" s="223">
        <v>2967</v>
      </c>
      <c r="K24" s="224">
        <v>1.8838095239999999</v>
      </c>
      <c r="L24" s="223">
        <v>847</v>
      </c>
      <c r="M24" s="223">
        <v>778</v>
      </c>
      <c r="N24" s="223">
        <v>324</v>
      </c>
      <c r="O24" s="223">
        <v>260</v>
      </c>
      <c r="P24" s="223">
        <v>69</v>
      </c>
      <c r="Q24" s="223">
        <v>3</v>
      </c>
      <c r="R24" s="223">
        <v>725</v>
      </c>
      <c r="S24" s="223">
        <v>35</v>
      </c>
      <c r="T24" s="223">
        <v>3</v>
      </c>
      <c r="U24" s="223">
        <v>80</v>
      </c>
      <c r="V24" s="77" t="s">
        <v>127</v>
      </c>
    </row>
    <row r="25" spans="1:22" ht="15" customHeight="1">
      <c r="A25" s="75" t="s">
        <v>271</v>
      </c>
      <c r="B25" s="223">
        <v>799</v>
      </c>
      <c r="C25" s="223">
        <v>278</v>
      </c>
      <c r="D25" s="223">
        <v>297</v>
      </c>
      <c r="E25" s="223">
        <v>138</v>
      </c>
      <c r="F25" s="223">
        <v>63</v>
      </c>
      <c r="G25" s="223">
        <v>16</v>
      </c>
      <c r="H25" s="223">
        <v>5</v>
      </c>
      <c r="I25" s="223">
        <v>2</v>
      </c>
      <c r="J25" s="223">
        <v>1668</v>
      </c>
      <c r="K25" s="224">
        <v>2.0876095119999998</v>
      </c>
      <c r="L25" s="223">
        <v>517</v>
      </c>
      <c r="M25" s="223">
        <v>469</v>
      </c>
      <c r="N25" s="223">
        <v>213</v>
      </c>
      <c r="O25" s="223">
        <v>155</v>
      </c>
      <c r="P25" s="223">
        <v>48</v>
      </c>
      <c r="Q25" s="223">
        <v>4</v>
      </c>
      <c r="R25" s="223">
        <v>278</v>
      </c>
      <c r="S25" s="223">
        <v>25</v>
      </c>
      <c r="T25" s="223">
        <v>2</v>
      </c>
      <c r="U25" s="223">
        <v>520</v>
      </c>
      <c r="V25" s="77" t="s">
        <v>271</v>
      </c>
    </row>
    <row r="26" spans="1:22" ht="15" customHeight="1">
      <c r="A26" s="75" t="s">
        <v>246</v>
      </c>
      <c r="B26" s="223">
        <v>1219</v>
      </c>
      <c r="C26" s="223">
        <v>302</v>
      </c>
      <c r="D26" s="223">
        <v>459</v>
      </c>
      <c r="E26" s="223">
        <v>239</v>
      </c>
      <c r="F26" s="223">
        <v>158</v>
      </c>
      <c r="G26" s="223">
        <v>42</v>
      </c>
      <c r="H26" s="223">
        <v>16</v>
      </c>
      <c r="I26" s="223">
        <v>3</v>
      </c>
      <c r="J26" s="223">
        <v>2896</v>
      </c>
      <c r="K26" s="224">
        <v>2.375717802</v>
      </c>
      <c r="L26" s="223">
        <v>906</v>
      </c>
      <c r="M26" s="223">
        <v>810</v>
      </c>
      <c r="N26" s="223">
        <v>327</v>
      </c>
      <c r="O26" s="223">
        <v>333</v>
      </c>
      <c r="P26" s="223">
        <v>96</v>
      </c>
      <c r="Q26" s="223">
        <v>10</v>
      </c>
      <c r="R26" s="223">
        <v>302</v>
      </c>
      <c r="S26" s="223">
        <v>51</v>
      </c>
      <c r="T26" s="223">
        <v>1</v>
      </c>
      <c r="U26" s="223">
        <v>34</v>
      </c>
      <c r="V26" s="77" t="s">
        <v>246</v>
      </c>
    </row>
    <row r="27" spans="1:22" ht="15" customHeight="1">
      <c r="A27" s="75" t="s">
        <v>259</v>
      </c>
      <c r="B27" s="223">
        <v>1489</v>
      </c>
      <c r="C27" s="223">
        <v>568</v>
      </c>
      <c r="D27" s="223">
        <v>508</v>
      </c>
      <c r="E27" s="223">
        <v>220</v>
      </c>
      <c r="F27" s="223">
        <v>142</v>
      </c>
      <c r="G27" s="223">
        <v>42</v>
      </c>
      <c r="H27" s="223">
        <v>7</v>
      </c>
      <c r="I27" s="223">
        <v>2</v>
      </c>
      <c r="J27" s="223">
        <v>3078</v>
      </c>
      <c r="K27" s="224">
        <v>2.0671591669999998</v>
      </c>
      <c r="L27" s="223">
        <v>918</v>
      </c>
      <c r="M27" s="223">
        <v>839</v>
      </c>
      <c r="N27" s="223">
        <v>348</v>
      </c>
      <c r="O27" s="223">
        <v>302</v>
      </c>
      <c r="P27" s="223">
        <v>79</v>
      </c>
      <c r="Q27" s="223">
        <v>3</v>
      </c>
      <c r="R27" s="223">
        <v>568</v>
      </c>
      <c r="S27" s="223">
        <v>40</v>
      </c>
      <c r="T27" s="223">
        <v>1</v>
      </c>
      <c r="U27" s="223">
        <v>17</v>
      </c>
      <c r="V27" s="77" t="s">
        <v>259</v>
      </c>
    </row>
    <row r="28" spans="1:22" ht="15" customHeight="1">
      <c r="A28" s="75" t="s">
        <v>266</v>
      </c>
      <c r="B28" s="223">
        <v>830</v>
      </c>
      <c r="C28" s="223">
        <v>234</v>
      </c>
      <c r="D28" s="223">
        <v>282</v>
      </c>
      <c r="E28" s="223">
        <v>169</v>
      </c>
      <c r="F28" s="223">
        <v>118</v>
      </c>
      <c r="G28" s="223">
        <v>20</v>
      </c>
      <c r="H28" s="223">
        <v>5</v>
      </c>
      <c r="I28" s="223">
        <v>2</v>
      </c>
      <c r="J28" s="223">
        <v>1922</v>
      </c>
      <c r="K28" s="224">
        <v>2.3156626509999998</v>
      </c>
      <c r="L28" s="223">
        <v>591</v>
      </c>
      <c r="M28" s="223">
        <v>533</v>
      </c>
      <c r="N28" s="223">
        <v>203</v>
      </c>
      <c r="O28" s="223">
        <v>224</v>
      </c>
      <c r="P28" s="223">
        <v>58</v>
      </c>
      <c r="Q28" s="223">
        <v>5</v>
      </c>
      <c r="R28" s="223">
        <v>234</v>
      </c>
      <c r="S28" s="223">
        <v>30</v>
      </c>
      <c r="T28" s="223">
        <v>3</v>
      </c>
      <c r="U28" s="223">
        <v>147</v>
      </c>
      <c r="V28" s="77" t="s">
        <v>266</v>
      </c>
    </row>
    <row r="29" spans="1:22" ht="15" customHeight="1">
      <c r="A29" s="75" t="s">
        <v>128</v>
      </c>
      <c r="B29" s="223">
        <v>1110</v>
      </c>
      <c r="C29" s="223">
        <v>433</v>
      </c>
      <c r="D29" s="223">
        <v>342</v>
      </c>
      <c r="E29" s="223">
        <v>180</v>
      </c>
      <c r="F29" s="223">
        <v>115</v>
      </c>
      <c r="G29" s="223">
        <v>34</v>
      </c>
      <c r="H29" s="223">
        <v>4</v>
      </c>
      <c r="I29" s="223">
        <v>2</v>
      </c>
      <c r="J29" s="223">
        <v>2325</v>
      </c>
      <c r="K29" s="224">
        <v>2.0945945949999998</v>
      </c>
      <c r="L29" s="223">
        <v>666</v>
      </c>
      <c r="M29" s="223">
        <v>596</v>
      </c>
      <c r="N29" s="223">
        <v>262</v>
      </c>
      <c r="O29" s="223">
        <v>236</v>
      </c>
      <c r="P29" s="223">
        <v>70</v>
      </c>
      <c r="Q29" s="223">
        <v>10</v>
      </c>
      <c r="R29" s="223">
        <v>433</v>
      </c>
      <c r="S29" s="223">
        <v>39</v>
      </c>
      <c r="T29" s="223">
        <v>2</v>
      </c>
      <c r="U29" s="223">
        <v>14</v>
      </c>
      <c r="V29" s="77" t="s">
        <v>128</v>
      </c>
    </row>
    <row r="30" spans="1:22" ht="15" customHeight="1">
      <c r="A30" s="75" t="s">
        <v>129</v>
      </c>
      <c r="B30" s="223">
        <v>1079</v>
      </c>
      <c r="C30" s="223">
        <v>328</v>
      </c>
      <c r="D30" s="223">
        <v>401</v>
      </c>
      <c r="E30" s="223">
        <v>192</v>
      </c>
      <c r="F30" s="223">
        <v>113</v>
      </c>
      <c r="G30" s="223">
        <v>35</v>
      </c>
      <c r="H30" s="223">
        <v>6</v>
      </c>
      <c r="I30" s="223">
        <v>4</v>
      </c>
      <c r="J30" s="223">
        <v>2399</v>
      </c>
      <c r="K30" s="224">
        <v>2.2233549579999998</v>
      </c>
      <c r="L30" s="223">
        <v>744</v>
      </c>
      <c r="M30" s="223">
        <v>674</v>
      </c>
      <c r="N30" s="223">
        <v>320</v>
      </c>
      <c r="O30" s="223">
        <v>247</v>
      </c>
      <c r="P30" s="223">
        <v>70</v>
      </c>
      <c r="Q30" s="223">
        <v>6</v>
      </c>
      <c r="R30" s="223">
        <v>328</v>
      </c>
      <c r="S30" s="223">
        <v>41</v>
      </c>
      <c r="T30" s="223">
        <v>5</v>
      </c>
      <c r="U30" s="223">
        <v>404</v>
      </c>
      <c r="V30" s="77" t="s">
        <v>129</v>
      </c>
    </row>
    <row r="31" spans="1:22" ht="15" customHeight="1">
      <c r="A31" s="75" t="s">
        <v>130</v>
      </c>
      <c r="B31" s="223">
        <v>189</v>
      </c>
      <c r="C31" s="223">
        <v>46</v>
      </c>
      <c r="D31" s="223">
        <v>86</v>
      </c>
      <c r="E31" s="223">
        <v>32</v>
      </c>
      <c r="F31" s="223">
        <v>16</v>
      </c>
      <c r="G31" s="223">
        <v>5</v>
      </c>
      <c r="H31" s="223">
        <v>4</v>
      </c>
      <c r="I31" s="223" t="s">
        <v>269</v>
      </c>
      <c r="J31" s="223">
        <v>427</v>
      </c>
      <c r="K31" s="224">
        <v>2.2592592589999998</v>
      </c>
      <c r="L31" s="223">
        <v>143</v>
      </c>
      <c r="M31" s="223">
        <v>125</v>
      </c>
      <c r="N31" s="223">
        <v>61</v>
      </c>
      <c r="O31" s="223">
        <v>38</v>
      </c>
      <c r="P31" s="223">
        <v>18</v>
      </c>
      <c r="Q31" s="223" t="s">
        <v>269</v>
      </c>
      <c r="R31" s="223">
        <v>46</v>
      </c>
      <c r="S31" s="223">
        <v>10</v>
      </c>
      <c r="T31" s="223" t="s">
        <v>269</v>
      </c>
      <c r="U31" s="223" t="s">
        <v>269</v>
      </c>
      <c r="V31" s="77" t="s">
        <v>130</v>
      </c>
    </row>
    <row r="32" spans="1:22" ht="15" customHeight="1">
      <c r="A32" s="75" t="s">
        <v>131</v>
      </c>
      <c r="B32" s="223">
        <v>169</v>
      </c>
      <c r="C32" s="223">
        <v>41</v>
      </c>
      <c r="D32" s="223">
        <v>64</v>
      </c>
      <c r="E32" s="223">
        <v>33</v>
      </c>
      <c r="F32" s="223">
        <v>21</v>
      </c>
      <c r="G32" s="223">
        <v>8</v>
      </c>
      <c r="H32" s="223">
        <v>2</v>
      </c>
      <c r="I32" s="223" t="s">
        <v>269</v>
      </c>
      <c r="J32" s="223">
        <v>404</v>
      </c>
      <c r="K32" s="224">
        <v>2.390532544</v>
      </c>
      <c r="L32" s="223">
        <v>128</v>
      </c>
      <c r="M32" s="223">
        <v>116</v>
      </c>
      <c r="N32" s="223">
        <v>54</v>
      </c>
      <c r="O32" s="223">
        <v>50</v>
      </c>
      <c r="P32" s="223">
        <v>12</v>
      </c>
      <c r="Q32" s="223" t="s">
        <v>269</v>
      </c>
      <c r="R32" s="223">
        <v>41</v>
      </c>
      <c r="S32" s="223">
        <v>8</v>
      </c>
      <c r="T32" s="223" t="s">
        <v>269</v>
      </c>
      <c r="U32" s="223" t="s">
        <v>269</v>
      </c>
      <c r="V32" s="77" t="s">
        <v>131</v>
      </c>
    </row>
    <row r="33" spans="1:22" ht="15" customHeight="1">
      <c r="A33" s="75" t="s">
        <v>132</v>
      </c>
      <c r="B33" s="223">
        <v>19</v>
      </c>
      <c r="C33" s="223">
        <v>11</v>
      </c>
      <c r="D33" s="223">
        <v>1</v>
      </c>
      <c r="E33" s="223">
        <v>2</v>
      </c>
      <c r="F33" s="223">
        <v>2</v>
      </c>
      <c r="G33" s="223">
        <v>1</v>
      </c>
      <c r="H33" s="223" t="s">
        <v>269</v>
      </c>
      <c r="I33" s="223">
        <v>2</v>
      </c>
      <c r="J33" s="223">
        <v>46</v>
      </c>
      <c r="K33" s="224">
        <v>2.4210526319999999</v>
      </c>
      <c r="L33" s="223">
        <v>8</v>
      </c>
      <c r="M33" s="223">
        <v>4</v>
      </c>
      <c r="N33" s="223" t="s">
        <v>269</v>
      </c>
      <c r="O33" s="223">
        <v>2</v>
      </c>
      <c r="P33" s="223">
        <v>4</v>
      </c>
      <c r="Q33" s="223" t="s">
        <v>269</v>
      </c>
      <c r="R33" s="223">
        <v>11</v>
      </c>
      <c r="S33" s="223">
        <v>2</v>
      </c>
      <c r="T33" s="223">
        <v>4</v>
      </c>
      <c r="U33" s="223">
        <v>50</v>
      </c>
      <c r="V33" s="77" t="s">
        <v>132</v>
      </c>
    </row>
    <row r="34" spans="1:22" ht="15" customHeight="1">
      <c r="A34" s="75" t="s">
        <v>133</v>
      </c>
      <c r="B34" s="223">
        <v>1795</v>
      </c>
      <c r="C34" s="223">
        <v>761</v>
      </c>
      <c r="D34" s="223">
        <v>615</v>
      </c>
      <c r="E34" s="223">
        <v>255</v>
      </c>
      <c r="F34" s="223">
        <v>120</v>
      </c>
      <c r="G34" s="223">
        <v>30</v>
      </c>
      <c r="H34" s="223">
        <v>9</v>
      </c>
      <c r="I34" s="223">
        <v>5</v>
      </c>
      <c r="J34" s="223">
        <v>3476</v>
      </c>
      <c r="K34" s="224">
        <v>1.9364902509999999</v>
      </c>
      <c r="L34" s="223">
        <v>1027</v>
      </c>
      <c r="M34" s="223">
        <v>952</v>
      </c>
      <c r="N34" s="223">
        <v>439</v>
      </c>
      <c r="O34" s="223">
        <v>314</v>
      </c>
      <c r="P34" s="223">
        <v>75</v>
      </c>
      <c r="Q34" s="223">
        <v>7</v>
      </c>
      <c r="R34" s="223">
        <v>761</v>
      </c>
      <c r="S34" s="223">
        <v>35</v>
      </c>
      <c r="T34" s="223">
        <v>2</v>
      </c>
      <c r="U34" s="223">
        <v>56</v>
      </c>
      <c r="V34" s="77" t="s">
        <v>133</v>
      </c>
    </row>
    <row r="35" spans="1:22" ht="15" customHeight="1">
      <c r="A35" s="75" t="s">
        <v>134</v>
      </c>
      <c r="B35" s="223">
        <v>5</v>
      </c>
      <c r="C35" s="223" t="s">
        <v>269</v>
      </c>
      <c r="D35" s="223">
        <v>1</v>
      </c>
      <c r="E35" s="223">
        <v>3</v>
      </c>
      <c r="F35" s="223">
        <v>1</v>
      </c>
      <c r="G35" s="223" t="s">
        <v>269</v>
      </c>
      <c r="H35" s="223" t="s">
        <v>269</v>
      </c>
      <c r="I35" s="223" t="s">
        <v>269</v>
      </c>
      <c r="J35" s="223">
        <v>15</v>
      </c>
      <c r="K35" s="224">
        <v>3</v>
      </c>
      <c r="L35" s="223">
        <v>5</v>
      </c>
      <c r="M35" s="223">
        <v>4</v>
      </c>
      <c r="N35" s="223">
        <v>1</v>
      </c>
      <c r="O35" s="223">
        <v>1</v>
      </c>
      <c r="P35" s="223">
        <v>1</v>
      </c>
      <c r="Q35" s="223" t="s">
        <v>269</v>
      </c>
      <c r="R35" s="223" t="s">
        <v>269</v>
      </c>
      <c r="S35" s="223" t="s">
        <v>269</v>
      </c>
      <c r="T35" s="223">
        <v>2</v>
      </c>
      <c r="U35" s="223">
        <v>78</v>
      </c>
      <c r="V35" s="77" t="s">
        <v>134</v>
      </c>
    </row>
    <row r="36" spans="1:22" ht="15" customHeight="1">
      <c r="A36" s="75" t="s">
        <v>135</v>
      </c>
      <c r="B36" s="223">
        <v>76</v>
      </c>
      <c r="C36" s="223">
        <v>23</v>
      </c>
      <c r="D36" s="223">
        <v>27</v>
      </c>
      <c r="E36" s="223">
        <v>15</v>
      </c>
      <c r="F36" s="223">
        <v>7</v>
      </c>
      <c r="G36" s="223">
        <v>3</v>
      </c>
      <c r="H36" s="223" t="s">
        <v>269</v>
      </c>
      <c r="I36" s="223">
        <v>1</v>
      </c>
      <c r="J36" s="223">
        <v>172</v>
      </c>
      <c r="K36" s="224">
        <v>2.263157895</v>
      </c>
      <c r="L36" s="223">
        <v>52</v>
      </c>
      <c r="M36" s="223">
        <v>43</v>
      </c>
      <c r="N36" s="223">
        <v>13</v>
      </c>
      <c r="O36" s="223">
        <v>15</v>
      </c>
      <c r="P36" s="223">
        <v>9</v>
      </c>
      <c r="Q36" s="223">
        <v>1</v>
      </c>
      <c r="R36" s="223">
        <v>23</v>
      </c>
      <c r="S36" s="223">
        <v>6</v>
      </c>
      <c r="T36" s="223">
        <v>4</v>
      </c>
      <c r="U36" s="223">
        <v>117</v>
      </c>
      <c r="V36" s="77" t="s">
        <v>135</v>
      </c>
    </row>
    <row r="37" spans="1:22" ht="15" customHeight="1">
      <c r="A37" s="220" t="s">
        <v>272</v>
      </c>
      <c r="B37" s="223">
        <v>553</v>
      </c>
      <c r="C37" s="223">
        <v>140</v>
      </c>
      <c r="D37" s="223">
        <v>261</v>
      </c>
      <c r="E37" s="223">
        <v>89</v>
      </c>
      <c r="F37" s="223">
        <v>43</v>
      </c>
      <c r="G37" s="223">
        <v>14</v>
      </c>
      <c r="H37" s="223">
        <v>5</v>
      </c>
      <c r="I37" s="223">
        <v>1</v>
      </c>
      <c r="J37" s="223">
        <v>1208</v>
      </c>
      <c r="K37" s="224">
        <v>2.1844484629999998</v>
      </c>
      <c r="L37" s="223">
        <v>411</v>
      </c>
      <c r="M37" s="223">
        <v>382</v>
      </c>
      <c r="N37" s="223">
        <v>174</v>
      </c>
      <c r="O37" s="223">
        <v>112</v>
      </c>
      <c r="P37" s="223">
        <v>29</v>
      </c>
      <c r="Q37" s="223">
        <v>2</v>
      </c>
      <c r="R37" s="223">
        <v>140</v>
      </c>
      <c r="S37" s="223">
        <v>13</v>
      </c>
      <c r="T37" s="223" t="s">
        <v>269</v>
      </c>
      <c r="U37" s="223" t="s">
        <v>269</v>
      </c>
      <c r="V37" s="221" t="s">
        <v>272</v>
      </c>
    </row>
    <row r="38" spans="1:22" ht="15" customHeight="1">
      <c r="A38" s="220" t="s">
        <v>247</v>
      </c>
      <c r="B38" s="223">
        <v>809</v>
      </c>
      <c r="C38" s="223">
        <v>198</v>
      </c>
      <c r="D38" s="223">
        <v>363</v>
      </c>
      <c r="E38" s="223">
        <v>141</v>
      </c>
      <c r="F38" s="223">
        <v>65</v>
      </c>
      <c r="G38" s="223">
        <v>28</v>
      </c>
      <c r="H38" s="223">
        <v>11</v>
      </c>
      <c r="I38" s="223">
        <v>3</v>
      </c>
      <c r="J38" s="223">
        <v>1835</v>
      </c>
      <c r="K38" s="224">
        <v>2.2682323860000002</v>
      </c>
      <c r="L38" s="223">
        <v>609</v>
      </c>
      <c r="M38" s="223">
        <v>568</v>
      </c>
      <c r="N38" s="223">
        <v>278</v>
      </c>
      <c r="O38" s="223">
        <v>177</v>
      </c>
      <c r="P38" s="223">
        <v>41</v>
      </c>
      <c r="Q38" s="223">
        <v>2</v>
      </c>
      <c r="R38" s="223">
        <v>198</v>
      </c>
      <c r="S38" s="223">
        <v>27</v>
      </c>
      <c r="T38" s="223" t="s">
        <v>269</v>
      </c>
      <c r="U38" s="223" t="s">
        <v>269</v>
      </c>
      <c r="V38" s="221" t="s">
        <v>247</v>
      </c>
    </row>
    <row r="39" spans="1:22" ht="15" customHeight="1">
      <c r="A39" s="220" t="s">
        <v>260</v>
      </c>
      <c r="B39" s="223">
        <v>500</v>
      </c>
      <c r="C39" s="223">
        <v>100</v>
      </c>
      <c r="D39" s="223">
        <v>195</v>
      </c>
      <c r="E39" s="223">
        <v>112</v>
      </c>
      <c r="F39" s="223">
        <v>74</v>
      </c>
      <c r="G39" s="223">
        <v>14</v>
      </c>
      <c r="H39" s="223">
        <v>5</v>
      </c>
      <c r="I39" s="223" t="s">
        <v>269</v>
      </c>
      <c r="J39" s="223">
        <v>1222</v>
      </c>
      <c r="K39" s="224">
        <v>2.444</v>
      </c>
      <c r="L39" s="223">
        <v>399</v>
      </c>
      <c r="M39" s="223">
        <v>356</v>
      </c>
      <c r="N39" s="223">
        <v>155</v>
      </c>
      <c r="O39" s="223">
        <v>148</v>
      </c>
      <c r="P39" s="223">
        <v>43</v>
      </c>
      <c r="Q39" s="223">
        <v>1</v>
      </c>
      <c r="R39" s="223">
        <v>100</v>
      </c>
      <c r="S39" s="223">
        <v>24</v>
      </c>
      <c r="T39" s="223">
        <v>5</v>
      </c>
      <c r="U39" s="223">
        <v>124</v>
      </c>
      <c r="V39" s="221" t="s">
        <v>260</v>
      </c>
    </row>
    <row r="40" spans="1:22" ht="15" customHeight="1">
      <c r="A40" s="75" t="s">
        <v>832</v>
      </c>
      <c r="B40" s="223">
        <v>28</v>
      </c>
      <c r="C40" s="223">
        <v>7</v>
      </c>
      <c r="D40" s="223">
        <v>12</v>
      </c>
      <c r="E40" s="223">
        <v>5</v>
      </c>
      <c r="F40" s="223">
        <v>4</v>
      </c>
      <c r="G40" s="223" t="s">
        <v>269</v>
      </c>
      <c r="H40" s="223" t="s">
        <v>269</v>
      </c>
      <c r="I40" s="223" t="s">
        <v>269</v>
      </c>
      <c r="J40" s="223">
        <v>62</v>
      </c>
      <c r="K40" s="224">
        <v>2.2142857139999998</v>
      </c>
      <c r="L40" s="223">
        <v>21</v>
      </c>
      <c r="M40" s="223">
        <v>18</v>
      </c>
      <c r="N40" s="223">
        <v>10</v>
      </c>
      <c r="O40" s="223">
        <v>5</v>
      </c>
      <c r="P40" s="223">
        <v>3</v>
      </c>
      <c r="Q40" s="223" t="s">
        <v>269</v>
      </c>
      <c r="R40" s="223">
        <v>7</v>
      </c>
      <c r="S40" s="223">
        <v>2</v>
      </c>
      <c r="T40" s="223" t="s">
        <v>269</v>
      </c>
      <c r="U40" s="223" t="s">
        <v>269</v>
      </c>
      <c r="V40" s="77" t="s">
        <v>832</v>
      </c>
    </row>
    <row r="41" spans="1:22" ht="15" customHeight="1">
      <c r="A41" s="75" t="s">
        <v>136</v>
      </c>
      <c r="B41" s="223" t="s">
        <v>269</v>
      </c>
      <c r="C41" s="223" t="s">
        <v>269</v>
      </c>
      <c r="D41" s="223" t="s">
        <v>269</v>
      </c>
      <c r="E41" s="223" t="s">
        <v>269</v>
      </c>
      <c r="F41" s="223" t="s">
        <v>269</v>
      </c>
      <c r="G41" s="223" t="s">
        <v>269</v>
      </c>
      <c r="H41" s="223" t="s">
        <v>269</v>
      </c>
      <c r="I41" s="223" t="s">
        <v>269</v>
      </c>
      <c r="J41" s="223" t="s">
        <v>269</v>
      </c>
      <c r="K41" s="224" t="s">
        <v>269</v>
      </c>
      <c r="L41" s="223" t="s">
        <v>269</v>
      </c>
      <c r="M41" s="223" t="s">
        <v>269</v>
      </c>
      <c r="N41" s="223" t="s">
        <v>269</v>
      </c>
      <c r="O41" s="223" t="s">
        <v>269</v>
      </c>
      <c r="P41" s="223" t="s">
        <v>269</v>
      </c>
      <c r="Q41" s="223" t="s">
        <v>269</v>
      </c>
      <c r="R41" s="223" t="s">
        <v>269</v>
      </c>
      <c r="S41" s="223" t="s">
        <v>269</v>
      </c>
      <c r="T41" s="223" t="s">
        <v>269</v>
      </c>
      <c r="U41" s="223" t="s">
        <v>269</v>
      </c>
      <c r="V41" s="77" t="s">
        <v>136</v>
      </c>
    </row>
    <row r="42" spans="1:22" ht="15" customHeight="1">
      <c r="A42" s="75" t="s">
        <v>137</v>
      </c>
      <c r="B42" s="223" t="s">
        <v>269</v>
      </c>
      <c r="C42" s="223" t="s">
        <v>269</v>
      </c>
      <c r="D42" s="223" t="s">
        <v>269</v>
      </c>
      <c r="E42" s="223" t="s">
        <v>269</v>
      </c>
      <c r="F42" s="223" t="s">
        <v>269</v>
      </c>
      <c r="G42" s="223" t="s">
        <v>269</v>
      </c>
      <c r="H42" s="223" t="s">
        <v>269</v>
      </c>
      <c r="I42" s="223" t="s">
        <v>269</v>
      </c>
      <c r="J42" s="223" t="s">
        <v>269</v>
      </c>
      <c r="K42" s="224" t="s">
        <v>269</v>
      </c>
      <c r="L42" s="223" t="s">
        <v>269</v>
      </c>
      <c r="M42" s="223" t="s">
        <v>269</v>
      </c>
      <c r="N42" s="223" t="s">
        <v>269</v>
      </c>
      <c r="O42" s="223" t="s">
        <v>269</v>
      </c>
      <c r="P42" s="223" t="s">
        <v>269</v>
      </c>
      <c r="Q42" s="223" t="s">
        <v>269</v>
      </c>
      <c r="R42" s="223" t="s">
        <v>269</v>
      </c>
      <c r="S42" s="223" t="s">
        <v>269</v>
      </c>
      <c r="T42" s="223" t="s">
        <v>269</v>
      </c>
      <c r="U42" s="223" t="s">
        <v>269</v>
      </c>
      <c r="V42" s="77" t="s">
        <v>137</v>
      </c>
    </row>
    <row r="43" spans="1:22" ht="15" customHeight="1">
      <c r="A43" s="75" t="s">
        <v>831</v>
      </c>
      <c r="B43" s="223" t="s">
        <v>367</v>
      </c>
      <c r="C43" s="223" t="s">
        <v>367</v>
      </c>
      <c r="D43" s="223" t="s">
        <v>367</v>
      </c>
      <c r="E43" s="223" t="s">
        <v>367</v>
      </c>
      <c r="F43" s="223" t="s">
        <v>367</v>
      </c>
      <c r="G43" s="223" t="s">
        <v>367</v>
      </c>
      <c r="H43" s="223" t="s">
        <v>367</v>
      </c>
      <c r="I43" s="223" t="s">
        <v>367</v>
      </c>
      <c r="J43" s="223" t="s">
        <v>367</v>
      </c>
      <c r="K43" s="224" t="s">
        <v>367</v>
      </c>
      <c r="L43" s="223" t="s">
        <v>367</v>
      </c>
      <c r="M43" s="223" t="s">
        <v>367</v>
      </c>
      <c r="N43" s="223" t="s">
        <v>367</v>
      </c>
      <c r="O43" s="223" t="s">
        <v>367</v>
      </c>
      <c r="P43" s="223" t="s">
        <v>367</v>
      </c>
      <c r="Q43" s="223" t="s">
        <v>367</v>
      </c>
      <c r="R43" s="223" t="s">
        <v>367</v>
      </c>
      <c r="S43" s="223" t="s">
        <v>367</v>
      </c>
      <c r="T43" s="223" t="s">
        <v>367</v>
      </c>
      <c r="U43" s="223" t="s">
        <v>367</v>
      </c>
      <c r="V43" s="77" t="s">
        <v>837</v>
      </c>
    </row>
    <row r="44" spans="1:22" ht="15" customHeight="1">
      <c r="A44" s="75" t="s">
        <v>138</v>
      </c>
      <c r="B44" s="223">
        <v>53</v>
      </c>
      <c r="C44" s="223">
        <v>12</v>
      </c>
      <c r="D44" s="223">
        <v>18</v>
      </c>
      <c r="E44" s="223">
        <v>9</v>
      </c>
      <c r="F44" s="223">
        <v>5</v>
      </c>
      <c r="G44" s="223">
        <v>6</v>
      </c>
      <c r="H44" s="223">
        <v>2</v>
      </c>
      <c r="I44" s="223">
        <v>1</v>
      </c>
      <c r="J44" s="223">
        <v>144</v>
      </c>
      <c r="K44" s="224">
        <v>2.7169811319999999</v>
      </c>
      <c r="L44" s="223">
        <v>41</v>
      </c>
      <c r="M44" s="223">
        <v>28</v>
      </c>
      <c r="N44" s="223">
        <v>15</v>
      </c>
      <c r="O44" s="223">
        <v>9</v>
      </c>
      <c r="P44" s="223">
        <v>13</v>
      </c>
      <c r="Q44" s="223" t="s">
        <v>269</v>
      </c>
      <c r="R44" s="223">
        <v>12</v>
      </c>
      <c r="S44" s="223">
        <v>11</v>
      </c>
      <c r="T44" s="223" t="s">
        <v>269</v>
      </c>
      <c r="U44" s="223" t="s">
        <v>269</v>
      </c>
      <c r="V44" s="77" t="s">
        <v>138</v>
      </c>
    </row>
    <row r="45" spans="1:22" ht="15" customHeight="1">
      <c r="A45" s="75" t="s">
        <v>139</v>
      </c>
      <c r="B45" s="223">
        <v>44</v>
      </c>
      <c r="C45" s="223">
        <v>12</v>
      </c>
      <c r="D45" s="223">
        <v>14</v>
      </c>
      <c r="E45" s="223">
        <v>10</v>
      </c>
      <c r="F45" s="223">
        <v>5</v>
      </c>
      <c r="G45" s="223">
        <v>3</v>
      </c>
      <c r="H45" s="223" t="s">
        <v>269</v>
      </c>
      <c r="I45" s="223" t="s">
        <v>269</v>
      </c>
      <c r="J45" s="223">
        <v>105</v>
      </c>
      <c r="K45" s="224">
        <v>2.386363636</v>
      </c>
      <c r="L45" s="223">
        <v>32</v>
      </c>
      <c r="M45" s="223">
        <v>26</v>
      </c>
      <c r="N45" s="223">
        <v>11</v>
      </c>
      <c r="O45" s="223">
        <v>11</v>
      </c>
      <c r="P45" s="223">
        <v>6</v>
      </c>
      <c r="Q45" s="223" t="s">
        <v>269</v>
      </c>
      <c r="R45" s="223">
        <v>12</v>
      </c>
      <c r="S45" s="223">
        <v>3</v>
      </c>
      <c r="T45" s="223" t="s">
        <v>269</v>
      </c>
      <c r="U45" s="223" t="s">
        <v>269</v>
      </c>
      <c r="V45" s="77" t="s">
        <v>139</v>
      </c>
    </row>
    <row r="46" spans="1:22" ht="15" customHeight="1">
      <c r="A46" s="75" t="s">
        <v>140</v>
      </c>
      <c r="B46" s="223">
        <v>55</v>
      </c>
      <c r="C46" s="223">
        <v>13</v>
      </c>
      <c r="D46" s="223">
        <v>22</v>
      </c>
      <c r="E46" s="223">
        <v>8</v>
      </c>
      <c r="F46" s="223">
        <v>9</v>
      </c>
      <c r="G46" s="223">
        <v>1</v>
      </c>
      <c r="H46" s="223">
        <v>2</v>
      </c>
      <c r="I46" s="223" t="s">
        <v>269</v>
      </c>
      <c r="J46" s="223">
        <v>134</v>
      </c>
      <c r="K46" s="224">
        <v>2.4363636359999998</v>
      </c>
      <c r="L46" s="223">
        <v>42</v>
      </c>
      <c r="M46" s="223">
        <v>32</v>
      </c>
      <c r="N46" s="223">
        <v>19</v>
      </c>
      <c r="O46" s="223">
        <v>12</v>
      </c>
      <c r="P46" s="223">
        <v>10</v>
      </c>
      <c r="Q46" s="223" t="s">
        <v>269</v>
      </c>
      <c r="R46" s="223">
        <v>13</v>
      </c>
      <c r="S46" s="223">
        <v>5</v>
      </c>
      <c r="T46" s="223" t="s">
        <v>269</v>
      </c>
      <c r="U46" s="223" t="s">
        <v>269</v>
      </c>
      <c r="V46" s="77" t="s">
        <v>140</v>
      </c>
    </row>
    <row r="47" spans="1:22" ht="15" customHeight="1">
      <c r="A47" s="75" t="s">
        <v>141</v>
      </c>
      <c r="B47" s="223">
        <v>25</v>
      </c>
      <c r="C47" s="223">
        <v>6</v>
      </c>
      <c r="D47" s="223">
        <v>12</v>
      </c>
      <c r="E47" s="223">
        <v>5</v>
      </c>
      <c r="F47" s="223">
        <v>1</v>
      </c>
      <c r="G47" s="223">
        <v>1</v>
      </c>
      <c r="H47" s="223" t="s">
        <v>269</v>
      </c>
      <c r="I47" s="223" t="s">
        <v>269</v>
      </c>
      <c r="J47" s="223">
        <v>54</v>
      </c>
      <c r="K47" s="224">
        <v>2.16</v>
      </c>
      <c r="L47" s="223">
        <v>19</v>
      </c>
      <c r="M47" s="223">
        <v>16</v>
      </c>
      <c r="N47" s="223">
        <v>10</v>
      </c>
      <c r="O47" s="223">
        <v>3</v>
      </c>
      <c r="P47" s="223">
        <v>3</v>
      </c>
      <c r="Q47" s="223" t="s">
        <v>269</v>
      </c>
      <c r="R47" s="223">
        <v>6</v>
      </c>
      <c r="S47" s="223">
        <v>1</v>
      </c>
      <c r="T47" s="223">
        <v>1</v>
      </c>
      <c r="U47" s="223">
        <v>18</v>
      </c>
      <c r="V47" s="77" t="s">
        <v>141</v>
      </c>
    </row>
    <row r="48" spans="1:22" ht="15" customHeight="1">
      <c r="A48" s="75" t="s">
        <v>142</v>
      </c>
      <c r="B48" s="223">
        <v>14</v>
      </c>
      <c r="C48" s="223">
        <v>6</v>
      </c>
      <c r="D48" s="223">
        <v>4</v>
      </c>
      <c r="E48" s="223">
        <v>4</v>
      </c>
      <c r="F48" s="223" t="s">
        <v>269</v>
      </c>
      <c r="G48" s="223" t="s">
        <v>269</v>
      </c>
      <c r="H48" s="223" t="s">
        <v>269</v>
      </c>
      <c r="I48" s="223" t="s">
        <v>269</v>
      </c>
      <c r="J48" s="223">
        <v>26</v>
      </c>
      <c r="K48" s="224">
        <v>1.8571428569999999</v>
      </c>
      <c r="L48" s="223">
        <v>8</v>
      </c>
      <c r="M48" s="223">
        <v>7</v>
      </c>
      <c r="N48" s="223">
        <v>4</v>
      </c>
      <c r="O48" s="223">
        <v>2</v>
      </c>
      <c r="P48" s="223">
        <v>1</v>
      </c>
      <c r="Q48" s="223" t="s">
        <v>269</v>
      </c>
      <c r="R48" s="223">
        <v>6</v>
      </c>
      <c r="S48" s="223" t="s">
        <v>269</v>
      </c>
      <c r="T48" s="223" t="s">
        <v>269</v>
      </c>
      <c r="U48" s="223" t="s">
        <v>269</v>
      </c>
      <c r="V48" s="77" t="s">
        <v>142</v>
      </c>
    </row>
    <row r="49" spans="1:22" ht="15" customHeight="1">
      <c r="A49" s="75" t="s">
        <v>143</v>
      </c>
      <c r="B49" s="223">
        <v>24</v>
      </c>
      <c r="C49" s="223">
        <v>9</v>
      </c>
      <c r="D49" s="223">
        <v>7</v>
      </c>
      <c r="E49" s="223">
        <v>7</v>
      </c>
      <c r="F49" s="223">
        <v>1</v>
      </c>
      <c r="G49" s="223" t="s">
        <v>269</v>
      </c>
      <c r="H49" s="223" t="s">
        <v>269</v>
      </c>
      <c r="I49" s="223" t="s">
        <v>269</v>
      </c>
      <c r="J49" s="223">
        <v>48</v>
      </c>
      <c r="K49" s="224">
        <v>2</v>
      </c>
      <c r="L49" s="223">
        <v>15</v>
      </c>
      <c r="M49" s="223">
        <v>14</v>
      </c>
      <c r="N49" s="223">
        <v>7</v>
      </c>
      <c r="O49" s="223">
        <v>5</v>
      </c>
      <c r="P49" s="223">
        <v>1</v>
      </c>
      <c r="Q49" s="223" t="s">
        <v>269</v>
      </c>
      <c r="R49" s="223">
        <v>9</v>
      </c>
      <c r="S49" s="223" t="s">
        <v>269</v>
      </c>
      <c r="T49" s="223" t="s">
        <v>269</v>
      </c>
      <c r="U49" s="223" t="s">
        <v>269</v>
      </c>
      <c r="V49" s="77" t="s">
        <v>143</v>
      </c>
    </row>
    <row r="50" spans="1:22" s="2" customFormat="1" ht="15" customHeight="1">
      <c r="A50" s="526" t="s">
        <v>655</v>
      </c>
      <c r="B50" s="552">
        <v>21852</v>
      </c>
      <c r="C50" s="552">
        <v>8327</v>
      </c>
      <c r="D50" s="552">
        <v>7507</v>
      </c>
      <c r="E50" s="552">
        <v>3431</v>
      </c>
      <c r="F50" s="552">
        <v>1905</v>
      </c>
      <c r="G50" s="552">
        <v>516</v>
      </c>
      <c r="H50" s="552">
        <v>124</v>
      </c>
      <c r="I50" s="552">
        <v>42</v>
      </c>
      <c r="J50" s="552">
        <v>44889</v>
      </c>
      <c r="K50" s="553">
        <v>2.0542284459088411</v>
      </c>
      <c r="L50" s="552">
        <v>13377</v>
      </c>
      <c r="M50" s="552">
        <v>12181</v>
      </c>
      <c r="N50" s="552">
        <v>5373</v>
      </c>
      <c r="O50" s="552">
        <v>4313</v>
      </c>
      <c r="P50" s="552">
        <v>1196</v>
      </c>
      <c r="Q50" s="552">
        <v>143</v>
      </c>
      <c r="R50" s="552">
        <v>8327</v>
      </c>
      <c r="S50" s="552">
        <v>636</v>
      </c>
      <c r="T50" s="552">
        <v>75</v>
      </c>
      <c r="U50" s="552">
        <v>3171</v>
      </c>
      <c r="V50" s="535" t="s">
        <v>655</v>
      </c>
    </row>
    <row r="51" spans="1:22" ht="15" customHeight="1">
      <c r="A51" s="75" t="s">
        <v>145</v>
      </c>
      <c r="B51" s="223">
        <v>236</v>
      </c>
      <c r="C51" s="223">
        <v>67</v>
      </c>
      <c r="D51" s="223">
        <v>77</v>
      </c>
      <c r="E51" s="223">
        <v>59</v>
      </c>
      <c r="F51" s="223">
        <v>16</v>
      </c>
      <c r="G51" s="223">
        <v>10</v>
      </c>
      <c r="H51" s="223">
        <v>4</v>
      </c>
      <c r="I51" s="223">
        <v>3</v>
      </c>
      <c r="J51" s="223">
        <v>560</v>
      </c>
      <c r="K51" s="224">
        <v>2.3728813560000002</v>
      </c>
      <c r="L51" s="223">
        <v>167</v>
      </c>
      <c r="M51" s="223">
        <v>141</v>
      </c>
      <c r="N51" s="223">
        <v>50</v>
      </c>
      <c r="O51" s="223">
        <v>54</v>
      </c>
      <c r="P51" s="223">
        <v>26</v>
      </c>
      <c r="Q51" s="223">
        <v>2</v>
      </c>
      <c r="R51" s="223">
        <v>67</v>
      </c>
      <c r="S51" s="223">
        <v>19</v>
      </c>
      <c r="T51" s="223" t="s">
        <v>269</v>
      </c>
      <c r="U51" s="223" t="s">
        <v>269</v>
      </c>
      <c r="V51" s="77" t="s">
        <v>145</v>
      </c>
    </row>
    <row r="52" spans="1:22" ht="15" customHeight="1">
      <c r="A52" s="75" t="s">
        <v>146</v>
      </c>
      <c r="B52" s="223">
        <v>875</v>
      </c>
      <c r="C52" s="223">
        <v>239</v>
      </c>
      <c r="D52" s="223">
        <v>302</v>
      </c>
      <c r="E52" s="223">
        <v>184</v>
      </c>
      <c r="F52" s="223">
        <v>106</v>
      </c>
      <c r="G52" s="223">
        <v>27</v>
      </c>
      <c r="H52" s="223">
        <v>11</v>
      </c>
      <c r="I52" s="223">
        <v>6</v>
      </c>
      <c r="J52" s="223">
        <v>2066</v>
      </c>
      <c r="K52" s="224">
        <v>2.3611428569999999</v>
      </c>
      <c r="L52" s="223">
        <v>632</v>
      </c>
      <c r="M52" s="223">
        <v>540</v>
      </c>
      <c r="N52" s="223">
        <v>210</v>
      </c>
      <c r="O52" s="223">
        <v>202</v>
      </c>
      <c r="P52" s="223">
        <v>92</v>
      </c>
      <c r="Q52" s="223">
        <v>3</v>
      </c>
      <c r="R52" s="223">
        <v>239</v>
      </c>
      <c r="S52" s="223">
        <v>53</v>
      </c>
      <c r="T52" s="223">
        <v>1</v>
      </c>
      <c r="U52" s="223">
        <v>10</v>
      </c>
      <c r="V52" s="77" t="s">
        <v>146</v>
      </c>
    </row>
    <row r="53" spans="1:22" ht="15" customHeight="1">
      <c r="A53" s="75" t="s">
        <v>147</v>
      </c>
      <c r="B53" s="223">
        <v>158</v>
      </c>
      <c r="C53" s="223">
        <v>42</v>
      </c>
      <c r="D53" s="223">
        <v>57</v>
      </c>
      <c r="E53" s="223">
        <v>27</v>
      </c>
      <c r="F53" s="223">
        <v>18</v>
      </c>
      <c r="G53" s="223">
        <v>13</v>
      </c>
      <c r="H53" s="223">
        <v>1</v>
      </c>
      <c r="I53" s="223" t="s">
        <v>269</v>
      </c>
      <c r="J53" s="223">
        <v>380</v>
      </c>
      <c r="K53" s="224">
        <v>2.4050632909999998</v>
      </c>
      <c r="L53" s="223">
        <v>113</v>
      </c>
      <c r="M53" s="223">
        <v>90</v>
      </c>
      <c r="N53" s="223">
        <v>40</v>
      </c>
      <c r="O53" s="223">
        <v>34</v>
      </c>
      <c r="P53" s="223">
        <v>23</v>
      </c>
      <c r="Q53" s="223">
        <v>3</v>
      </c>
      <c r="R53" s="223">
        <v>42</v>
      </c>
      <c r="S53" s="223">
        <v>12</v>
      </c>
      <c r="T53" s="223" t="s">
        <v>269</v>
      </c>
      <c r="U53" s="223" t="s">
        <v>269</v>
      </c>
      <c r="V53" s="77" t="s">
        <v>147</v>
      </c>
    </row>
    <row r="54" spans="1:22" ht="15" customHeight="1">
      <c r="A54" s="75" t="s">
        <v>148</v>
      </c>
      <c r="B54" s="223">
        <v>86</v>
      </c>
      <c r="C54" s="223">
        <v>21</v>
      </c>
      <c r="D54" s="223">
        <v>37</v>
      </c>
      <c r="E54" s="223">
        <v>22</v>
      </c>
      <c r="F54" s="223">
        <v>3</v>
      </c>
      <c r="G54" s="223">
        <v>3</v>
      </c>
      <c r="H54" s="223" t="s">
        <v>269</v>
      </c>
      <c r="I54" s="223" t="s">
        <v>269</v>
      </c>
      <c r="J54" s="223">
        <v>188</v>
      </c>
      <c r="K54" s="224">
        <v>2.1860465119999999</v>
      </c>
      <c r="L54" s="223">
        <v>65</v>
      </c>
      <c r="M54" s="223">
        <v>58</v>
      </c>
      <c r="N54" s="223">
        <v>29</v>
      </c>
      <c r="O54" s="223">
        <v>21</v>
      </c>
      <c r="P54" s="223">
        <v>7</v>
      </c>
      <c r="Q54" s="223" t="s">
        <v>269</v>
      </c>
      <c r="R54" s="223">
        <v>21</v>
      </c>
      <c r="S54" s="223">
        <v>2</v>
      </c>
      <c r="T54" s="223" t="s">
        <v>269</v>
      </c>
      <c r="U54" s="223" t="s">
        <v>269</v>
      </c>
      <c r="V54" s="77" t="s">
        <v>148</v>
      </c>
    </row>
    <row r="55" spans="1:22" ht="15" customHeight="1">
      <c r="A55" s="75" t="s">
        <v>149</v>
      </c>
      <c r="B55" s="223">
        <v>48</v>
      </c>
      <c r="C55" s="223">
        <v>9</v>
      </c>
      <c r="D55" s="223">
        <v>14</v>
      </c>
      <c r="E55" s="223">
        <v>12</v>
      </c>
      <c r="F55" s="223">
        <v>8</v>
      </c>
      <c r="G55" s="223">
        <v>3</v>
      </c>
      <c r="H55" s="223">
        <v>2</v>
      </c>
      <c r="I55" s="223" t="s">
        <v>269</v>
      </c>
      <c r="J55" s="223">
        <v>132</v>
      </c>
      <c r="K55" s="224">
        <v>2.75</v>
      </c>
      <c r="L55" s="223">
        <v>39</v>
      </c>
      <c r="M55" s="223">
        <v>33</v>
      </c>
      <c r="N55" s="223">
        <v>12</v>
      </c>
      <c r="O55" s="223">
        <v>17</v>
      </c>
      <c r="P55" s="223">
        <v>6</v>
      </c>
      <c r="Q55" s="223" t="s">
        <v>269</v>
      </c>
      <c r="R55" s="223">
        <v>9</v>
      </c>
      <c r="S55" s="223">
        <v>4</v>
      </c>
      <c r="T55" s="223" t="s">
        <v>269</v>
      </c>
      <c r="U55" s="223" t="s">
        <v>269</v>
      </c>
      <c r="V55" s="77" t="s">
        <v>149</v>
      </c>
    </row>
    <row r="56" spans="1:22" ht="15" customHeight="1">
      <c r="A56" s="75" t="s">
        <v>150</v>
      </c>
      <c r="B56" s="223">
        <v>585</v>
      </c>
      <c r="C56" s="223">
        <v>113</v>
      </c>
      <c r="D56" s="223">
        <v>217</v>
      </c>
      <c r="E56" s="223">
        <v>142</v>
      </c>
      <c r="F56" s="223">
        <v>74</v>
      </c>
      <c r="G56" s="223">
        <v>28</v>
      </c>
      <c r="H56" s="223">
        <v>7</v>
      </c>
      <c r="I56" s="223">
        <v>4</v>
      </c>
      <c r="J56" s="223">
        <v>1481</v>
      </c>
      <c r="K56" s="224">
        <v>2.531623932</v>
      </c>
      <c r="L56" s="223">
        <v>472</v>
      </c>
      <c r="M56" s="223">
        <v>400</v>
      </c>
      <c r="N56" s="223">
        <v>160</v>
      </c>
      <c r="O56" s="223">
        <v>161</v>
      </c>
      <c r="P56" s="223">
        <v>72</v>
      </c>
      <c r="Q56" s="223" t="s">
        <v>269</v>
      </c>
      <c r="R56" s="223">
        <v>113</v>
      </c>
      <c r="S56" s="223">
        <v>46</v>
      </c>
      <c r="T56" s="223">
        <v>1</v>
      </c>
      <c r="U56" s="223">
        <v>5</v>
      </c>
      <c r="V56" s="77" t="s">
        <v>150</v>
      </c>
    </row>
    <row r="57" spans="1:22" ht="15" customHeight="1">
      <c r="A57" s="75" t="s">
        <v>151</v>
      </c>
      <c r="B57" s="223">
        <v>7</v>
      </c>
      <c r="C57" s="223" t="s">
        <v>269</v>
      </c>
      <c r="D57" s="223">
        <v>1</v>
      </c>
      <c r="E57" s="223">
        <v>5</v>
      </c>
      <c r="F57" s="223">
        <v>1</v>
      </c>
      <c r="G57" s="223" t="s">
        <v>269</v>
      </c>
      <c r="H57" s="223" t="s">
        <v>269</v>
      </c>
      <c r="I57" s="223" t="s">
        <v>269</v>
      </c>
      <c r="J57" s="223">
        <v>21</v>
      </c>
      <c r="K57" s="224">
        <v>3</v>
      </c>
      <c r="L57" s="223">
        <v>7</v>
      </c>
      <c r="M57" s="223">
        <v>6</v>
      </c>
      <c r="N57" s="223">
        <v>1</v>
      </c>
      <c r="O57" s="223">
        <v>5</v>
      </c>
      <c r="P57" s="223">
        <v>1</v>
      </c>
      <c r="Q57" s="223" t="s">
        <v>269</v>
      </c>
      <c r="R57" s="223" t="s">
        <v>269</v>
      </c>
      <c r="S57" s="223">
        <v>1</v>
      </c>
      <c r="T57" s="223">
        <v>2</v>
      </c>
      <c r="U57" s="223">
        <v>102</v>
      </c>
      <c r="V57" s="77" t="s">
        <v>151</v>
      </c>
    </row>
    <row r="58" spans="1:22" ht="15" customHeight="1">
      <c r="A58" s="75" t="s">
        <v>152</v>
      </c>
      <c r="B58" s="223">
        <v>143</v>
      </c>
      <c r="C58" s="223">
        <v>34</v>
      </c>
      <c r="D58" s="223">
        <v>57</v>
      </c>
      <c r="E58" s="223">
        <v>26</v>
      </c>
      <c r="F58" s="223">
        <v>14</v>
      </c>
      <c r="G58" s="223">
        <v>7</v>
      </c>
      <c r="H58" s="223">
        <v>3</v>
      </c>
      <c r="I58" s="223">
        <v>2</v>
      </c>
      <c r="J58" s="223">
        <v>351</v>
      </c>
      <c r="K58" s="224">
        <v>2.4545454549999999</v>
      </c>
      <c r="L58" s="223">
        <v>109</v>
      </c>
      <c r="M58" s="223">
        <v>86</v>
      </c>
      <c r="N58" s="223">
        <v>38</v>
      </c>
      <c r="O58" s="223">
        <v>28</v>
      </c>
      <c r="P58" s="223">
        <v>23</v>
      </c>
      <c r="Q58" s="223" t="s">
        <v>269</v>
      </c>
      <c r="R58" s="223">
        <v>34</v>
      </c>
      <c r="S58" s="223">
        <v>14</v>
      </c>
      <c r="T58" s="223">
        <v>1</v>
      </c>
      <c r="U58" s="223">
        <v>103</v>
      </c>
      <c r="V58" s="77" t="s">
        <v>152</v>
      </c>
    </row>
    <row r="59" spans="1:22" ht="15" customHeight="1">
      <c r="A59" s="75" t="s">
        <v>153</v>
      </c>
      <c r="B59" s="223">
        <v>9</v>
      </c>
      <c r="C59" s="223">
        <v>1</v>
      </c>
      <c r="D59" s="223">
        <v>3</v>
      </c>
      <c r="E59" s="223">
        <v>3</v>
      </c>
      <c r="F59" s="223" t="s">
        <v>269</v>
      </c>
      <c r="G59" s="223">
        <v>1</v>
      </c>
      <c r="H59" s="223">
        <v>1</v>
      </c>
      <c r="I59" s="223" t="s">
        <v>269</v>
      </c>
      <c r="J59" s="223">
        <v>27</v>
      </c>
      <c r="K59" s="224">
        <v>3</v>
      </c>
      <c r="L59" s="223">
        <v>8</v>
      </c>
      <c r="M59" s="223">
        <v>4</v>
      </c>
      <c r="N59" s="223">
        <v>3</v>
      </c>
      <c r="O59" s="223">
        <v>1</v>
      </c>
      <c r="P59" s="223">
        <v>4</v>
      </c>
      <c r="Q59" s="223" t="s">
        <v>269</v>
      </c>
      <c r="R59" s="223">
        <v>1</v>
      </c>
      <c r="S59" s="223">
        <v>2</v>
      </c>
      <c r="T59" s="223" t="s">
        <v>269</v>
      </c>
      <c r="U59" s="223" t="s">
        <v>269</v>
      </c>
      <c r="V59" s="77" t="s">
        <v>153</v>
      </c>
    </row>
    <row r="60" spans="1:22" ht="15" customHeight="1">
      <c r="A60" s="75" t="s">
        <v>154</v>
      </c>
      <c r="B60" s="226">
        <v>227</v>
      </c>
      <c r="C60" s="226">
        <v>50</v>
      </c>
      <c r="D60" s="226">
        <v>85</v>
      </c>
      <c r="E60" s="226">
        <v>50</v>
      </c>
      <c r="F60" s="226">
        <v>27</v>
      </c>
      <c r="G60" s="226">
        <v>10</v>
      </c>
      <c r="H60" s="226">
        <v>4</v>
      </c>
      <c r="I60" s="226">
        <v>1</v>
      </c>
      <c r="J60" s="226">
        <v>559</v>
      </c>
      <c r="K60" s="230">
        <v>2.4625550660000002</v>
      </c>
      <c r="L60" s="223">
        <v>176</v>
      </c>
      <c r="M60" s="223">
        <v>129</v>
      </c>
      <c r="N60" s="223">
        <v>53</v>
      </c>
      <c r="O60" s="223">
        <v>40</v>
      </c>
      <c r="P60" s="223">
        <v>47</v>
      </c>
      <c r="Q60" s="223">
        <v>1</v>
      </c>
      <c r="R60" s="223">
        <v>50</v>
      </c>
      <c r="S60" s="223">
        <v>28</v>
      </c>
      <c r="T60" s="223">
        <v>3</v>
      </c>
      <c r="U60" s="223">
        <v>50</v>
      </c>
      <c r="V60" s="77" t="s">
        <v>154</v>
      </c>
    </row>
    <row r="61" spans="1:22" ht="15" customHeight="1">
      <c r="A61" s="75" t="s">
        <v>155</v>
      </c>
      <c r="B61" s="226">
        <v>31</v>
      </c>
      <c r="C61" s="226">
        <v>5</v>
      </c>
      <c r="D61" s="226">
        <v>13</v>
      </c>
      <c r="E61" s="226">
        <v>5</v>
      </c>
      <c r="F61" s="226">
        <v>6</v>
      </c>
      <c r="G61" s="226">
        <v>1</v>
      </c>
      <c r="H61" s="226" t="s">
        <v>269</v>
      </c>
      <c r="I61" s="226">
        <v>1</v>
      </c>
      <c r="J61" s="226">
        <v>82</v>
      </c>
      <c r="K61" s="230">
        <v>2.6451612899999999</v>
      </c>
      <c r="L61" s="226">
        <v>26</v>
      </c>
      <c r="M61" s="226">
        <v>20</v>
      </c>
      <c r="N61" s="226">
        <v>9</v>
      </c>
      <c r="O61" s="226">
        <v>7</v>
      </c>
      <c r="P61" s="226">
        <v>6</v>
      </c>
      <c r="Q61" s="226" t="s">
        <v>269</v>
      </c>
      <c r="R61" s="226">
        <v>5</v>
      </c>
      <c r="S61" s="226">
        <v>3</v>
      </c>
      <c r="T61" s="226" t="s">
        <v>269</v>
      </c>
      <c r="U61" s="226" t="s">
        <v>269</v>
      </c>
      <c r="V61" s="77" t="s">
        <v>155</v>
      </c>
    </row>
    <row r="62" spans="1:22" ht="15" customHeight="1">
      <c r="A62" s="75" t="s">
        <v>156</v>
      </c>
      <c r="B62" s="231">
        <v>232</v>
      </c>
      <c r="C62" s="228">
        <v>53</v>
      </c>
      <c r="D62" s="228">
        <v>91</v>
      </c>
      <c r="E62" s="228">
        <v>42</v>
      </c>
      <c r="F62" s="228">
        <v>26</v>
      </c>
      <c r="G62" s="228">
        <v>14</v>
      </c>
      <c r="H62" s="228">
        <v>6</v>
      </c>
      <c r="I62" s="228" t="s">
        <v>269</v>
      </c>
      <c r="J62" s="228">
        <v>571</v>
      </c>
      <c r="K62" s="230">
        <v>2.4612068969999998</v>
      </c>
      <c r="L62" s="228">
        <v>178</v>
      </c>
      <c r="M62" s="228">
        <v>131</v>
      </c>
      <c r="N62" s="228">
        <v>63</v>
      </c>
      <c r="O62" s="228">
        <v>37</v>
      </c>
      <c r="P62" s="228">
        <v>47</v>
      </c>
      <c r="Q62" s="228">
        <v>1</v>
      </c>
      <c r="R62" s="228">
        <v>53</v>
      </c>
      <c r="S62" s="228">
        <v>25</v>
      </c>
      <c r="T62" s="228" t="s">
        <v>269</v>
      </c>
      <c r="U62" s="228" t="s">
        <v>269</v>
      </c>
      <c r="V62" s="77" t="s">
        <v>156</v>
      </c>
    </row>
    <row r="63" spans="1:22" ht="6" customHeight="1">
      <c r="A63" s="96"/>
      <c r="B63" s="109"/>
      <c r="C63" s="97"/>
      <c r="D63" s="97"/>
      <c r="E63" s="97"/>
      <c r="F63" s="97"/>
      <c r="G63" s="97"/>
      <c r="H63" s="97"/>
      <c r="I63" s="97"/>
      <c r="J63" s="97"/>
      <c r="K63" s="97"/>
      <c r="L63" s="97"/>
      <c r="M63" s="97"/>
      <c r="N63" s="97"/>
      <c r="O63" s="97"/>
      <c r="P63" s="97"/>
      <c r="Q63" s="97"/>
      <c r="R63" s="97"/>
      <c r="S63" s="97"/>
      <c r="T63" s="97"/>
      <c r="U63" s="97"/>
      <c r="V63" s="41"/>
    </row>
    <row r="64" spans="1:22">
      <c r="A64" s="490" t="s">
        <v>830</v>
      </c>
      <c r="E64" s="490" t="s">
        <v>815</v>
      </c>
    </row>
  </sheetData>
  <mergeCells count="24">
    <mergeCell ref="A3:A7"/>
    <mergeCell ref="B3:S3"/>
    <mergeCell ref="T3:U3"/>
    <mergeCell ref="V3:V7"/>
    <mergeCell ref="L4:R4"/>
    <mergeCell ref="S4:S7"/>
    <mergeCell ref="T4:T7"/>
    <mergeCell ref="U4:U7"/>
    <mergeCell ref="L5:L7"/>
    <mergeCell ref="P6:P7"/>
    <mergeCell ref="Q6:Q7"/>
    <mergeCell ref="R6:R7"/>
    <mergeCell ref="B4:B7"/>
    <mergeCell ref="C4:K4"/>
    <mergeCell ref="C5:C7"/>
    <mergeCell ref="D5:D7"/>
    <mergeCell ref="J5:J7"/>
    <mergeCell ref="K5:K7"/>
    <mergeCell ref="M6:M7"/>
    <mergeCell ref="E5:E7"/>
    <mergeCell ref="F5:F7"/>
    <mergeCell ref="G5:G7"/>
    <mergeCell ref="H5:H7"/>
    <mergeCell ref="I5:I7"/>
  </mergeCells>
  <phoneticPr fontId="1"/>
  <pageMargins left="0.70866141732283472" right="0.70866141732283472" top="0.74803149606299213" bottom="0.74803149606299213" header="0.31496062992125984" footer="0.31496062992125984"/>
  <pageSetup paperSize="9" scale="86" firstPageNumber="57" orientation="portrait" useFirstPageNumber="1" r:id="rId1"/>
  <headerFooter scaleWithDoc="0">
    <oddFooter>&amp;C&amp;"Century,標準"&amp;10&amp;P</oddFooter>
  </headerFooter>
  <colBreaks count="1" manualBreakCount="1">
    <brk id="11" max="63"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64"/>
  <sheetViews>
    <sheetView zoomScaleNormal="100" workbookViewId="0">
      <selection activeCell="AC18" sqref="AC18"/>
    </sheetView>
  </sheetViews>
  <sheetFormatPr defaultRowHeight="13.5"/>
  <cols>
    <col min="1" max="1" width="13.125" customWidth="1"/>
    <col min="2" max="21" width="8.75" customWidth="1"/>
    <col min="22" max="22" width="13.125" customWidth="1"/>
  </cols>
  <sheetData>
    <row r="1" spans="1:22" s="2" customFormat="1" ht="14.25">
      <c r="A1" s="596" t="s">
        <v>856</v>
      </c>
      <c r="L1" s="596" t="s">
        <v>859</v>
      </c>
    </row>
    <row r="3" spans="1:22" s="218" customFormat="1" ht="15" customHeight="1">
      <c r="A3" s="761" t="s">
        <v>340</v>
      </c>
      <c r="B3" s="825" t="s">
        <v>420</v>
      </c>
      <c r="C3" s="816"/>
      <c r="D3" s="816"/>
      <c r="E3" s="816"/>
      <c r="F3" s="816"/>
      <c r="G3" s="816"/>
      <c r="H3" s="816"/>
      <c r="I3" s="816"/>
      <c r="J3" s="816"/>
      <c r="K3" s="816"/>
      <c r="L3" s="816"/>
      <c r="M3" s="816"/>
      <c r="N3" s="816"/>
      <c r="O3" s="816"/>
      <c r="P3" s="816"/>
      <c r="Q3" s="816"/>
      <c r="R3" s="816"/>
      <c r="S3" s="817"/>
      <c r="T3" s="816" t="s">
        <v>421</v>
      </c>
      <c r="U3" s="817"/>
      <c r="V3" s="746" t="s">
        <v>340</v>
      </c>
    </row>
    <row r="4" spans="1:22" s="218" customFormat="1" ht="15" customHeight="1">
      <c r="A4" s="846"/>
      <c r="B4" s="835" t="s">
        <v>829</v>
      </c>
      <c r="C4" s="841" t="s">
        <v>759</v>
      </c>
      <c r="D4" s="842"/>
      <c r="E4" s="842"/>
      <c r="F4" s="842"/>
      <c r="G4" s="842"/>
      <c r="H4" s="842"/>
      <c r="I4" s="842"/>
      <c r="J4" s="842"/>
      <c r="K4" s="856"/>
      <c r="L4" s="829" t="s">
        <v>757</v>
      </c>
      <c r="M4" s="830"/>
      <c r="N4" s="830"/>
      <c r="O4" s="830"/>
      <c r="P4" s="830"/>
      <c r="Q4" s="830"/>
      <c r="R4" s="831"/>
      <c r="S4" s="826" t="s">
        <v>422</v>
      </c>
      <c r="T4" s="819" t="s">
        <v>392</v>
      </c>
      <c r="U4" s="822" t="s">
        <v>393</v>
      </c>
      <c r="V4" s="818"/>
    </row>
    <row r="5" spans="1:22" s="218" customFormat="1" ht="11.25" customHeight="1">
      <c r="A5" s="846"/>
      <c r="B5" s="836"/>
      <c r="C5" s="850" t="s">
        <v>424</v>
      </c>
      <c r="D5" s="838">
        <v>2</v>
      </c>
      <c r="E5" s="838">
        <v>3</v>
      </c>
      <c r="F5" s="838">
        <v>4</v>
      </c>
      <c r="G5" s="838">
        <v>5</v>
      </c>
      <c r="H5" s="838">
        <v>6</v>
      </c>
      <c r="I5" s="853" t="s">
        <v>425</v>
      </c>
      <c r="J5" s="822" t="s">
        <v>393</v>
      </c>
      <c r="K5" s="843" t="s">
        <v>758</v>
      </c>
      <c r="L5" s="832" t="s">
        <v>755</v>
      </c>
      <c r="M5" s="638"/>
      <c r="N5" s="638"/>
      <c r="O5" s="638"/>
      <c r="P5" s="638"/>
      <c r="Q5" s="632"/>
      <c r="R5" s="633"/>
      <c r="S5" s="827"/>
      <c r="T5" s="820"/>
      <c r="U5" s="823"/>
      <c r="V5" s="818"/>
    </row>
    <row r="6" spans="1:22" s="218" customFormat="1" ht="11.25" customHeight="1">
      <c r="A6" s="846"/>
      <c r="B6" s="836"/>
      <c r="C6" s="851"/>
      <c r="D6" s="839"/>
      <c r="E6" s="839"/>
      <c r="F6" s="839"/>
      <c r="G6" s="839"/>
      <c r="H6" s="839"/>
      <c r="I6" s="854"/>
      <c r="J6" s="823"/>
      <c r="K6" s="844"/>
      <c r="L6" s="833"/>
      <c r="M6" s="832" t="s">
        <v>729</v>
      </c>
      <c r="N6" s="638"/>
      <c r="O6" s="638"/>
      <c r="P6" s="826" t="s">
        <v>730</v>
      </c>
      <c r="Q6" s="826" t="s">
        <v>676</v>
      </c>
      <c r="R6" s="826" t="s">
        <v>756</v>
      </c>
      <c r="S6" s="827"/>
      <c r="T6" s="820"/>
      <c r="U6" s="823"/>
      <c r="V6" s="818"/>
    </row>
    <row r="7" spans="1:22" s="218" customFormat="1" ht="22.5" customHeight="1">
      <c r="A7" s="762"/>
      <c r="B7" s="837"/>
      <c r="C7" s="852"/>
      <c r="D7" s="840"/>
      <c r="E7" s="840"/>
      <c r="F7" s="840"/>
      <c r="G7" s="840"/>
      <c r="H7" s="840"/>
      <c r="I7" s="855"/>
      <c r="J7" s="824"/>
      <c r="K7" s="845"/>
      <c r="L7" s="834"/>
      <c r="M7" s="834"/>
      <c r="N7" s="640" t="s">
        <v>426</v>
      </c>
      <c r="O7" s="639" t="s">
        <v>427</v>
      </c>
      <c r="P7" s="828"/>
      <c r="Q7" s="828"/>
      <c r="R7" s="828"/>
      <c r="S7" s="828"/>
      <c r="T7" s="821"/>
      <c r="U7" s="824"/>
      <c r="V7" s="747"/>
    </row>
    <row r="8" spans="1:22" ht="6" customHeight="1">
      <c r="A8" s="98"/>
      <c r="V8" s="106"/>
    </row>
    <row r="9" spans="1:22" ht="15" customHeight="1">
      <c r="A9" s="75" t="s">
        <v>157</v>
      </c>
      <c r="B9" s="223">
        <v>37</v>
      </c>
      <c r="C9" s="223">
        <v>10</v>
      </c>
      <c r="D9" s="223">
        <v>14</v>
      </c>
      <c r="E9" s="223">
        <v>2</v>
      </c>
      <c r="F9" s="223">
        <v>10</v>
      </c>
      <c r="G9" s="223">
        <v>1</v>
      </c>
      <c r="H9" s="223" t="s">
        <v>269</v>
      </c>
      <c r="I9" s="223" t="s">
        <v>269</v>
      </c>
      <c r="J9" s="223">
        <v>89</v>
      </c>
      <c r="K9" s="224">
        <v>2.4054054050000002</v>
      </c>
      <c r="L9" s="223">
        <v>27</v>
      </c>
      <c r="M9" s="223">
        <v>19</v>
      </c>
      <c r="N9" s="223">
        <v>10</v>
      </c>
      <c r="O9" s="223">
        <v>7</v>
      </c>
      <c r="P9" s="223">
        <v>8</v>
      </c>
      <c r="Q9" s="223" t="s">
        <v>269</v>
      </c>
      <c r="R9" s="223">
        <v>10</v>
      </c>
      <c r="S9" s="223">
        <v>3</v>
      </c>
      <c r="T9" s="223" t="s">
        <v>269</v>
      </c>
      <c r="U9" s="223" t="s">
        <v>269</v>
      </c>
      <c r="V9" s="77" t="s">
        <v>157</v>
      </c>
    </row>
    <row r="10" spans="1:22" ht="15" customHeight="1">
      <c r="A10" s="75" t="s">
        <v>158</v>
      </c>
      <c r="B10" s="223">
        <v>36</v>
      </c>
      <c r="C10" s="223">
        <v>8</v>
      </c>
      <c r="D10" s="223">
        <v>11</v>
      </c>
      <c r="E10" s="223">
        <v>10</v>
      </c>
      <c r="F10" s="223">
        <v>5</v>
      </c>
      <c r="G10" s="223">
        <v>1</v>
      </c>
      <c r="H10" s="223" t="s">
        <v>269</v>
      </c>
      <c r="I10" s="223">
        <v>1</v>
      </c>
      <c r="J10" s="223">
        <v>93</v>
      </c>
      <c r="K10" s="224">
        <v>2.5833333330000001</v>
      </c>
      <c r="L10" s="223">
        <v>28</v>
      </c>
      <c r="M10" s="223">
        <v>23</v>
      </c>
      <c r="N10" s="223">
        <v>8</v>
      </c>
      <c r="O10" s="223">
        <v>12</v>
      </c>
      <c r="P10" s="223">
        <v>5</v>
      </c>
      <c r="Q10" s="223" t="s">
        <v>269</v>
      </c>
      <c r="R10" s="223">
        <v>8</v>
      </c>
      <c r="S10" s="223">
        <v>2</v>
      </c>
      <c r="T10" s="223" t="s">
        <v>269</v>
      </c>
      <c r="U10" s="223" t="s">
        <v>269</v>
      </c>
      <c r="V10" s="77" t="s">
        <v>158</v>
      </c>
    </row>
    <row r="11" spans="1:22" s="2" customFormat="1" ht="15" customHeight="1">
      <c r="A11" s="531" t="s">
        <v>656</v>
      </c>
      <c r="B11" s="552">
        <v>2710</v>
      </c>
      <c r="C11" s="552">
        <v>652</v>
      </c>
      <c r="D11" s="552">
        <v>979</v>
      </c>
      <c r="E11" s="552">
        <v>589</v>
      </c>
      <c r="F11" s="552">
        <v>314</v>
      </c>
      <c r="G11" s="552">
        <v>119</v>
      </c>
      <c r="H11" s="552">
        <v>39</v>
      </c>
      <c r="I11" s="552">
        <v>18</v>
      </c>
      <c r="J11" s="552">
        <v>6600</v>
      </c>
      <c r="K11" s="553">
        <v>2.4354243542435423</v>
      </c>
      <c r="L11" s="552">
        <v>2047</v>
      </c>
      <c r="M11" s="552">
        <v>1680</v>
      </c>
      <c r="N11" s="552">
        <v>686</v>
      </c>
      <c r="O11" s="552">
        <v>626</v>
      </c>
      <c r="P11" s="552">
        <v>367</v>
      </c>
      <c r="Q11" s="552">
        <v>10</v>
      </c>
      <c r="R11" s="552">
        <v>652</v>
      </c>
      <c r="S11" s="552">
        <v>214</v>
      </c>
      <c r="T11" s="552">
        <v>8</v>
      </c>
      <c r="U11" s="552">
        <v>270</v>
      </c>
      <c r="V11" s="532" t="s">
        <v>656</v>
      </c>
    </row>
    <row r="12" spans="1:22" ht="15" customHeight="1">
      <c r="A12" s="75" t="s">
        <v>235</v>
      </c>
      <c r="B12" s="223">
        <v>1998</v>
      </c>
      <c r="C12" s="223">
        <v>798</v>
      </c>
      <c r="D12" s="223">
        <v>635</v>
      </c>
      <c r="E12" s="223">
        <v>356</v>
      </c>
      <c r="F12" s="223">
        <v>162</v>
      </c>
      <c r="G12" s="223">
        <v>35</v>
      </c>
      <c r="H12" s="223">
        <v>8</v>
      </c>
      <c r="I12" s="223">
        <v>4</v>
      </c>
      <c r="J12" s="223">
        <v>4037</v>
      </c>
      <c r="K12" s="224">
        <v>2.0205205209999999</v>
      </c>
      <c r="L12" s="223">
        <v>1189</v>
      </c>
      <c r="M12" s="223">
        <v>1056</v>
      </c>
      <c r="N12" s="223">
        <v>433</v>
      </c>
      <c r="O12" s="223">
        <v>385</v>
      </c>
      <c r="P12" s="223">
        <v>133</v>
      </c>
      <c r="Q12" s="223">
        <v>11</v>
      </c>
      <c r="R12" s="223">
        <v>798</v>
      </c>
      <c r="S12" s="223">
        <v>70</v>
      </c>
      <c r="T12" s="223">
        <v>5</v>
      </c>
      <c r="U12" s="223">
        <v>77</v>
      </c>
      <c r="V12" s="77" t="s">
        <v>235</v>
      </c>
    </row>
    <row r="13" spans="1:22" ht="15" customHeight="1">
      <c r="A13" s="75" t="s">
        <v>248</v>
      </c>
      <c r="B13" s="223">
        <v>2390</v>
      </c>
      <c r="C13" s="223">
        <v>1070</v>
      </c>
      <c r="D13" s="223">
        <v>715</v>
      </c>
      <c r="E13" s="223">
        <v>376</v>
      </c>
      <c r="F13" s="223">
        <v>178</v>
      </c>
      <c r="G13" s="223">
        <v>40</v>
      </c>
      <c r="H13" s="223">
        <v>7</v>
      </c>
      <c r="I13" s="223">
        <v>4</v>
      </c>
      <c r="J13" s="223">
        <v>4612</v>
      </c>
      <c r="K13" s="224">
        <v>1.9297071130000001</v>
      </c>
      <c r="L13" s="223">
        <v>1289</v>
      </c>
      <c r="M13" s="223">
        <v>1165</v>
      </c>
      <c r="N13" s="223">
        <v>457</v>
      </c>
      <c r="O13" s="223">
        <v>413</v>
      </c>
      <c r="P13" s="223">
        <v>124</v>
      </c>
      <c r="Q13" s="223">
        <v>31</v>
      </c>
      <c r="R13" s="223">
        <v>1070</v>
      </c>
      <c r="S13" s="223">
        <v>67</v>
      </c>
      <c r="T13" s="223">
        <v>4</v>
      </c>
      <c r="U13" s="223">
        <v>109</v>
      </c>
      <c r="V13" s="77" t="s">
        <v>248</v>
      </c>
    </row>
    <row r="14" spans="1:22" ht="15" customHeight="1">
      <c r="A14" s="75" t="s">
        <v>261</v>
      </c>
      <c r="B14" s="223">
        <v>1478</v>
      </c>
      <c r="C14" s="223">
        <v>668</v>
      </c>
      <c r="D14" s="223">
        <v>453</v>
      </c>
      <c r="E14" s="223">
        <v>219</v>
      </c>
      <c r="F14" s="223">
        <v>102</v>
      </c>
      <c r="G14" s="223">
        <v>26</v>
      </c>
      <c r="H14" s="223">
        <v>7</v>
      </c>
      <c r="I14" s="223">
        <v>3</v>
      </c>
      <c r="J14" s="223">
        <v>2834</v>
      </c>
      <c r="K14" s="224">
        <v>1.9174560220000001</v>
      </c>
      <c r="L14" s="223">
        <v>793</v>
      </c>
      <c r="M14" s="223">
        <v>722</v>
      </c>
      <c r="N14" s="223">
        <v>312</v>
      </c>
      <c r="O14" s="223">
        <v>261</v>
      </c>
      <c r="P14" s="223">
        <v>71</v>
      </c>
      <c r="Q14" s="223">
        <v>17</v>
      </c>
      <c r="R14" s="223">
        <v>668</v>
      </c>
      <c r="S14" s="223">
        <v>32</v>
      </c>
      <c r="T14" s="223">
        <v>1</v>
      </c>
      <c r="U14" s="223">
        <v>51</v>
      </c>
      <c r="V14" s="77" t="s">
        <v>261</v>
      </c>
    </row>
    <row r="15" spans="1:22" ht="15" customHeight="1">
      <c r="A15" s="75" t="s">
        <v>236</v>
      </c>
      <c r="B15" s="223">
        <v>1094</v>
      </c>
      <c r="C15" s="223">
        <v>471</v>
      </c>
      <c r="D15" s="223">
        <v>375</v>
      </c>
      <c r="E15" s="223">
        <v>152</v>
      </c>
      <c r="F15" s="223">
        <v>71</v>
      </c>
      <c r="G15" s="223">
        <v>18</v>
      </c>
      <c r="H15" s="223">
        <v>7</v>
      </c>
      <c r="I15" s="223" t="s">
        <v>269</v>
      </c>
      <c r="J15" s="223">
        <v>2093</v>
      </c>
      <c r="K15" s="224">
        <v>1.913162706</v>
      </c>
      <c r="L15" s="223">
        <v>611</v>
      </c>
      <c r="M15" s="223">
        <v>561</v>
      </c>
      <c r="N15" s="223">
        <v>255</v>
      </c>
      <c r="O15" s="223">
        <v>170</v>
      </c>
      <c r="P15" s="223">
        <v>50</v>
      </c>
      <c r="Q15" s="223">
        <v>11</v>
      </c>
      <c r="R15" s="223">
        <v>471</v>
      </c>
      <c r="S15" s="223">
        <v>31</v>
      </c>
      <c r="T15" s="223">
        <v>1</v>
      </c>
      <c r="U15" s="223">
        <v>91</v>
      </c>
      <c r="V15" s="77" t="s">
        <v>236</v>
      </c>
    </row>
    <row r="16" spans="1:22" ht="15" customHeight="1">
      <c r="A16" s="75" t="s">
        <v>249</v>
      </c>
      <c r="B16" s="223">
        <v>1854</v>
      </c>
      <c r="C16" s="223">
        <v>766</v>
      </c>
      <c r="D16" s="223">
        <v>651</v>
      </c>
      <c r="E16" s="223">
        <v>259</v>
      </c>
      <c r="F16" s="223">
        <v>132</v>
      </c>
      <c r="G16" s="223">
        <v>42</v>
      </c>
      <c r="H16" s="223">
        <v>4</v>
      </c>
      <c r="I16" s="223" t="s">
        <v>269</v>
      </c>
      <c r="J16" s="223">
        <v>3607</v>
      </c>
      <c r="K16" s="224">
        <v>1.9455231930000001</v>
      </c>
      <c r="L16" s="223">
        <v>1068</v>
      </c>
      <c r="M16" s="223">
        <v>989</v>
      </c>
      <c r="N16" s="223">
        <v>439</v>
      </c>
      <c r="O16" s="223">
        <v>324</v>
      </c>
      <c r="P16" s="223">
        <v>79</v>
      </c>
      <c r="Q16" s="223">
        <v>17</v>
      </c>
      <c r="R16" s="223">
        <v>766</v>
      </c>
      <c r="S16" s="223">
        <v>40</v>
      </c>
      <c r="T16" s="223">
        <v>3</v>
      </c>
      <c r="U16" s="223">
        <v>85</v>
      </c>
      <c r="V16" s="77" t="s">
        <v>249</v>
      </c>
    </row>
    <row r="17" spans="1:22" ht="15" customHeight="1">
      <c r="A17" s="75" t="s">
        <v>237</v>
      </c>
      <c r="B17" s="223">
        <v>686</v>
      </c>
      <c r="C17" s="223">
        <v>183</v>
      </c>
      <c r="D17" s="223">
        <v>260</v>
      </c>
      <c r="E17" s="223">
        <v>133</v>
      </c>
      <c r="F17" s="223">
        <v>79</v>
      </c>
      <c r="G17" s="223">
        <v>19</v>
      </c>
      <c r="H17" s="223">
        <v>11</v>
      </c>
      <c r="I17" s="223">
        <v>1</v>
      </c>
      <c r="J17" s="223">
        <v>1586</v>
      </c>
      <c r="K17" s="224">
        <v>2.3119533529999998</v>
      </c>
      <c r="L17" s="223">
        <v>496</v>
      </c>
      <c r="M17" s="223">
        <v>436</v>
      </c>
      <c r="N17" s="223">
        <v>197</v>
      </c>
      <c r="O17" s="223">
        <v>173</v>
      </c>
      <c r="P17" s="223">
        <v>60</v>
      </c>
      <c r="Q17" s="223">
        <v>7</v>
      </c>
      <c r="R17" s="223">
        <v>183</v>
      </c>
      <c r="S17" s="223">
        <v>44</v>
      </c>
      <c r="T17" s="223">
        <v>1</v>
      </c>
      <c r="U17" s="223">
        <v>1</v>
      </c>
      <c r="V17" s="77" t="s">
        <v>237</v>
      </c>
    </row>
    <row r="18" spans="1:22" ht="15" customHeight="1">
      <c r="A18" s="75" t="s">
        <v>250</v>
      </c>
      <c r="B18" s="223">
        <v>1094</v>
      </c>
      <c r="C18" s="223">
        <v>278</v>
      </c>
      <c r="D18" s="223">
        <v>458</v>
      </c>
      <c r="E18" s="223">
        <v>202</v>
      </c>
      <c r="F18" s="223">
        <v>104</v>
      </c>
      <c r="G18" s="223">
        <v>42</v>
      </c>
      <c r="H18" s="223">
        <v>8</v>
      </c>
      <c r="I18" s="223">
        <v>2</v>
      </c>
      <c r="J18" s="223">
        <v>2489</v>
      </c>
      <c r="K18" s="224">
        <v>2.2751371119999999</v>
      </c>
      <c r="L18" s="223">
        <v>802</v>
      </c>
      <c r="M18" s="223">
        <v>705</v>
      </c>
      <c r="N18" s="223">
        <v>337</v>
      </c>
      <c r="O18" s="223">
        <v>236</v>
      </c>
      <c r="P18" s="223">
        <v>97</v>
      </c>
      <c r="Q18" s="223">
        <v>14</v>
      </c>
      <c r="R18" s="223">
        <v>278</v>
      </c>
      <c r="S18" s="223">
        <v>49</v>
      </c>
      <c r="T18" s="223">
        <v>4</v>
      </c>
      <c r="U18" s="223">
        <v>95</v>
      </c>
      <c r="V18" s="77" t="s">
        <v>250</v>
      </c>
    </row>
    <row r="19" spans="1:22" ht="15" customHeight="1">
      <c r="A19" s="75" t="s">
        <v>262</v>
      </c>
      <c r="B19" s="223">
        <v>1253</v>
      </c>
      <c r="C19" s="223">
        <v>270</v>
      </c>
      <c r="D19" s="223">
        <v>492</v>
      </c>
      <c r="E19" s="223">
        <v>277</v>
      </c>
      <c r="F19" s="223">
        <v>169</v>
      </c>
      <c r="G19" s="223">
        <v>34</v>
      </c>
      <c r="H19" s="223">
        <v>7</v>
      </c>
      <c r="I19" s="223">
        <v>4</v>
      </c>
      <c r="J19" s="223">
        <v>3003</v>
      </c>
      <c r="K19" s="224">
        <v>2.3966480450000001</v>
      </c>
      <c r="L19" s="223">
        <v>971</v>
      </c>
      <c r="M19" s="223">
        <v>872</v>
      </c>
      <c r="N19" s="223">
        <v>361</v>
      </c>
      <c r="O19" s="223">
        <v>363</v>
      </c>
      <c r="P19" s="223">
        <v>99</v>
      </c>
      <c r="Q19" s="223">
        <v>11</v>
      </c>
      <c r="R19" s="223">
        <v>270</v>
      </c>
      <c r="S19" s="223">
        <v>55</v>
      </c>
      <c r="T19" s="223">
        <v>1</v>
      </c>
      <c r="U19" s="223">
        <v>3</v>
      </c>
      <c r="V19" s="77" t="s">
        <v>262</v>
      </c>
    </row>
    <row r="20" spans="1:22" ht="15" customHeight="1">
      <c r="A20" s="75" t="s">
        <v>238</v>
      </c>
      <c r="B20" s="223">
        <v>1849</v>
      </c>
      <c r="C20" s="223">
        <v>788</v>
      </c>
      <c r="D20" s="223">
        <v>608</v>
      </c>
      <c r="E20" s="223">
        <v>273</v>
      </c>
      <c r="F20" s="223">
        <v>131</v>
      </c>
      <c r="G20" s="223">
        <v>34</v>
      </c>
      <c r="H20" s="223">
        <v>10</v>
      </c>
      <c r="I20" s="223">
        <v>5</v>
      </c>
      <c r="J20" s="223">
        <v>3614</v>
      </c>
      <c r="K20" s="224">
        <v>1.954570038</v>
      </c>
      <c r="L20" s="223">
        <v>1051</v>
      </c>
      <c r="M20" s="223">
        <v>950</v>
      </c>
      <c r="N20" s="223">
        <v>440</v>
      </c>
      <c r="O20" s="223">
        <v>300</v>
      </c>
      <c r="P20" s="223">
        <v>101</v>
      </c>
      <c r="Q20" s="223">
        <v>8</v>
      </c>
      <c r="R20" s="223">
        <v>788</v>
      </c>
      <c r="S20" s="223">
        <v>61</v>
      </c>
      <c r="T20" s="223">
        <v>2</v>
      </c>
      <c r="U20" s="223">
        <v>18</v>
      </c>
      <c r="V20" s="77" t="s">
        <v>238</v>
      </c>
    </row>
    <row r="21" spans="1:22" ht="15" customHeight="1">
      <c r="A21" s="75" t="s">
        <v>251</v>
      </c>
      <c r="B21" s="223">
        <v>1276</v>
      </c>
      <c r="C21" s="223">
        <v>393</v>
      </c>
      <c r="D21" s="223">
        <v>491</v>
      </c>
      <c r="E21" s="223">
        <v>239</v>
      </c>
      <c r="F21" s="223">
        <v>114</v>
      </c>
      <c r="G21" s="223">
        <v>33</v>
      </c>
      <c r="H21" s="223">
        <v>4</v>
      </c>
      <c r="I21" s="223">
        <v>2</v>
      </c>
      <c r="J21" s="223">
        <v>2751</v>
      </c>
      <c r="K21" s="224">
        <v>2.1559561129999998</v>
      </c>
      <c r="L21" s="223">
        <v>869</v>
      </c>
      <c r="M21" s="223">
        <v>802</v>
      </c>
      <c r="N21" s="223">
        <v>341</v>
      </c>
      <c r="O21" s="223">
        <v>294</v>
      </c>
      <c r="P21" s="223">
        <v>67</v>
      </c>
      <c r="Q21" s="223">
        <v>11</v>
      </c>
      <c r="R21" s="223">
        <v>393</v>
      </c>
      <c r="S21" s="223">
        <v>31</v>
      </c>
      <c r="T21" s="223">
        <v>2</v>
      </c>
      <c r="U21" s="223">
        <v>25</v>
      </c>
      <c r="V21" s="77" t="s">
        <v>251</v>
      </c>
    </row>
    <row r="22" spans="1:22" ht="15" customHeight="1">
      <c r="A22" s="75" t="s">
        <v>263</v>
      </c>
      <c r="B22" s="223">
        <v>533</v>
      </c>
      <c r="C22" s="223">
        <v>159</v>
      </c>
      <c r="D22" s="223">
        <v>190</v>
      </c>
      <c r="E22" s="223">
        <v>100</v>
      </c>
      <c r="F22" s="223">
        <v>69</v>
      </c>
      <c r="G22" s="223">
        <v>11</v>
      </c>
      <c r="H22" s="223">
        <v>3</v>
      </c>
      <c r="I22" s="223">
        <v>1</v>
      </c>
      <c r="J22" s="223">
        <v>1195</v>
      </c>
      <c r="K22" s="224">
        <v>2.2420262659999999</v>
      </c>
      <c r="L22" s="223">
        <v>368</v>
      </c>
      <c r="M22" s="223">
        <v>324</v>
      </c>
      <c r="N22" s="223">
        <v>143</v>
      </c>
      <c r="O22" s="223">
        <v>122</v>
      </c>
      <c r="P22" s="223">
        <v>44</v>
      </c>
      <c r="Q22" s="223">
        <v>6</v>
      </c>
      <c r="R22" s="223">
        <v>159</v>
      </c>
      <c r="S22" s="223">
        <v>28</v>
      </c>
      <c r="T22" s="223" t="s">
        <v>269</v>
      </c>
      <c r="U22" s="223" t="s">
        <v>269</v>
      </c>
      <c r="V22" s="77" t="s">
        <v>263</v>
      </c>
    </row>
    <row r="23" spans="1:22" ht="15" customHeight="1">
      <c r="A23" s="75" t="s">
        <v>267</v>
      </c>
      <c r="B23" s="223">
        <v>796</v>
      </c>
      <c r="C23" s="223">
        <v>230</v>
      </c>
      <c r="D23" s="223">
        <v>309</v>
      </c>
      <c r="E23" s="223">
        <v>133</v>
      </c>
      <c r="F23" s="223">
        <v>92</v>
      </c>
      <c r="G23" s="223">
        <v>20</v>
      </c>
      <c r="H23" s="223">
        <v>9</v>
      </c>
      <c r="I23" s="223">
        <v>3</v>
      </c>
      <c r="J23" s="223">
        <v>1790</v>
      </c>
      <c r="K23" s="224">
        <v>2.2487437190000001</v>
      </c>
      <c r="L23" s="223">
        <v>559</v>
      </c>
      <c r="M23" s="223">
        <v>492</v>
      </c>
      <c r="N23" s="223">
        <v>200</v>
      </c>
      <c r="O23" s="223">
        <v>164</v>
      </c>
      <c r="P23" s="223">
        <v>67</v>
      </c>
      <c r="Q23" s="223">
        <v>7</v>
      </c>
      <c r="R23" s="223">
        <v>230</v>
      </c>
      <c r="S23" s="223">
        <v>46</v>
      </c>
      <c r="T23" s="223">
        <v>1</v>
      </c>
      <c r="U23" s="223">
        <v>13</v>
      </c>
      <c r="V23" s="77" t="s">
        <v>267</v>
      </c>
    </row>
    <row r="24" spans="1:22" ht="15" customHeight="1">
      <c r="A24" s="75" t="s">
        <v>239</v>
      </c>
      <c r="B24" s="223">
        <v>1250</v>
      </c>
      <c r="C24" s="223">
        <v>462</v>
      </c>
      <c r="D24" s="223">
        <v>399</v>
      </c>
      <c r="E24" s="223">
        <v>209</v>
      </c>
      <c r="F24" s="223">
        <v>134</v>
      </c>
      <c r="G24" s="223">
        <v>34</v>
      </c>
      <c r="H24" s="223">
        <v>7</v>
      </c>
      <c r="I24" s="223">
        <v>5</v>
      </c>
      <c r="J24" s="223">
        <v>2672</v>
      </c>
      <c r="K24" s="224">
        <v>2.1375999999999999</v>
      </c>
      <c r="L24" s="223">
        <v>776</v>
      </c>
      <c r="M24" s="223">
        <v>681</v>
      </c>
      <c r="N24" s="223">
        <v>284</v>
      </c>
      <c r="O24" s="223">
        <v>281</v>
      </c>
      <c r="P24" s="223">
        <v>95</v>
      </c>
      <c r="Q24" s="223">
        <v>12</v>
      </c>
      <c r="R24" s="223">
        <v>462</v>
      </c>
      <c r="S24" s="223">
        <v>59</v>
      </c>
      <c r="T24" s="223" t="s">
        <v>269</v>
      </c>
      <c r="U24" s="223" t="s">
        <v>269</v>
      </c>
      <c r="V24" s="77" t="s">
        <v>239</v>
      </c>
    </row>
    <row r="25" spans="1:22" ht="15" customHeight="1">
      <c r="A25" s="75" t="s">
        <v>252</v>
      </c>
      <c r="B25" s="223">
        <v>1244</v>
      </c>
      <c r="C25" s="223">
        <v>386</v>
      </c>
      <c r="D25" s="223">
        <v>470</v>
      </c>
      <c r="E25" s="223">
        <v>229</v>
      </c>
      <c r="F25" s="223">
        <v>122</v>
      </c>
      <c r="G25" s="223">
        <v>28</v>
      </c>
      <c r="H25" s="223">
        <v>8</v>
      </c>
      <c r="I25" s="223">
        <v>1</v>
      </c>
      <c r="J25" s="223">
        <v>2697</v>
      </c>
      <c r="K25" s="224">
        <v>2.1680064309999998</v>
      </c>
      <c r="L25" s="223">
        <v>846</v>
      </c>
      <c r="M25" s="223">
        <v>770</v>
      </c>
      <c r="N25" s="223">
        <v>334</v>
      </c>
      <c r="O25" s="223">
        <v>265</v>
      </c>
      <c r="P25" s="223">
        <v>76</v>
      </c>
      <c r="Q25" s="223">
        <v>11</v>
      </c>
      <c r="R25" s="223">
        <v>386</v>
      </c>
      <c r="S25" s="223">
        <v>44</v>
      </c>
      <c r="T25" s="223">
        <v>2</v>
      </c>
      <c r="U25" s="223">
        <v>86</v>
      </c>
      <c r="V25" s="77" t="s">
        <v>252</v>
      </c>
    </row>
    <row r="26" spans="1:22" ht="15" customHeight="1">
      <c r="A26" s="75" t="s">
        <v>160</v>
      </c>
      <c r="B26" s="223">
        <v>1235</v>
      </c>
      <c r="C26" s="223">
        <v>251</v>
      </c>
      <c r="D26" s="223">
        <v>416</v>
      </c>
      <c r="E26" s="223">
        <v>303</v>
      </c>
      <c r="F26" s="223">
        <v>186</v>
      </c>
      <c r="G26" s="223">
        <v>57</v>
      </c>
      <c r="H26" s="223">
        <v>19</v>
      </c>
      <c r="I26" s="223">
        <v>3</v>
      </c>
      <c r="J26" s="223">
        <v>3156</v>
      </c>
      <c r="K26" s="224">
        <v>2.555465587</v>
      </c>
      <c r="L26" s="223">
        <v>961</v>
      </c>
      <c r="M26" s="223">
        <v>869</v>
      </c>
      <c r="N26" s="223">
        <v>300</v>
      </c>
      <c r="O26" s="223">
        <v>430</v>
      </c>
      <c r="P26" s="223">
        <v>92</v>
      </c>
      <c r="Q26" s="223">
        <v>23</v>
      </c>
      <c r="R26" s="223">
        <v>251</v>
      </c>
      <c r="S26" s="223">
        <v>60</v>
      </c>
      <c r="T26" s="223">
        <v>4</v>
      </c>
      <c r="U26" s="223">
        <v>108</v>
      </c>
      <c r="V26" s="77" t="s">
        <v>160</v>
      </c>
    </row>
    <row r="27" spans="1:22" ht="15" customHeight="1">
      <c r="A27" s="75" t="s">
        <v>161</v>
      </c>
      <c r="B27" s="223">
        <v>167</v>
      </c>
      <c r="C27" s="223">
        <v>32</v>
      </c>
      <c r="D27" s="223">
        <v>42</v>
      </c>
      <c r="E27" s="223">
        <v>48</v>
      </c>
      <c r="F27" s="223">
        <v>33</v>
      </c>
      <c r="G27" s="223">
        <v>11</v>
      </c>
      <c r="H27" s="223">
        <v>1</v>
      </c>
      <c r="I27" s="223" t="s">
        <v>269</v>
      </c>
      <c r="J27" s="223">
        <v>453</v>
      </c>
      <c r="K27" s="224">
        <v>2.7125748500000002</v>
      </c>
      <c r="L27" s="223">
        <v>134</v>
      </c>
      <c r="M27" s="223">
        <v>119</v>
      </c>
      <c r="N27" s="223">
        <v>33</v>
      </c>
      <c r="O27" s="223">
        <v>73</v>
      </c>
      <c r="P27" s="223">
        <v>15</v>
      </c>
      <c r="Q27" s="223">
        <v>1</v>
      </c>
      <c r="R27" s="223">
        <v>32</v>
      </c>
      <c r="S27" s="223">
        <v>10</v>
      </c>
      <c r="T27" s="223">
        <v>1</v>
      </c>
      <c r="U27" s="223">
        <v>24</v>
      </c>
      <c r="V27" s="77" t="s">
        <v>161</v>
      </c>
    </row>
    <row r="28" spans="1:22" ht="15" customHeight="1">
      <c r="A28" s="75" t="s">
        <v>240</v>
      </c>
      <c r="B28" s="223">
        <v>510</v>
      </c>
      <c r="C28" s="223">
        <v>145</v>
      </c>
      <c r="D28" s="223">
        <v>161</v>
      </c>
      <c r="E28" s="223">
        <v>109</v>
      </c>
      <c r="F28" s="223">
        <v>68</v>
      </c>
      <c r="G28" s="223">
        <v>22</v>
      </c>
      <c r="H28" s="223">
        <v>3</v>
      </c>
      <c r="I28" s="223">
        <v>2</v>
      </c>
      <c r="J28" s="223">
        <v>1208</v>
      </c>
      <c r="K28" s="224">
        <v>2.3686274510000001</v>
      </c>
      <c r="L28" s="223">
        <v>355</v>
      </c>
      <c r="M28" s="223">
        <v>325</v>
      </c>
      <c r="N28" s="223">
        <v>111</v>
      </c>
      <c r="O28" s="223">
        <v>154</v>
      </c>
      <c r="P28" s="223">
        <v>30</v>
      </c>
      <c r="Q28" s="223">
        <v>10</v>
      </c>
      <c r="R28" s="223">
        <v>145</v>
      </c>
      <c r="S28" s="223">
        <v>21</v>
      </c>
      <c r="T28" s="223">
        <v>2</v>
      </c>
      <c r="U28" s="223">
        <v>46</v>
      </c>
      <c r="V28" s="77" t="s">
        <v>240</v>
      </c>
    </row>
    <row r="29" spans="1:22" ht="15" customHeight="1">
      <c r="A29" s="75" t="s">
        <v>253</v>
      </c>
      <c r="B29" s="223">
        <v>179</v>
      </c>
      <c r="C29" s="223">
        <v>75</v>
      </c>
      <c r="D29" s="223">
        <v>55</v>
      </c>
      <c r="E29" s="223">
        <v>32</v>
      </c>
      <c r="F29" s="223">
        <v>13</v>
      </c>
      <c r="G29" s="223">
        <v>2</v>
      </c>
      <c r="H29" s="223">
        <v>2</v>
      </c>
      <c r="I29" s="223" t="s">
        <v>269</v>
      </c>
      <c r="J29" s="223">
        <v>355</v>
      </c>
      <c r="K29" s="224">
        <v>1.983240224</v>
      </c>
      <c r="L29" s="223">
        <v>103</v>
      </c>
      <c r="M29" s="223">
        <v>92</v>
      </c>
      <c r="N29" s="223">
        <v>41</v>
      </c>
      <c r="O29" s="223">
        <v>36</v>
      </c>
      <c r="P29" s="223">
        <v>11</v>
      </c>
      <c r="Q29" s="223">
        <v>1</v>
      </c>
      <c r="R29" s="223">
        <v>75</v>
      </c>
      <c r="S29" s="223">
        <v>4</v>
      </c>
      <c r="T29" s="223" t="s">
        <v>269</v>
      </c>
      <c r="U29" s="223" t="s">
        <v>269</v>
      </c>
      <c r="V29" s="77" t="s">
        <v>253</v>
      </c>
    </row>
    <row r="30" spans="1:22" ht="15" customHeight="1">
      <c r="A30" s="75" t="s">
        <v>264</v>
      </c>
      <c r="B30" s="223">
        <v>1291</v>
      </c>
      <c r="C30" s="223">
        <v>304</v>
      </c>
      <c r="D30" s="223">
        <v>514</v>
      </c>
      <c r="E30" s="223">
        <v>261</v>
      </c>
      <c r="F30" s="223">
        <v>154</v>
      </c>
      <c r="G30" s="223">
        <v>40</v>
      </c>
      <c r="H30" s="223">
        <v>12</v>
      </c>
      <c r="I30" s="223">
        <v>6</v>
      </c>
      <c r="J30" s="223">
        <v>3045</v>
      </c>
      <c r="K30" s="224">
        <v>2.3586367159999999</v>
      </c>
      <c r="L30" s="223">
        <v>977</v>
      </c>
      <c r="M30" s="223">
        <v>888</v>
      </c>
      <c r="N30" s="223">
        <v>379</v>
      </c>
      <c r="O30" s="223">
        <v>355</v>
      </c>
      <c r="P30" s="223">
        <v>89</v>
      </c>
      <c r="Q30" s="223">
        <v>10</v>
      </c>
      <c r="R30" s="223">
        <v>304</v>
      </c>
      <c r="S30" s="223">
        <v>51</v>
      </c>
      <c r="T30" s="223" t="s">
        <v>269</v>
      </c>
      <c r="U30" s="223" t="s">
        <v>269</v>
      </c>
      <c r="V30" s="77" t="s">
        <v>264</v>
      </c>
    </row>
    <row r="31" spans="1:22" ht="15" customHeight="1">
      <c r="A31" s="75" t="s">
        <v>162</v>
      </c>
      <c r="B31" s="223">
        <v>472</v>
      </c>
      <c r="C31" s="223">
        <v>117</v>
      </c>
      <c r="D31" s="223">
        <v>183</v>
      </c>
      <c r="E31" s="223">
        <v>87</v>
      </c>
      <c r="F31" s="223">
        <v>52</v>
      </c>
      <c r="G31" s="223">
        <v>22</v>
      </c>
      <c r="H31" s="223">
        <v>8</v>
      </c>
      <c r="I31" s="223">
        <v>3</v>
      </c>
      <c r="J31" s="223">
        <v>1133</v>
      </c>
      <c r="K31" s="224">
        <v>2.4004237289999999</v>
      </c>
      <c r="L31" s="223">
        <v>344</v>
      </c>
      <c r="M31" s="223">
        <v>296</v>
      </c>
      <c r="N31" s="223">
        <v>138</v>
      </c>
      <c r="O31" s="223">
        <v>112</v>
      </c>
      <c r="P31" s="223">
        <v>48</v>
      </c>
      <c r="Q31" s="223">
        <v>11</v>
      </c>
      <c r="R31" s="223">
        <v>117</v>
      </c>
      <c r="S31" s="223">
        <v>28</v>
      </c>
      <c r="T31" s="223">
        <v>2</v>
      </c>
      <c r="U31" s="223">
        <v>110</v>
      </c>
      <c r="V31" s="77" t="s">
        <v>162</v>
      </c>
    </row>
    <row r="32" spans="1:22" ht="15" customHeight="1">
      <c r="A32" s="75" t="s">
        <v>241</v>
      </c>
      <c r="B32" s="223">
        <v>469</v>
      </c>
      <c r="C32" s="223">
        <v>113</v>
      </c>
      <c r="D32" s="223">
        <v>168</v>
      </c>
      <c r="E32" s="223">
        <v>107</v>
      </c>
      <c r="F32" s="223">
        <v>57</v>
      </c>
      <c r="G32" s="223">
        <v>19</v>
      </c>
      <c r="H32" s="223">
        <v>5</v>
      </c>
      <c r="I32" s="223" t="s">
        <v>269</v>
      </c>
      <c r="J32" s="223">
        <v>1123</v>
      </c>
      <c r="K32" s="224">
        <v>2.3944562899999999</v>
      </c>
      <c r="L32" s="223">
        <v>354</v>
      </c>
      <c r="M32" s="223">
        <v>328</v>
      </c>
      <c r="N32" s="223">
        <v>125</v>
      </c>
      <c r="O32" s="223">
        <v>144</v>
      </c>
      <c r="P32" s="223">
        <v>26</v>
      </c>
      <c r="Q32" s="223">
        <v>2</v>
      </c>
      <c r="R32" s="223">
        <v>113</v>
      </c>
      <c r="S32" s="223">
        <v>14</v>
      </c>
      <c r="T32" s="223" t="s">
        <v>269</v>
      </c>
      <c r="U32" s="223" t="s">
        <v>269</v>
      </c>
      <c r="V32" s="77" t="s">
        <v>241</v>
      </c>
    </row>
    <row r="33" spans="1:22" ht="15" customHeight="1">
      <c r="A33" s="75" t="s">
        <v>254</v>
      </c>
      <c r="B33" s="223">
        <v>1104</v>
      </c>
      <c r="C33" s="223">
        <v>300</v>
      </c>
      <c r="D33" s="223">
        <v>435</v>
      </c>
      <c r="E33" s="223">
        <v>212</v>
      </c>
      <c r="F33" s="223">
        <v>114</v>
      </c>
      <c r="G33" s="223">
        <v>38</v>
      </c>
      <c r="H33" s="223">
        <v>5</v>
      </c>
      <c r="I33" s="223" t="s">
        <v>269</v>
      </c>
      <c r="J33" s="223">
        <v>2482</v>
      </c>
      <c r="K33" s="224">
        <v>2.2481884060000001</v>
      </c>
      <c r="L33" s="223">
        <v>797</v>
      </c>
      <c r="M33" s="223">
        <v>714</v>
      </c>
      <c r="N33" s="223">
        <v>326</v>
      </c>
      <c r="O33" s="223">
        <v>262</v>
      </c>
      <c r="P33" s="223">
        <v>83</v>
      </c>
      <c r="Q33" s="223">
        <v>7</v>
      </c>
      <c r="R33" s="223">
        <v>300</v>
      </c>
      <c r="S33" s="223">
        <v>43</v>
      </c>
      <c r="T33" s="223" t="s">
        <v>269</v>
      </c>
      <c r="U33" s="223" t="s">
        <v>269</v>
      </c>
      <c r="V33" s="77" t="s">
        <v>254</v>
      </c>
    </row>
    <row r="34" spans="1:22" ht="15" customHeight="1">
      <c r="A34" s="75" t="s">
        <v>265</v>
      </c>
      <c r="B34" s="223">
        <v>624</v>
      </c>
      <c r="C34" s="223">
        <v>134</v>
      </c>
      <c r="D34" s="223">
        <v>246</v>
      </c>
      <c r="E34" s="223">
        <v>137</v>
      </c>
      <c r="F34" s="223">
        <v>78</v>
      </c>
      <c r="G34" s="223">
        <v>25</v>
      </c>
      <c r="H34" s="223">
        <v>3</v>
      </c>
      <c r="I34" s="223">
        <v>1</v>
      </c>
      <c r="J34" s="223">
        <v>1499</v>
      </c>
      <c r="K34" s="224">
        <v>2.4022435899999999</v>
      </c>
      <c r="L34" s="223">
        <v>487</v>
      </c>
      <c r="M34" s="223">
        <v>449</v>
      </c>
      <c r="N34" s="223">
        <v>189</v>
      </c>
      <c r="O34" s="223">
        <v>184</v>
      </c>
      <c r="P34" s="223">
        <v>38</v>
      </c>
      <c r="Q34" s="223">
        <v>3</v>
      </c>
      <c r="R34" s="223">
        <v>134</v>
      </c>
      <c r="S34" s="223">
        <v>18</v>
      </c>
      <c r="T34" s="223">
        <v>1</v>
      </c>
      <c r="U34" s="223">
        <v>9</v>
      </c>
      <c r="V34" s="77" t="s">
        <v>265</v>
      </c>
    </row>
    <row r="35" spans="1:22" ht="15" customHeight="1">
      <c r="A35" s="75" t="s">
        <v>242</v>
      </c>
      <c r="B35" s="223">
        <v>1091</v>
      </c>
      <c r="C35" s="223">
        <v>544</v>
      </c>
      <c r="D35" s="223">
        <v>314</v>
      </c>
      <c r="E35" s="223">
        <v>137</v>
      </c>
      <c r="F35" s="223">
        <v>67</v>
      </c>
      <c r="G35" s="223">
        <v>24</v>
      </c>
      <c r="H35" s="223">
        <v>5</v>
      </c>
      <c r="I35" s="223" t="s">
        <v>269</v>
      </c>
      <c r="J35" s="223">
        <v>2001</v>
      </c>
      <c r="K35" s="224">
        <v>1.8340971589999999</v>
      </c>
      <c r="L35" s="223">
        <v>540</v>
      </c>
      <c r="M35" s="223">
        <v>489</v>
      </c>
      <c r="N35" s="223">
        <v>219</v>
      </c>
      <c r="O35" s="223">
        <v>172</v>
      </c>
      <c r="P35" s="223">
        <v>51</v>
      </c>
      <c r="Q35" s="223">
        <v>7</v>
      </c>
      <c r="R35" s="223">
        <v>544</v>
      </c>
      <c r="S35" s="223">
        <v>25</v>
      </c>
      <c r="T35" s="223" t="s">
        <v>269</v>
      </c>
      <c r="U35" s="223" t="s">
        <v>269</v>
      </c>
      <c r="V35" s="77" t="s">
        <v>242</v>
      </c>
    </row>
    <row r="36" spans="1:22" ht="15" customHeight="1">
      <c r="A36" s="75" t="s">
        <v>255</v>
      </c>
      <c r="B36" s="223">
        <v>1595</v>
      </c>
      <c r="C36" s="223">
        <v>746</v>
      </c>
      <c r="D36" s="223">
        <v>474</v>
      </c>
      <c r="E36" s="223">
        <v>229</v>
      </c>
      <c r="F36" s="223">
        <v>110</v>
      </c>
      <c r="G36" s="223">
        <v>25</v>
      </c>
      <c r="H36" s="223">
        <v>8</v>
      </c>
      <c r="I36" s="223">
        <v>3</v>
      </c>
      <c r="J36" s="223">
        <v>3019</v>
      </c>
      <c r="K36" s="224">
        <v>1.8927899690000001</v>
      </c>
      <c r="L36" s="223">
        <v>835</v>
      </c>
      <c r="M36" s="223">
        <v>753</v>
      </c>
      <c r="N36" s="223">
        <v>327</v>
      </c>
      <c r="O36" s="223">
        <v>256</v>
      </c>
      <c r="P36" s="223">
        <v>82</v>
      </c>
      <c r="Q36" s="223">
        <v>13</v>
      </c>
      <c r="R36" s="223">
        <v>746</v>
      </c>
      <c r="S36" s="223">
        <v>38</v>
      </c>
      <c r="T36" s="223">
        <v>1</v>
      </c>
      <c r="U36" s="223">
        <v>72</v>
      </c>
      <c r="V36" s="77" t="s">
        <v>255</v>
      </c>
    </row>
    <row r="37" spans="1:22" ht="15" customHeight="1">
      <c r="A37" s="75" t="s">
        <v>256</v>
      </c>
      <c r="B37" s="223">
        <v>1771</v>
      </c>
      <c r="C37" s="223">
        <v>792</v>
      </c>
      <c r="D37" s="223">
        <v>503</v>
      </c>
      <c r="E37" s="223">
        <v>271</v>
      </c>
      <c r="F37" s="223">
        <v>152</v>
      </c>
      <c r="G37" s="223">
        <v>44</v>
      </c>
      <c r="H37" s="223">
        <v>5</v>
      </c>
      <c r="I37" s="223">
        <v>4</v>
      </c>
      <c r="J37" s="223">
        <v>3497</v>
      </c>
      <c r="K37" s="224">
        <v>1.974590627</v>
      </c>
      <c r="L37" s="223">
        <v>960</v>
      </c>
      <c r="M37" s="223">
        <v>876</v>
      </c>
      <c r="N37" s="223">
        <v>343</v>
      </c>
      <c r="O37" s="223">
        <v>347</v>
      </c>
      <c r="P37" s="223">
        <v>84</v>
      </c>
      <c r="Q37" s="223">
        <v>18</v>
      </c>
      <c r="R37" s="223">
        <v>792</v>
      </c>
      <c r="S37" s="223">
        <v>53</v>
      </c>
      <c r="T37" s="223">
        <v>4</v>
      </c>
      <c r="U37" s="223">
        <v>90</v>
      </c>
      <c r="V37" s="77" t="s">
        <v>256</v>
      </c>
    </row>
    <row r="38" spans="1:22" ht="15" customHeight="1">
      <c r="A38" s="75" t="s">
        <v>268</v>
      </c>
      <c r="B38" s="223">
        <v>1205</v>
      </c>
      <c r="C38" s="223">
        <v>433</v>
      </c>
      <c r="D38" s="223">
        <v>436</v>
      </c>
      <c r="E38" s="223">
        <v>205</v>
      </c>
      <c r="F38" s="223">
        <v>104</v>
      </c>
      <c r="G38" s="223">
        <v>25</v>
      </c>
      <c r="H38" s="223">
        <v>1</v>
      </c>
      <c r="I38" s="223">
        <v>1</v>
      </c>
      <c r="J38" s="223">
        <v>2474</v>
      </c>
      <c r="K38" s="224">
        <v>2.0531120330000001</v>
      </c>
      <c r="L38" s="223">
        <v>763</v>
      </c>
      <c r="M38" s="223">
        <v>690</v>
      </c>
      <c r="N38" s="223">
        <v>306</v>
      </c>
      <c r="O38" s="223">
        <v>243</v>
      </c>
      <c r="P38" s="223">
        <v>73</v>
      </c>
      <c r="Q38" s="223">
        <v>9</v>
      </c>
      <c r="R38" s="223">
        <v>433</v>
      </c>
      <c r="S38" s="223">
        <v>39</v>
      </c>
      <c r="T38" s="223" t="s">
        <v>269</v>
      </c>
      <c r="U38" s="223" t="s">
        <v>269</v>
      </c>
      <c r="V38" s="77" t="s">
        <v>268</v>
      </c>
    </row>
    <row r="39" spans="1:22" ht="15" customHeight="1">
      <c r="A39" s="75" t="s">
        <v>274</v>
      </c>
      <c r="B39" s="223">
        <v>983</v>
      </c>
      <c r="C39" s="223">
        <v>284</v>
      </c>
      <c r="D39" s="223">
        <v>380</v>
      </c>
      <c r="E39" s="223">
        <v>176</v>
      </c>
      <c r="F39" s="223">
        <v>99</v>
      </c>
      <c r="G39" s="223">
        <v>34</v>
      </c>
      <c r="H39" s="223">
        <v>7</v>
      </c>
      <c r="I39" s="223">
        <v>3</v>
      </c>
      <c r="J39" s="223">
        <v>2203</v>
      </c>
      <c r="K39" s="224">
        <v>2.2410986780000002</v>
      </c>
      <c r="L39" s="223">
        <v>691</v>
      </c>
      <c r="M39" s="223">
        <v>621</v>
      </c>
      <c r="N39" s="223">
        <v>281</v>
      </c>
      <c r="O39" s="223">
        <v>222</v>
      </c>
      <c r="P39" s="223">
        <v>70</v>
      </c>
      <c r="Q39" s="223">
        <v>7</v>
      </c>
      <c r="R39" s="223">
        <v>284</v>
      </c>
      <c r="S39" s="223">
        <v>45</v>
      </c>
      <c r="T39" s="223">
        <v>1</v>
      </c>
      <c r="U39" s="223">
        <v>6</v>
      </c>
      <c r="V39" s="77" t="s">
        <v>274</v>
      </c>
    </row>
    <row r="40" spans="1:22" ht="15" customHeight="1">
      <c r="A40" s="75" t="s">
        <v>163</v>
      </c>
      <c r="B40" s="223">
        <v>727</v>
      </c>
      <c r="C40" s="223">
        <v>309</v>
      </c>
      <c r="D40" s="223">
        <v>216</v>
      </c>
      <c r="E40" s="223">
        <v>93</v>
      </c>
      <c r="F40" s="223">
        <v>67</v>
      </c>
      <c r="G40" s="223">
        <v>32</v>
      </c>
      <c r="H40" s="223">
        <v>7</v>
      </c>
      <c r="I40" s="223">
        <v>3</v>
      </c>
      <c r="J40" s="223">
        <v>1512</v>
      </c>
      <c r="K40" s="224">
        <v>2.0797799179999998</v>
      </c>
      <c r="L40" s="223">
        <v>410</v>
      </c>
      <c r="M40" s="223">
        <v>357</v>
      </c>
      <c r="N40" s="223">
        <v>162</v>
      </c>
      <c r="O40" s="223">
        <v>131</v>
      </c>
      <c r="P40" s="223">
        <v>53</v>
      </c>
      <c r="Q40" s="223">
        <v>8</v>
      </c>
      <c r="R40" s="223">
        <v>309</v>
      </c>
      <c r="S40" s="223">
        <v>39</v>
      </c>
      <c r="T40" s="223">
        <v>3</v>
      </c>
      <c r="U40" s="223">
        <v>164</v>
      </c>
      <c r="V40" s="77" t="s">
        <v>163</v>
      </c>
    </row>
    <row r="41" spans="1:22" ht="15" customHeight="1">
      <c r="A41" s="75" t="s">
        <v>243</v>
      </c>
      <c r="B41" s="223">
        <v>878</v>
      </c>
      <c r="C41" s="223">
        <v>320</v>
      </c>
      <c r="D41" s="223">
        <v>299</v>
      </c>
      <c r="E41" s="223">
        <v>151</v>
      </c>
      <c r="F41" s="223">
        <v>77</v>
      </c>
      <c r="G41" s="223">
        <v>22</v>
      </c>
      <c r="H41" s="223">
        <v>7</v>
      </c>
      <c r="I41" s="223">
        <v>2</v>
      </c>
      <c r="J41" s="223">
        <v>1846</v>
      </c>
      <c r="K41" s="224">
        <v>2.1025056950000001</v>
      </c>
      <c r="L41" s="223">
        <v>548</v>
      </c>
      <c r="M41" s="223">
        <v>497</v>
      </c>
      <c r="N41" s="223">
        <v>220</v>
      </c>
      <c r="O41" s="223">
        <v>183</v>
      </c>
      <c r="P41" s="223">
        <v>51</v>
      </c>
      <c r="Q41" s="223">
        <v>10</v>
      </c>
      <c r="R41" s="223">
        <v>320</v>
      </c>
      <c r="S41" s="223">
        <v>34</v>
      </c>
      <c r="T41" s="223" t="s">
        <v>269</v>
      </c>
      <c r="U41" s="223" t="s">
        <v>269</v>
      </c>
      <c r="V41" s="77" t="s">
        <v>243</v>
      </c>
    </row>
    <row r="42" spans="1:22" ht="15" customHeight="1">
      <c r="A42" s="75" t="s">
        <v>164</v>
      </c>
      <c r="B42" s="223">
        <v>216</v>
      </c>
      <c r="C42" s="223">
        <v>68</v>
      </c>
      <c r="D42" s="223">
        <v>79</v>
      </c>
      <c r="E42" s="223">
        <v>31</v>
      </c>
      <c r="F42" s="223">
        <v>26</v>
      </c>
      <c r="G42" s="223">
        <v>7</v>
      </c>
      <c r="H42" s="223">
        <v>4</v>
      </c>
      <c r="I42" s="223">
        <v>1</v>
      </c>
      <c r="J42" s="223">
        <v>489</v>
      </c>
      <c r="K42" s="224">
        <v>2.263888889</v>
      </c>
      <c r="L42" s="223">
        <v>147</v>
      </c>
      <c r="M42" s="223">
        <v>121</v>
      </c>
      <c r="N42" s="223">
        <v>60</v>
      </c>
      <c r="O42" s="223">
        <v>39</v>
      </c>
      <c r="P42" s="223">
        <v>26</v>
      </c>
      <c r="Q42" s="223">
        <v>1</v>
      </c>
      <c r="R42" s="223">
        <v>68</v>
      </c>
      <c r="S42" s="223">
        <v>19</v>
      </c>
      <c r="T42" s="223">
        <v>4</v>
      </c>
      <c r="U42" s="223">
        <v>112</v>
      </c>
      <c r="V42" s="77" t="s">
        <v>164</v>
      </c>
    </row>
    <row r="43" spans="1:22" ht="15" customHeight="1">
      <c r="A43" s="75" t="s">
        <v>165</v>
      </c>
      <c r="B43" s="223" t="s">
        <v>269</v>
      </c>
      <c r="C43" s="223" t="s">
        <v>269</v>
      </c>
      <c r="D43" s="223" t="s">
        <v>269</v>
      </c>
      <c r="E43" s="223" t="s">
        <v>269</v>
      </c>
      <c r="F43" s="223" t="s">
        <v>269</v>
      </c>
      <c r="G43" s="223" t="s">
        <v>269</v>
      </c>
      <c r="H43" s="223" t="s">
        <v>269</v>
      </c>
      <c r="I43" s="223" t="s">
        <v>269</v>
      </c>
      <c r="J43" s="223" t="s">
        <v>269</v>
      </c>
      <c r="K43" s="224" t="s">
        <v>269</v>
      </c>
      <c r="L43" s="223" t="s">
        <v>269</v>
      </c>
      <c r="M43" s="223" t="s">
        <v>269</v>
      </c>
      <c r="N43" s="223" t="s">
        <v>269</v>
      </c>
      <c r="O43" s="223" t="s">
        <v>269</v>
      </c>
      <c r="P43" s="223" t="s">
        <v>269</v>
      </c>
      <c r="Q43" s="223" t="s">
        <v>269</v>
      </c>
      <c r="R43" s="223" t="s">
        <v>269</v>
      </c>
      <c r="S43" s="223" t="s">
        <v>269</v>
      </c>
      <c r="T43" s="223" t="s">
        <v>269</v>
      </c>
      <c r="U43" s="223" t="s">
        <v>269</v>
      </c>
      <c r="V43" s="77" t="s">
        <v>165</v>
      </c>
    </row>
    <row r="44" spans="1:22" ht="15" customHeight="1">
      <c r="A44" s="75" t="s">
        <v>166</v>
      </c>
      <c r="B44" s="223" t="s">
        <v>269</v>
      </c>
      <c r="C44" s="223" t="s">
        <v>269</v>
      </c>
      <c r="D44" s="223" t="s">
        <v>269</v>
      </c>
      <c r="E44" s="223" t="s">
        <v>269</v>
      </c>
      <c r="F44" s="223" t="s">
        <v>269</v>
      </c>
      <c r="G44" s="223" t="s">
        <v>269</v>
      </c>
      <c r="H44" s="223" t="s">
        <v>269</v>
      </c>
      <c r="I44" s="223" t="s">
        <v>269</v>
      </c>
      <c r="J44" s="223" t="s">
        <v>269</v>
      </c>
      <c r="K44" s="224" t="s">
        <v>269</v>
      </c>
      <c r="L44" s="223" t="s">
        <v>269</v>
      </c>
      <c r="M44" s="223" t="s">
        <v>269</v>
      </c>
      <c r="N44" s="223" t="s">
        <v>269</v>
      </c>
      <c r="O44" s="223" t="s">
        <v>269</v>
      </c>
      <c r="P44" s="223" t="s">
        <v>269</v>
      </c>
      <c r="Q44" s="223" t="s">
        <v>269</v>
      </c>
      <c r="R44" s="223" t="s">
        <v>269</v>
      </c>
      <c r="S44" s="223" t="s">
        <v>269</v>
      </c>
      <c r="T44" s="223" t="s">
        <v>269</v>
      </c>
      <c r="U44" s="223" t="s">
        <v>269</v>
      </c>
      <c r="V44" s="77" t="s">
        <v>166</v>
      </c>
    </row>
    <row r="45" spans="1:22" ht="15" customHeight="1">
      <c r="A45" s="75" t="s">
        <v>167</v>
      </c>
      <c r="B45" s="223">
        <v>1609</v>
      </c>
      <c r="C45" s="223">
        <v>446</v>
      </c>
      <c r="D45" s="223">
        <v>454</v>
      </c>
      <c r="E45" s="223">
        <v>334</v>
      </c>
      <c r="F45" s="223">
        <v>270</v>
      </c>
      <c r="G45" s="223">
        <v>89</v>
      </c>
      <c r="H45" s="223">
        <v>12</v>
      </c>
      <c r="I45" s="223">
        <v>4</v>
      </c>
      <c r="J45" s="223">
        <v>3984</v>
      </c>
      <c r="K45" s="224">
        <v>2.4760720950000001</v>
      </c>
      <c r="L45" s="223">
        <v>1142</v>
      </c>
      <c r="M45" s="223">
        <v>1051</v>
      </c>
      <c r="N45" s="223">
        <v>345</v>
      </c>
      <c r="O45" s="223">
        <v>573</v>
      </c>
      <c r="P45" s="223">
        <v>91</v>
      </c>
      <c r="Q45" s="223">
        <v>21</v>
      </c>
      <c r="R45" s="223">
        <v>446</v>
      </c>
      <c r="S45" s="223">
        <v>63</v>
      </c>
      <c r="T45" s="223">
        <v>12</v>
      </c>
      <c r="U45" s="223">
        <v>850</v>
      </c>
      <c r="V45" s="77" t="s">
        <v>167</v>
      </c>
    </row>
    <row r="46" spans="1:22" ht="15" customHeight="1">
      <c r="A46" s="75" t="s">
        <v>168</v>
      </c>
      <c r="B46" s="226">
        <v>441</v>
      </c>
      <c r="C46" s="226">
        <v>109</v>
      </c>
      <c r="D46" s="226">
        <v>156</v>
      </c>
      <c r="E46" s="226">
        <v>100</v>
      </c>
      <c r="F46" s="226">
        <v>56</v>
      </c>
      <c r="G46" s="226">
        <v>15</v>
      </c>
      <c r="H46" s="226">
        <v>4</v>
      </c>
      <c r="I46" s="226">
        <v>1</v>
      </c>
      <c r="J46" s="226">
        <v>1051</v>
      </c>
      <c r="K46" s="230">
        <v>2.3832199549999999</v>
      </c>
      <c r="L46" s="223">
        <v>330</v>
      </c>
      <c r="M46" s="223">
        <v>292</v>
      </c>
      <c r="N46" s="223">
        <v>110</v>
      </c>
      <c r="O46" s="223">
        <v>119</v>
      </c>
      <c r="P46" s="223">
        <v>38</v>
      </c>
      <c r="Q46" s="223">
        <v>2</v>
      </c>
      <c r="R46" s="223">
        <v>109</v>
      </c>
      <c r="S46" s="223">
        <v>23</v>
      </c>
      <c r="T46" s="223">
        <v>5</v>
      </c>
      <c r="U46" s="223">
        <v>342</v>
      </c>
      <c r="V46" s="77" t="s">
        <v>168</v>
      </c>
    </row>
    <row r="47" spans="1:22" ht="15" customHeight="1">
      <c r="A47" s="75" t="s">
        <v>169</v>
      </c>
      <c r="B47" s="226">
        <v>651</v>
      </c>
      <c r="C47" s="226">
        <v>150</v>
      </c>
      <c r="D47" s="226">
        <v>243</v>
      </c>
      <c r="E47" s="226">
        <v>142</v>
      </c>
      <c r="F47" s="226">
        <v>80</v>
      </c>
      <c r="G47" s="226">
        <v>24</v>
      </c>
      <c r="H47" s="226">
        <v>9</v>
      </c>
      <c r="I47" s="226">
        <v>3</v>
      </c>
      <c r="J47" s="226">
        <v>1577</v>
      </c>
      <c r="K47" s="230">
        <v>2.4224270350000001</v>
      </c>
      <c r="L47" s="223">
        <v>501</v>
      </c>
      <c r="M47" s="223">
        <v>453</v>
      </c>
      <c r="N47" s="223">
        <v>194</v>
      </c>
      <c r="O47" s="223">
        <v>195</v>
      </c>
      <c r="P47" s="223">
        <v>48</v>
      </c>
      <c r="Q47" s="223" t="s">
        <v>269</v>
      </c>
      <c r="R47" s="223">
        <v>150</v>
      </c>
      <c r="S47" s="223">
        <v>33</v>
      </c>
      <c r="T47" s="223">
        <v>2</v>
      </c>
      <c r="U47" s="223">
        <v>45</v>
      </c>
      <c r="V47" s="77" t="s">
        <v>169</v>
      </c>
    </row>
    <row r="48" spans="1:22" ht="15" customHeight="1">
      <c r="A48" s="75" t="s">
        <v>170</v>
      </c>
      <c r="B48" s="226">
        <v>687</v>
      </c>
      <c r="C48" s="226">
        <v>172</v>
      </c>
      <c r="D48" s="226">
        <v>249</v>
      </c>
      <c r="E48" s="226">
        <v>142</v>
      </c>
      <c r="F48" s="226">
        <v>85</v>
      </c>
      <c r="G48" s="226">
        <v>30</v>
      </c>
      <c r="H48" s="226">
        <v>6</v>
      </c>
      <c r="I48" s="226">
        <v>3</v>
      </c>
      <c r="J48" s="226">
        <v>1644</v>
      </c>
      <c r="K48" s="230">
        <v>2.3930131000000001</v>
      </c>
      <c r="L48" s="223">
        <v>503</v>
      </c>
      <c r="M48" s="223">
        <v>445</v>
      </c>
      <c r="N48" s="223">
        <v>190</v>
      </c>
      <c r="O48" s="223">
        <v>195</v>
      </c>
      <c r="P48" s="223">
        <v>58</v>
      </c>
      <c r="Q48" s="223">
        <v>11</v>
      </c>
      <c r="R48" s="223">
        <v>172</v>
      </c>
      <c r="S48" s="223">
        <v>30</v>
      </c>
      <c r="T48" s="223">
        <v>2</v>
      </c>
      <c r="U48" s="223">
        <v>22</v>
      </c>
      <c r="V48" s="77" t="s">
        <v>170</v>
      </c>
    </row>
    <row r="49" spans="1:22" ht="15" customHeight="1">
      <c r="A49" s="75" t="s">
        <v>171</v>
      </c>
      <c r="B49" s="226">
        <v>767</v>
      </c>
      <c r="C49" s="226">
        <v>186</v>
      </c>
      <c r="D49" s="226">
        <v>304</v>
      </c>
      <c r="E49" s="226">
        <v>155</v>
      </c>
      <c r="F49" s="226">
        <v>93</v>
      </c>
      <c r="G49" s="226">
        <v>19</v>
      </c>
      <c r="H49" s="226">
        <v>9</v>
      </c>
      <c r="I49" s="226">
        <v>1</v>
      </c>
      <c r="J49" s="226">
        <v>1787</v>
      </c>
      <c r="K49" s="230">
        <v>2.3298565839999998</v>
      </c>
      <c r="L49" s="223">
        <v>575</v>
      </c>
      <c r="M49" s="223">
        <v>523</v>
      </c>
      <c r="N49" s="223">
        <v>235</v>
      </c>
      <c r="O49" s="223">
        <v>210</v>
      </c>
      <c r="P49" s="223">
        <v>52</v>
      </c>
      <c r="Q49" s="223">
        <v>6</v>
      </c>
      <c r="R49" s="223">
        <v>186</v>
      </c>
      <c r="S49" s="223">
        <v>33</v>
      </c>
      <c r="T49" s="223">
        <v>1</v>
      </c>
      <c r="U49" s="223">
        <v>4</v>
      </c>
      <c r="V49" s="77" t="s">
        <v>171</v>
      </c>
    </row>
    <row r="50" spans="1:22" ht="15" customHeight="1">
      <c r="A50" s="75" t="s">
        <v>172</v>
      </c>
      <c r="B50" s="226">
        <v>829</v>
      </c>
      <c r="C50" s="226">
        <v>165</v>
      </c>
      <c r="D50" s="226">
        <v>257</v>
      </c>
      <c r="E50" s="226">
        <v>179</v>
      </c>
      <c r="F50" s="226">
        <v>166</v>
      </c>
      <c r="G50" s="226">
        <v>48</v>
      </c>
      <c r="H50" s="226">
        <v>11</v>
      </c>
      <c r="I50" s="226">
        <v>3</v>
      </c>
      <c r="J50" s="226">
        <v>2211</v>
      </c>
      <c r="K50" s="230">
        <v>2.6670687580000001</v>
      </c>
      <c r="L50" s="223">
        <v>660</v>
      </c>
      <c r="M50" s="223">
        <v>599</v>
      </c>
      <c r="N50" s="223">
        <v>199</v>
      </c>
      <c r="O50" s="223">
        <v>315</v>
      </c>
      <c r="P50" s="223">
        <v>61</v>
      </c>
      <c r="Q50" s="223">
        <v>4</v>
      </c>
      <c r="R50" s="223">
        <v>165</v>
      </c>
      <c r="S50" s="223">
        <v>44</v>
      </c>
      <c r="T50" s="223" t="s">
        <v>269</v>
      </c>
      <c r="U50" s="223" t="s">
        <v>269</v>
      </c>
      <c r="V50" s="77" t="s">
        <v>172</v>
      </c>
    </row>
    <row r="51" spans="1:22" ht="15" customHeight="1">
      <c r="A51" s="75" t="s">
        <v>173</v>
      </c>
      <c r="B51" s="226">
        <v>1688</v>
      </c>
      <c r="C51" s="226">
        <v>403</v>
      </c>
      <c r="D51" s="226">
        <v>506</v>
      </c>
      <c r="E51" s="226">
        <v>331</v>
      </c>
      <c r="F51" s="226">
        <v>330</v>
      </c>
      <c r="G51" s="226">
        <v>87</v>
      </c>
      <c r="H51" s="226">
        <v>25</v>
      </c>
      <c r="I51" s="226">
        <v>6</v>
      </c>
      <c r="J51" s="226">
        <v>4357</v>
      </c>
      <c r="K51" s="230">
        <v>2.581161137</v>
      </c>
      <c r="L51" s="223">
        <v>1277</v>
      </c>
      <c r="M51" s="223">
        <v>1175</v>
      </c>
      <c r="N51" s="223">
        <v>401</v>
      </c>
      <c r="O51" s="223">
        <v>631</v>
      </c>
      <c r="P51" s="223">
        <v>102</v>
      </c>
      <c r="Q51" s="223">
        <v>8</v>
      </c>
      <c r="R51" s="223">
        <v>403</v>
      </c>
      <c r="S51" s="223">
        <v>77</v>
      </c>
      <c r="T51" s="223">
        <v>8</v>
      </c>
      <c r="U51" s="223">
        <v>395</v>
      </c>
      <c r="V51" s="77" t="s">
        <v>173</v>
      </c>
    </row>
    <row r="52" spans="1:22" ht="15" customHeight="1">
      <c r="A52" s="75" t="s">
        <v>174</v>
      </c>
      <c r="B52" s="226">
        <v>1245</v>
      </c>
      <c r="C52" s="226">
        <v>381</v>
      </c>
      <c r="D52" s="226">
        <v>416</v>
      </c>
      <c r="E52" s="226">
        <v>238</v>
      </c>
      <c r="F52" s="226">
        <v>145</v>
      </c>
      <c r="G52" s="226">
        <v>49</v>
      </c>
      <c r="H52" s="226">
        <v>13</v>
      </c>
      <c r="I52" s="226">
        <v>3</v>
      </c>
      <c r="J52" s="226">
        <v>2851</v>
      </c>
      <c r="K52" s="230">
        <v>2.2899598390000002</v>
      </c>
      <c r="L52" s="223">
        <v>848</v>
      </c>
      <c r="M52" s="223">
        <v>752</v>
      </c>
      <c r="N52" s="223">
        <v>328</v>
      </c>
      <c r="O52" s="223">
        <v>329</v>
      </c>
      <c r="P52" s="223">
        <v>96</v>
      </c>
      <c r="Q52" s="223">
        <v>16</v>
      </c>
      <c r="R52" s="223">
        <v>381</v>
      </c>
      <c r="S52" s="223">
        <v>58</v>
      </c>
      <c r="T52" s="223">
        <v>2</v>
      </c>
      <c r="U52" s="223">
        <v>131</v>
      </c>
      <c r="V52" s="77" t="s">
        <v>174</v>
      </c>
    </row>
    <row r="53" spans="1:22" ht="15" customHeight="1">
      <c r="A53" s="75" t="s">
        <v>175</v>
      </c>
      <c r="B53" s="226">
        <v>359</v>
      </c>
      <c r="C53" s="226">
        <v>101</v>
      </c>
      <c r="D53" s="226">
        <v>98</v>
      </c>
      <c r="E53" s="226">
        <v>92</v>
      </c>
      <c r="F53" s="226">
        <v>60</v>
      </c>
      <c r="G53" s="226">
        <v>7</v>
      </c>
      <c r="H53" s="226">
        <v>1</v>
      </c>
      <c r="I53" s="226" t="s">
        <v>269</v>
      </c>
      <c r="J53" s="226">
        <v>854</v>
      </c>
      <c r="K53" s="230">
        <v>2.3788300840000001</v>
      </c>
      <c r="L53" s="223">
        <v>256</v>
      </c>
      <c r="M53" s="223">
        <v>231</v>
      </c>
      <c r="N53" s="223">
        <v>81</v>
      </c>
      <c r="O53" s="223">
        <v>126</v>
      </c>
      <c r="P53" s="223">
        <v>25</v>
      </c>
      <c r="Q53" s="223">
        <v>2</v>
      </c>
      <c r="R53" s="223">
        <v>101</v>
      </c>
      <c r="S53" s="223">
        <v>14</v>
      </c>
      <c r="T53" s="223" t="s">
        <v>269</v>
      </c>
      <c r="U53" s="223" t="s">
        <v>269</v>
      </c>
      <c r="V53" s="77" t="s">
        <v>175</v>
      </c>
    </row>
    <row r="54" spans="1:22" ht="15" customHeight="1">
      <c r="A54" s="75" t="s">
        <v>176</v>
      </c>
      <c r="B54" s="226">
        <v>808</v>
      </c>
      <c r="C54" s="226">
        <v>258</v>
      </c>
      <c r="D54" s="226">
        <v>277</v>
      </c>
      <c r="E54" s="226">
        <v>159</v>
      </c>
      <c r="F54" s="226">
        <v>83</v>
      </c>
      <c r="G54" s="226">
        <v>22</v>
      </c>
      <c r="H54" s="226">
        <v>6</v>
      </c>
      <c r="I54" s="226">
        <v>3</v>
      </c>
      <c r="J54" s="226">
        <v>1790</v>
      </c>
      <c r="K54" s="230">
        <v>2.2153465350000001</v>
      </c>
      <c r="L54" s="228">
        <v>542</v>
      </c>
      <c r="M54" s="228">
        <v>500</v>
      </c>
      <c r="N54" s="228">
        <v>202</v>
      </c>
      <c r="O54" s="228">
        <v>193</v>
      </c>
      <c r="P54" s="228">
        <v>42</v>
      </c>
      <c r="Q54" s="228">
        <v>7</v>
      </c>
      <c r="R54" s="228">
        <v>258</v>
      </c>
      <c r="S54" s="228">
        <v>27</v>
      </c>
      <c r="T54" s="228">
        <v>2</v>
      </c>
      <c r="U54" s="228">
        <v>130</v>
      </c>
      <c r="V54" s="77" t="s">
        <v>176</v>
      </c>
    </row>
    <row r="55" spans="1:22" ht="15" customHeight="1">
      <c r="A55" s="75" t="s">
        <v>177</v>
      </c>
      <c r="B55" s="226">
        <v>1278</v>
      </c>
      <c r="C55" s="226">
        <v>473</v>
      </c>
      <c r="D55" s="226">
        <v>420</v>
      </c>
      <c r="E55" s="226">
        <v>208</v>
      </c>
      <c r="F55" s="226">
        <v>132</v>
      </c>
      <c r="G55" s="226">
        <v>33</v>
      </c>
      <c r="H55" s="226">
        <v>8</v>
      </c>
      <c r="I55" s="226">
        <v>4</v>
      </c>
      <c r="J55" s="226">
        <v>2709</v>
      </c>
      <c r="K55" s="230">
        <v>2.1197183100000001</v>
      </c>
      <c r="L55" s="228">
        <v>787</v>
      </c>
      <c r="M55" s="228">
        <v>724</v>
      </c>
      <c r="N55" s="228">
        <v>286</v>
      </c>
      <c r="O55" s="228">
        <v>288</v>
      </c>
      <c r="P55" s="228">
        <v>63</v>
      </c>
      <c r="Q55" s="228">
        <v>18</v>
      </c>
      <c r="R55" s="228">
        <v>473</v>
      </c>
      <c r="S55" s="228">
        <v>39</v>
      </c>
      <c r="T55" s="228">
        <v>1</v>
      </c>
      <c r="U55" s="228">
        <v>32</v>
      </c>
      <c r="V55" s="77" t="s">
        <v>177</v>
      </c>
    </row>
    <row r="56" spans="1:22" ht="15" customHeight="1">
      <c r="A56" s="75" t="s">
        <v>178</v>
      </c>
      <c r="B56" s="226">
        <v>1100</v>
      </c>
      <c r="C56" s="226">
        <v>416</v>
      </c>
      <c r="D56" s="226">
        <v>357</v>
      </c>
      <c r="E56" s="226">
        <v>192</v>
      </c>
      <c r="F56" s="226">
        <v>100</v>
      </c>
      <c r="G56" s="226">
        <v>23</v>
      </c>
      <c r="H56" s="226">
        <v>9</v>
      </c>
      <c r="I56" s="226">
        <v>3</v>
      </c>
      <c r="J56" s="226">
        <v>2301</v>
      </c>
      <c r="K56" s="230">
        <v>2.0918181819999999</v>
      </c>
      <c r="L56" s="228">
        <v>660</v>
      </c>
      <c r="M56" s="228">
        <v>600</v>
      </c>
      <c r="N56" s="228">
        <v>235</v>
      </c>
      <c r="O56" s="228">
        <v>222</v>
      </c>
      <c r="P56" s="228">
        <v>60</v>
      </c>
      <c r="Q56" s="228">
        <v>24</v>
      </c>
      <c r="R56" s="228">
        <v>416</v>
      </c>
      <c r="S56" s="228">
        <v>30</v>
      </c>
      <c r="T56" s="228">
        <v>2</v>
      </c>
      <c r="U56" s="228">
        <v>45</v>
      </c>
      <c r="V56" s="77" t="s">
        <v>178</v>
      </c>
    </row>
    <row r="57" spans="1:22" ht="15" customHeight="1">
      <c r="A57" s="75" t="s">
        <v>179</v>
      </c>
      <c r="B57" s="226">
        <v>1638</v>
      </c>
      <c r="C57" s="226">
        <v>652</v>
      </c>
      <c r="D57" s="226">
        <v>455</v>
      </c>
      <c r="E57" s="226">
        <v>277</v>
      </c>
      <c r="F57" s="226">
        <v>187</v>
      </c>
      <c r="G57" s="226">
        <v>48</v>
      </c>
      <c r="H57" s="226">
        <v>18</v>
      </c>
      <c r="I57" s="226">
        <v>1</v>
      </c>
      <c r="J57" s="226">
        <v>3496</v>
      </c>
      <c r="K57" s="230">
        <v>2.1343101340000001</v>
      </c>
      <c r="L57" s="228">
        <v>966</v>
      </c>
      <c r="M57" s="228">
        <v>881</v>
      </c>
      <c r="N57" s="228">
        <v>341</v>
      </c>
      <c r="O57" s="228">
        <v>411</v>
      </c>
      <c r="P57" s="228">
        <v>85</v>
      </c>
      <c r="Q57" s="228">
        <v>20</v>
      </c>
      <c r="R57" s="228">
        <v>652</v>
      </c>
      <c r="S57" s="228">
        <v>52</v>
      </c>
      <c r="T57" s="228">
        <v>3</v>
      </c>
      <c r="U57" s="228">
        <v>56</v>
      </c>
      <c r="V57" s="77" t="s">
        <v>179</v>
      </c>
    </row>
    <row r="58" spans="1:22" ht="15" customHeight="1">
      <c r="A58" s="75" t="s">
        <v>180</v>
      </c>
      <c r="B58" s="226">
        <v>1572</v>
      </c>
      <c r="C58" s="226">
        <v>689</v>
      </c>
      <c r="D58" s="226">
        <v>489</v>
      </c>
      <c r="E58" s="226">
        <v>232</v>
      </c>
      <c r="F58" s="226">
        <v>118</v>
      </c>
      <c r="G58" s="226">
        <v>33</v>
      </c>
      <c r="H58" s="226">
        <v>8</v>
      </c>
      <c r="I58" s="226">
        <v>3</v>
      </c>
      <c r="J58" s="226">
        <v>3069</v>
      </c>
      <c r="K58" s="230">
        <v>1.9522900759999999</v>
      </c>
      <c r="L58" s="228">
        <v>867</v>
      </c>
      <c r="M58" s="228">
        <v>783</v>
      </c>
      <c r="N58" s="228">
        <v>321</v>
      </c>
      <c r="O58" s="228">
        <v>275</v>
      </c>
      <c r="P58" s="228">
        <v>84</v>
      </c>
      <c r="Q58" s="228">
        <v>15</v>
      </c>
      <c r="R58" s="228">
        <v>689</v>
      </c>
      <c r="S58" s="228">
        <v>47</v>
      </c>
      <c r="T58" s="228">
        <v>1</v>
      </c>
      <c r="U58" s="228">
        <v>118</v>
      </c>
      <c r="V58" s="77" t="s">
        <v>180</v>
      </c>
    </row>
    <row r="59" spans="1:22" ht="15" customHeight="1">
      <c r="A59" s="75" t="s">
        <v>181</v>
      </c>
      <c r="B59" s="226">
        <v>1956</v>
      </c>
      <c r="C59" s="226">
        <v>823</v>
      </c>
      <c r="D59" s="226">
        <v>597</v>
      </c>
      <c r="E59" s="226">
        <v>301</v>
      </c>
      <c r="F59" s="226">
        <v>165</v>
      </c>
      <c r="G59" s="226">
        <v>52</v>
      </c>
      <c r="H59" s="226">
        <v>14</v>
      </c>
      <c r="I59" s="226">
        <v>4</v>
      </c>
      <c r="J59" s="226">
        <v>3953</v>
      </c>
      <c r="K59" s="230">
        <v>2.0209611449999998</v>
      </c>
      <c r="L59" s="228">
        <v>1115</v>
      </c>
      <c r="M59" s="228">
        <v>1001</v>
      </c>
      <c r="N59" s="228">
        <v>416</v>
      </c>
      <c r="O59" s="228">
        <v>390</v>
      </c>
      <c r="P59" s="228">
        <v>114</v>
      </c>
      <c r="Q59" s="228">
        <v>18</v>
      </c>
      <c r="R59" s="228">
        <v>823</v>
      </c>
      <c r="S59" s="228">
        <v>62</v>
      </c>
      <c r="T59" s="228">
        <v>8</v>
      </c>
      <c r="U59" s="228">
        <v>167</v>
      </c>
      <c r="V59" s="77" t="s">
        <v>181</v>
      </c>
    </row>
    <row r="60" spans="1:22" ht="15" customHeight="1">
      <c r="A60" s="75" t="s">
        <v>182</v>
      </c>
      <c r="B60" s="226">
        <v>288</v>
      </c>
      <c r="C60" s="226">
        <v>58</v>
      </c>
      <c r="D60" s="226">
        <v>131</v>
      </c>
      <c r="E60" s="226">
        <v>50</v>
      </c>
      <c r="F60" s="226">
        <v>35</v>
      </c>
      <c r="G60" s="226">
        <v>12</v>
      </c>
      <c r="H60" s="226">
        <v>1</v>
      </c>
      <c r="I60" s="226">
        <v>1</v>
      </c>
      <c r="J60" s="226">
        <v>683</v>
      </c>
      <c r="K60" s="230">
        <v>2.3715277779999999</v>
      </c>
      <c r="L60" s="228">
        <v>228</v>
      </c>
      <c r="M60" s="228">
        <v>194</v>
      </c>
      <c r="N60" s="228">
        <v>107</v>
      </c>
      <c r="O60" s="228">
        <v>62</v>
      </c>
      <c r="P60" s="228">
        <v>34</v>
      </c>
      <c r="Q60" s="228">
        <v>2</v>
      </c>
      <c r="R60" s="228">
        <v>58</v>
      </c>
      <c r="S60" s="228">
        <v>17</v>
      </c>
      <c r="T60" s="228" t="s">
        <v>269</v>
      </c>
      <c r="U60" s="228" t="s">
        <v>269</v>
      </c>
      <c r="V60" s="77" t="s">
        <v>182</v>
      </c>
    </row>
    <row r="61" spans="1:22" ht="15" customHeight="1">
      <c r="A61" s="75" t="s">
        <v>183</v>
      </c>
      <c r="B61" s="226">
        <v>241</v>
      </c>
      <c r="C61" s="226">
        <v>33</v>
      </c>
      <c r="D61" s="226">
        <v>113</v>
      </c>
      <c r="E61" s="226">
        <v>60</v>
      </c>
      <c r="F61" s="226">
        <v>27</v>
      </c>
      <c r="G61" s="226">
        <v>7</v>
      </c>
      <c r="H61" s="226">
        <v>1</v>
      </c>
      <c r="I61" s="226" t="s">
        <v>269</v>
      </c>
      <c r="J61" s="226">
        <v>588</v>
      </c>
      <c r="K61" s="230">
        <v>2.4398340250000001</v>
      </c>
      <c r="L61" s="228">
        <v>208</v>
      </c>
      <c r="M61" s="228">
        <v>184</v>
      </c>
      <c r="N61" s="228">
        <v>90</v>
      </c>
      <c r="O61" s="228">
        <v>66</v>
      </c>
      <c r="P61" s="228">
        <v>24</v>
      </c>
      <c r="Q61" s="228" t="s">
        <v>269</v>
      </c>
      <c r="R61" s="228">
        <v>33</v>
      </c>
      <c r="S61" s="228">
        <v>13</v>
      </c>
      <c r="T61" s="228" t="s">
        <v>269</v>
      </c>
      <c r="U61" s="228" t="s">
        <v>269</v>
      </c>
      <c r="V61" s="77" t="s">
        <v>183</v>
      </c>
    </row>
    <row r="62" spans="1:22" ht="15" customHeight="1">
      <c r="A62" s="75" t="s">
        <v>366</v>
      </c>
      <c r="B62" s="226">
        <v>518</v>
      </c>
      <c r="C62" s="226">
        <v>153</v>
      </c>
      <c r="D62" s="226">
        <v>176</v>
      </c>
      <c r="E62" s="226">
        <v>99</v>
      </c>
      <c r="F62" s="226">
        <v>64</v>
      </c>
      <c r="G62" s="226">
        <v>13</v>
      </c>
      <c r="H62" s="226">
        <v>10</v>
      </c>
      <c r="I62" s="226">
        <v>3</v>
      </c>
      <c r="J62" s="226">
        <v>1207</v>
      </c>
      <c r="K62" s="230">
        <v>2.33011583</v>
      </c>
      <c r="L62" s="228">
        <v>360</v>
      </c>
      <c r="M62" s="228">
        <v>327</v>
      </c>
      <c r="N62" s="228">
        <v>136</v>
      </c>
      <c r="O62" s="228">
        <v>145</v>
      </c>
      <c r="P62" s="228">
        <v>33</v>
      </c>
      <c r="Q62" s="228">
        <v>5</v>
      </c>
      <c r="R62" s="228">
        <v>153</v>
      </c>
      <c r="S62" s="228">
        <v>26</v>
      </c>
      <c r="T62" s="228">
        <v>1</v>
      </c>
      <c r="U62" s="228">
        <v>6</v>
      </c>
      <c r="V62" s="77" t="s">
        <v>366</v>
      </c>
    </row>
    <row r="63" spans="1:22" ht="6" customHeight="1">
      <c r="A63" s="96"/>
      <c r="B63" s="109"/>
      <c r="C63" s="97"/>
      <c r="D63" s="97"/>
      <c r="E63" s="97"/>
      <c r="F63" s="97"/>
      <c r="G63" s="97"/>
      <c r="H63" s="97"/>
      <c r="I63" s="97"/>
      <c r="J63" s="97"/>
      <c r="K63" s="97"/>
      <c r="L63" s="97"/>
      <c r="M63" s="97"/>
      <c r="N63" s="97"/>
      <c r="O63" s="97"/>
      <c r="P63" s="97"/>
      <c r="Q63" s="97"/>
      <c r="R63" s="97"/>
      <c r="S63" s="97"/>
      <c r="T63" s="4"/>
      <c r="U63" s="4"/>
      <c r="V63" s="41"/>
    </row>
    <row r="64" spans="1:22">
      <c r="A64" s="490" t="s">
        <v>830</v>
      </c>
    </row>
  </sheetData>
  <mergeCells count="24">
    <mergeCell ref="A3:A7"/>
    <mergeCell ref="B3:S3"/>
    <mergeCell ref="T3:U3"/>
    <mergeCell ref="V3:V7"/>
    <mergeCell ref="L4:R4"/>
    <mergeCell ref="S4:S7"/>
    <mergeCell ref="T4:T7"/>
    <mergeCell ref="U4:U7"/>
    <mergeCell ref="L5:L7"/>
    <mergeCell ref="P6:P7"/>
    <mergeCell ref="Q6:Q7"/>
    <mergeCell ref="R6:R7"/>
    <mergeCell ref="B4:B7"/>
    <mergeCell ref="C4:K4"/>
    <mergeCell ref="C5:C7"/>
    <mergeCell ref="D5:D7"/>
    <mergeCell ref="J5:J7"/>
    <mergeCell ref="K5:K7"/>
    <mergeCell ref="M6:M7"/>
    <mergeCell ref="E5:E7"/>
    <mergeCell ref="F5:F7"/>
    <mergeCell ref="G5:G7"/>
    <mergeCell ref="H5:H7"/>
    <mergeCell ref="I5:I7"/>
  </mergeCells>
  <phoneticPr fontId="1"/>
  <pageMargins left="0.70866141732283472" right="0.70866141732283472" top="0.74803149606299213" bottom="0.74803149606299213" header="0.31496062992125984" footer="0.31496062992125984"/>
  <pageSetup paperSize="9" scale="86" firstPageNumber="59" orientation="portrait" useFirstPageNumber="1" r:id="rId1"/>
  <headerFooter scaleWithDoc="0">
    <oddFooter>&amp;C&amp;"Century,標準"&amp;10 &amp;P</oddFooter>
  </headerFooter>
  <colBreaks count="1" manualBreakCount="1">
    <brk id="11" max="60"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66"/>
  <sheetViews>
    <sheetView zoomScaleNormal="100" workbookViewId="0">
      <selection activeCell="AC18" sqref="AC18"/>
    </sheetView>
  </sheetViews>
  <sheetFormatPr defaultRowHeight="13.5"/>
  <cols>
    <col min="1" max="1" width="13.125" customWidth="1"/>
    <col min="2" max="21" width="8.75" customWidth="1"/>
    <col min="22" max="22" width="13.125" customWidth="1"/>
  </cols>
  <sheetData>
    <row r="1" spans="1:22" s="2" customFormat="1" ht="14.25">
      <c r="A1" s="596" t="s">
        <v>856</v>
      </c>
      <c r="L1" s="596" t="s">
        <v>860</v>
      </c>
    </row>
    <row r="3" spans="1:22" s="218" customFormat="1" ht="15" customHeight="1">
      <c r="A3" s="761" t="s">
        <v>340</v>
      </c>
      <c r="B3" s="825" t="s">
        <v>420</v>
      </c>
      <c r="C3" s="816"/>
      <c r="D3" s="816"/>
      <c r="E3" s="816"/>
      <c r="F3" s="816"/>
      <c r="G3" s="816"/>
      <c r="H3" s="816"/>
      <c r="I3" s="816"/>
      <c r="J3" s="816"/>
      <c r="K3" s="816"/>
      <c r="L3" s="816"/>
      <c r="M3" s="816"/>
      <c r="N3" s="816"/>
      <c r="O3" s="816"/>
      <c r="P3" s="816"/>
      <c r="Q3" s="816"/>
      <c r="R3" s="816"/>
      <c r="S3" s="817"/>
      <c r="T3" s="816" t="s">
        <v>421</v>
      </c>
      <c r="U3" s="817"/>
      <c r="V3" s="746" t="s">
        <v>340</v>
      </c>
    </row>
    <row r="4" spans="1:22" s="218" customFormat="1" ht="15" customHeight="1">
      <c r="A4" s="846"/>
      <c r="B4" s="835" t="s">
        <v>829</v>
      </c>
      <c r="C4" s="841" t="s">
        <v>759</v>
      </c>
      <c r="D4" s="842"/>
      <c r="E4" s="842"/>
      <c r="F4" s="842"/>
      <c r="G4" s="842"/>
      <c r="H4" s="842"/>
      <c r="I4" s="842"/>
      <c r="J4" s="842"/>
      <c r="K4" s="856"/>
      <c r="L4" s="829" t="s">
        <v>757</v>
      </c>
      <c r="M4" s="830"/>
      <c r="N4" s="830"/>
      <c r="O4" s="830"/>
      <c r="P4" s="830"/>
      <c r="Q4" s="830"/>
      <c r="R4" s="831"/>
      <c r="S4" s="826" t="s">
        <v>422</v>
      </c>
      <c r="T4" s="819" t="s">
        <v>392</v>
      </c>
      <c r="U4" s="822" t="s">
        <v>393</v>
      </c>
      <c r="V4" s="818"/>
    </row>
    <row r="5" spans="1:22" s="218" customFormat="1" ht="11.25" customHeight="1">
      <c r="A5" s="846"/>
      <c r="B5" s="836"/>
      <c r="C5" s="850" t="s">
        <v>424</v>
      </c>
      <c r="D5" s="838">
        <v>2</v>
      </c>
      <c r="E5" s="838">
        <v>3</v>
      </c>
      <c r="F5" s="838">
        <v>4</v>
      </c>
      <c r="G5" s="838">
        <v>5</v>
      </c>
      <c r="H5" s="838">
        <v>6</v>
      </c>
      <c r="I5" s="853" t="s">
        <v>425</v>
      </c>
      <c r="J5" s="822" t="s">
        <v>393</v>
      </c>
      <c r="K5" s="843" t="s">
        <v>758</v>
      </c>
      <c r="L5" s="832" t="s">
        <v>755</v>
      </c>
      <c r="M5" s="638"/>
      <c r="N5" s="638"/>
      <c r="O5" s="638"/>
      <c r="P5" s="638"/>
      <c r="Q5" s="826" t="s">
        <v>676</v>
      </c>
      <c r="R5" s="867" t="s">
        <v>756</v>
      </c>
      <c r="S5" s="827"/>
      <c r="T5" s="820"/>
      <c r="U5" s="823"/>
      <c r="V5" s="818"/>
    </row>
    <row r="6" spans="1:22" s="218" customFormat="1" ht="11.25" customHeight="1">
      <c r="A6" s="846"/>
      <c r="B6" s="836"/>
      <c r="C6" s="851"/>
      <c r="D6" s="839"/>
      <c r="E6" s="839"/>
      <c r="F6" s="839"/>
      <c r="G6" s="839"/>
      <c r="H6" s="839"/>
      <c r="I6" s="854"/>
      <c r="J6" s="823"/>
      <c r="K6" s="844"/>
      <c r="L6" s="833"/>
      <c r="M6" s="832" t="s">
        <v>729</v>
      </c>
      <c r="N6" s="638"/>
      <c r="O6" s="638"/>
      <c r="P6" s="832" t="s">
        <v>730</v>
      </c>
      <c r="Q6" s="865"/>
      <c r="R6" s="868"/>
      <c r="S6" s="827"/>
      <c r="T6" s="820"/>
      <c r="U6" s="823"/>
      <c r="V6" s="818"/>
    </row>
    <row r="7" spans="1:22" s="218" customFormat="1" ht="22.5" customHeight="1">
      <c r="A7" s="762"/>
      <c r="B7" s="837"/>
      <c r="C7" s="852"/>
      <c r="D7" s="840"/>
      <c r="E7" s="840"/>
      <c r="F7" s="840"/>
      <c r="G7" s="840"/>
      <c r="H7" s="840"/>
      <c r="I7" s="855"/>
      <c r="J7" s="824"/>
      <c r="K7" s="845"/>
      <c r="L7" s="834"/>
      <c r="M7" s="834"/>
      <c r="N7" s="640" t="s">
        <v>426</v>
      </c>
      <c r="O7" s="639" t="s">
        <v>427</v>
      </c>
      <c r="P7" s="834"/>
      <c r="Q7" s="866"/>
      <c r="R7" s="869"/>
      <c r="S7" s="828"/>
      <c r="T7" s="821"/>
      <c r="U7" s="824"/>
      <c r="V7" s="747"/>
    </row>
    <row r="8" spans="1:22" ht="6" customHeight="1">
      <c r="A8" s="98"/>
      <c r="V8" s="106"/>
    </row>
    <row r="9" spans="1:22" ht="15" customHeight="1">
      <c r="A9" s="75" t="s">
        <v>184</v>
      </c>
      <c r="B9" s="223">
        <v>615</v>
      </c>
      <c r="C9" s="223">
        <v>161</v>
      </c>
      <c r="D9" s="223">
        <v>243</v>
      </c>
      <c r="E9" s="223">
        <v>117</v>
      </c>
      <c r="F9" s="223">
        <v>72</v>
      </c>
      <c r="G9" s="223">
        <v>14</v>
      </c>
      <c r="H9" s="223">
        <v>7</v>
      </c>
      <c r="I9" s="223">
        <v>1</v>
      </c>
      <c r="J9" s="223">
        <v>1405</v>
      </c>
      <c r="K9" s="224">
        <v>2.284552846</v>
      </c>
      <c r="L9" s="223">
        <v>449</v>
      </c>
      <c r="M9" s="223">
        <v>405</v>
      </c>
      <c r="N9" s="223">
        <v>195</v>
      </c>
      <c r="O9" s="223">
        <v>158</v>
      </c>
      <c r="P9" s="223">
        <v>44</v>
      </c>
      <c r="Q9" s="223">
        <v>5</v>
      </c>
      <c r="R9" s="223">
        <v>161</v>
      </c>
      <c r="S9" s="223">
        <v>30</v>
      </c>
      <c r="T9" s="223" t="s">
        <v>269</v>
      </c>
      <c r="U9" s="223" t="s">
        <v>269</v>
      </c>
      <c r="V9" s="77" t="s">
        <v>184</v>
      </c>
    </row>
    <row r="10" spans="1:22" ht="15" customHeight="1">
      <c r="A10" s="75" t="s">
        <v>185</v>
      </c>
      <c r="B10" s="223">
        <v>469</v>
      </c>
      <c r="C10" s="223">
        <v>94</v>
      </c>
      <c r="D10" s="223">
        <v>198</v>
      </c>
      <c r="E10" s="223">
        <v>98</v>
      </c>
      <c r="F10" s="223">
        <v>58</v>
      </c>
      <c r="G10" s="223">
        <v>13</v>
      </c>
      <c r="H10" s="223">
        <v>5</v>
      </c>
      <c r="I10" s="223">
        <v>3</v>
      </c>
      <c r="J10" s="223">
        <v>1132</v>
      </c>
      <c r="K10" s="224">
        <v>2.4136460550000001</v>
      </c>
      <c r="L10" s="223">
        <v>374</v>
      </c>
      <c r="M10" s="223">
        <v>341</v>
      </c>
      <c r="N10" s="223">
        <v>163</v>
      </c>
      <c r="O10" s="223">
        <v>132</v>
      </c>
      <c r="P10" s="223">
        <v>33</v>
      </c>
      <c r="Q10" s="223">
        <v>1</v>
      </c>
      <c r="R10" s="223">
        <v>94</v>
      </c>
      <c r="S10" s="223">
        <v>22</v>
      </c>
      <c r="T10" s="223" t="s">
        <v>269</v>
      </c>
      <c r="U10" s="223" t="s">
        <v>269</v>
      </c>
      <c r="V10" s="77" t="s">
        <v>185</v>
      </c>
    </row>
    <row r="11" spans="1:22" s="2" customFormat="1" ht="15" customHeight="1">
      <c r="A11" s="526" t="s">
        <v>657</v>
      </c>
      <c r="B11" s="552">
        <v>52071</v>
      </c>
      <c r="C11" s="552">
        <v>17812</v>
      </c>
      <c r="D11" s="552">
        <v>17566</v>
      </c>
      <c r="E11" s="552">
        <v>9252</v>
      </c>
      <c r="F11" s="552">
        <v>5442</v>
      </c>
      <c r="G11" s="552">
        <v>1503</v>
      </c>
      <c r="H11" s="552">
        <v>379</v>
      </c>
      <c r="I11" s="552">
        <v>117</v>
      </c>
      <c r="J11" s="554">
        <v>113124</v>
      </c>
      <c r="K11" s="553">
        <v>2.1724952468744601</v>
      </c>
      <c r="L11" s="552">
        <v>33742</v>
      </c>
      <c r="M11" s="552">
        <v>30470</v>
      </c>
      <c r="N11" s="552">
        <v>12668</v>
      </c>
      <c r="O11" s="552">
        <v>12129</v>
      </c>
      <c r="P11" s="552">
        <v>3272</v>
      </c>
      <c r="Q11" s="552">
        <v>500</v>
      </c>
      <c r="R11" s="552">
        <v>17812</v>
      </c>
      <c r="S11" s="552">
        <v>1938</v>
      </c>
      <c r="T11" s="552">
        <v>100</v>
      </c>
      <c r="U11" s="552">
        <v>3738</v>
      </c>
      <c r="V11" s="535" t="s">
        <v>657</v>
      </c>
    </row>
    <row r="12" spans="1:22" ht="15" customHeight="1">
      <c r="A12" s="75" t="s">
        <v>187</v>
      </c>
      <c r="B12" s="223">
        <v>300</v>
      </c>
      <c r="C12" s="223">
        <v>71</v>
      </c>
      <c r="D12" s="223">
        <v>100</v>
      </c>
      <c r="E12" s="223">
        <v>71</v>
      </c>
      <c r="F12" s="223">
        <v>33</v>
      </c>
      <c r="G12" s="223">
        <v>16</v>
      </c>
      <c r="H12" s="223">
        <v>8</v>
      </c>
      <c r="I12" s="223">
        <v>1</v>
      </c>
      <c r="J12" s="223">
        <v>752</v>
      </c>
      <c r="K12" s="224">
        <v>2.5066666670000002</v>
      </c>
      <c r="L12" s="223">
        <v>228</v>
      </c>
      <c r="M12" s="223">
        <v>177</v>
      </c>
      <c r="N12" s="223">
        <v>66</v>
      </c>
      <c r="O12" s="223">
        <v>68</v>
      </c>
      <c r="P12" s="223">
        <v>51</v>
      </c>
      <c r="Q12" s="223">
        <v>1</v>
      </c>
      <c r="R12" s="223">
        <v>71</v>
      </c>
      <c r="S12" s="223">
        <v>30</v>
      </c>
      <c r="T12" s="223">
        <v>3</v>
      </c>
      <c r="U12" s="223">
        <v>39</v>
      </c>
      <c r="V12" s="77" t="s">
        <v>187</v>
      </c>
    </row>
    <row r="13" spans="1:22" ht="15" customHeight="1">
      <c r="A13" s="75" t="s">
        <v>188</v>
      </c>
      <c r="B13" s="223">
        <v>181</v>
      </c>
      <c r="C13" s="223">
        <v>35</v>
      </c>
      <c r="D13" s="223">
        <v>73</v>
      </c>
      <c r="E13" s="223">
        <v>45</v>
      </c>
      <c r="F13" s="223">
        <v>17</v>
      </c>
      <c r="G13" s="223">
        <v>6</v>
      </c>
      <c r="H13" s="223">
        <v>3</v>
      </c>
      <c r="I13" s="223">
        <v>2</v>
      </c>
      <c r="J13" s="223">
        <v>446</v>
      </c>
      <c r="K13" s="224">
        <v>2.4640883979999999</v>
      </c>
      <c r="L13" s="223">
        <v>145</v>
      </c>
      <c r="M13" s="223">
        <v>120</v>
      </c>
      <c r="N13" s="223">
        <v>53</v>
      </c>
      <c r="O13" s="223">
        <v>42</v>
      </c>
      <c r="P13" s="223">
        <v>25</v>
      </c>
      <c r="Q13" s="223">
        <v>1</v>
      </c>
      <c r="R13" s="223">
        <v>35</v>
      </c>
      <c r="S13" s="223">
        <v>16</v>
      </c>
      <c r="T13" s="223">
        <v>3</v>
      </c>
      <c r="U13" s="223">
        <v>64</v>
      </c>
      <c r="V13" s="77" t="s">
        <v>188</v>
      </c>
    </row>
    <row r="14" spans="1:22" ht="15" customHeight="1">
      <c r="A14" s="75" t="s">
        <v>189</v>
      </c>
      <c r="B14" s="223">
        <v>80</v>
      </c>
      <c r="C14" s="223">
        <v>17</v>
      </c>
      <c r="D14" s="223">
        <v>32</v>
      </c>
      <c r="E14" s="223">
        <v>13</v>
      </c>
      <c r="F14" s="223">
        <v>12</v>
      </c>
      <c r="G14" s="223">
        <v>4</v>
      </c>
      <c r="H14" s="223">
        <v>2</v>
      </c>
      <c r="I14" s="223" t="s">
        <v>269</v>
      </c>
      <c r="J14" s="223">
        <v>200</v>
      </c>
      <c r="K14" s="224">
        <v>2.5</v>
      </c>
      <c r="L14" s="223">
        <v>63</v>
      </c>
      <c r="M14" s="223">
        <v>43</v>
      </c>
      <c r="N14" s="223">
        <v>22</v>
      </c>
      <c r="O14" s="223">
        <v>12</v>
      </c>
      <c r="P14" s="223">
        <v>20</v>
      </c>
      <c r="Q14" s="223" t="s">
        <v>269</v>
      </c>
      <c r="R14" s="223">
        <v>17</v>
      </c>
      <c r="S14" s="223">
        <v>14</v>
      </c>
      <c r="T14" s="223" t="s">
        <v>269</v>
      </c>
      <c r="U14" s="223" t="s">
        <v>269</v>
      </c>
      <c r="V14" s="77" t="s">
        <v>189</v>
      </c>
    </row>
    <row r="15" spans="1:22" ht="15" customHeight="1">
      <c r="A15" s="75" t="s">
        <v>190</v>
      </c>
      <c r="B15" s="223">
        <v>76</v>
      </c>
      <c r="C15" s="223">
        <v>12</v>
      </c>
      <c r="D15" s="223">
        <v>26</v>
      </c>
      <c r="E15" s="223">
        <v>12</v>
      </c>
      <c r="F15" s="223">
        <v>12</v>
      </c>
      <c r="G15" s="223">
        <v>6</v>
      </c>
      <c r="H15" s="223">
        <v>2</v>
      </c>
      <c r="I15" s="223">
        <v>6</v>
      </c>
      <c r="J15" s="223">
        <v>240</v>
      </c>
      <c r="K15" s="224">
        <v>3.1578947369999999</v>
      </c>
      <c r="L15" s="223">
        <v>64</v>
      </c>
      <c r="M15" s="223">
        <v>37</v>
      </c>
      <c r="N15" s="223">
        <v>21</v>
      </c>
      <c r="O15" s="223">
        <v>11</v>
      </c>
      <c r="P15" s="223">
        <v>27</v>
      </c>
      <c r="Q15" s="223" t="s">
        <v>269</v>
      </c>
      <c r="R15" s="223">
        <v>12</v>
      </c>
      <c r="S15" s="223">
        <v>20</v>
      </c>
      <c r="T15" s="223" t="s">
        <v>269</v>
      </c>
      <c r="U15" s="223" t="s">
        <v>269</v>
      </c>
      <c r="V15" s="77" t="s">
        <v>190</v>
      </c>
    </row>
    <row r="16" spans="1:22" ht="15" customHeight="1">
      <c r="A16" s="75" t="s">
        <v>191</v>
      </c>
      <c r="B16" s="223">
        <v>55</v>
      </c>
      <c r="C16" s="223">
        <v>15</v>
      </c>
      <c r="D16" s="223">
        <v>23</v>
      </c>
      <c r="E16" s="223">
        <v>8</v>
      </c>
      <c r="F16" s="223">
        <v>2</v>
      </c>
      <c r="G16" s="223">
        <v>5</v>
      </c>
      <c r="H16" s="223">
        <v>1</v>
      </c>
      <c r="I16" s="223">
        <v>1</v>
      </c>
      <c r="J16" s="223">
        <v>131</v>
      </c>
      <c r="K16" s="224">
        <v>2.381818182</v>
      </c>
      <c r="L16" s="223">
        <v>39</v>
      </c>
      <c r="M16" s="223">
        <v>25</v>
      </c>
      <c r="N16" s="223">
        <v>14</v>
      </c>
      <c r="O16" s="223">
        <v>4</v>
      </c>
      <c r="P16" s="223">
        <v>14</v>
      </c>
      <c r="Q16" s="223">
        <v>1</v>
      </c>
      <c r="R16" s="223">
        <v>15</v>
      </c>
      <c r="S16" s="223">
        <v>8</v>
      </c>
      <c r="T16" s="223" t="s">
        <v>269</v>
      </c>
      <c r="U16" s="223" t="s">
        <v>269</v>
      </c>
      <c r="V16" s="77" t="s">
        <v>191</v>
      </c>
    </row>
    <row r="17" spans="1:22" ht="15" customHeight="1">
      <c r="A17" s="75" t="s">
        <v>192</v>
      </c>
      <c r="B17" s="223">
        <v>21</v>
      </c>
      <c r="C17" s="223">
        <v>7</v>
      </c>
      <c r="D17" s="223">
        <v>7</v>
      </c>
      <c r="E17" s="223">
        <v>4</v>
      </c>
      <c r="F17" s="223">
        <v>2</v>
      </c>
      <c r="G17" s="223">
        <v>1</v>
      </c>
      <c r="H17" s="223" t="s">
        <v>269</v>
      </c>
      <c r="I17" s="223" t="s">
        <v>269</v>
      </c>
      <c r="J17" s="223">
        <v>46</v>
      </c>
      <c r="K17" s="224">
        <v>2.1904761910000001</v>
      </c>
      <c r="L17" s="223">
        <v>14</v>
      </c>
      <c r="M17" s="223">
        <v>13</v>
      </c>
      <c r="N17" s="223">
        <v>4</v>
      </c>
      <c r="O17" s="223">
        <v>5</v>
      </c>
      <c r="P17" s="223">
        <v>1</v>
      </c>
      <c r="Q17" s="223" t="s">
        <v>269</v>
      </c>
      <c r="R17" s="223">
        <v>7</v>
      </c>
      <c r="S17" s="223">
        <v>1</v>
      </c>
      <c r="T17" s="223" t="s">
        <v>269</v>
      </c>
      <c r="U17" s="223" t="s">
        <v>269</v>
      </c>
      <c r="V17" s="77" t="s">
        <v>192</v>
      </c>
    </row>
    <row r="18" spans="1:22" ht="15" customHeight="1">
      <c r="A18" s="75" t="s">
        <v>193</v>
      </c>
      <c r="B18" s="223">
        <v>42</v>
      </c>
      <c r="C18" s="223">
        <v>15</v>
      </c>
      <c r="D18" s="223">
        <v>14</v>
      </c>
      <c r="E18" s="223">
        <v>6</v>
      </c>
      <c r="F18" s="223">
        <v>4</v>
      </c>
      <c r="G18" s="223">
        <v>3</v>
      </c>
      <c r="H18" s="223" t="s">
        <v>269</v>
      </c>
      <c r="I18" s="223" t="s">
        <v>269</v>
      </c>
      <c r="J18" s="223">
        <v>92</v>
      </c>
      <c r="K18" s="224">
        <v>2.1904761910000001</v>
      </c>
      <c r="L18" s="223">
        <v>27</v>
      </c>
      <c r="M18" s="223">
        <v>22</v>
      </c>
      <c r="N18" s="223">
        <v>10</v>
      </c>
      <c r="O18" s="223">
        <v>7</v>
      </c>
      <c r="P18" s="223">
        <v>5</v>
      </c>
      <c r="Q18" s="223" t="s">
        <v>269</v>
      </c>
      <c r="R18" s="223">
        <v>15</v>
      </c>
      <c r="S18" s="223">
        <v>4</v>
      </c>
      <c r="T18" s="223" t="s">
        <v>269</v>
      </c>
      <c r="U18" s="223" t="s">
        <v>269</v>
      </c>
      <c r="V18" s="77" t="s">
        <v>193</v>
      </c>
    </row>
    <row r="19" spans="1:22" ht="15" customHeight="1">
      <c r="A19" s="75" t="s">
        <v>194</v>
      </c>
      <c r="B19" s="223">
        <v>224</v>
      </c>
      <c r="C19" s="223">
        <v>76</v>
      </c>
      <c r="D19" s="223">
        <v>83</v>
      </c>
      <c r="E19" s="223">
        <v>32</v>
      </c>
      <c r="F19" s="223">
        <v>20</v>
      </c>
      <c r="G19" s="223">
        <v>9</v>
      </c>
      <c r="H19" s="223">
        <v>1</v>
      </c>
      <c r="I19" s="223">
        <v>3</v>
      </c>
      <c r="J19" s="223">
        <v>491</v>
      </c>
      <c r="K19" s="224">
        <v>2.1919642860000002</v>
      </c>
      <c r="L19" s="223">
        <v>146</v>
      </c>
      <c r="M19" s="223">
        <v>114</v>
      </c>
      <c r="N19" s="223">
        <v>64</v>
      </c>
      <c r="O19" s="223">
        <v>32</v>
      </c>
      <c r="P19" s="223">
        <v>32</v>
      </c>
      <c r="Q19" s="223">
        <v>2</v>
      </c>
      <c r="R19" s="223">
        <v>76</v>
      </c>
      <c r="S19" s="223">
        <v>20</v>
      </c>
      <c r="T19" s="223" t="s">
        <v>269</v>
      </c>
      <c r="U19" s="223" t="s">
        <v>269</v>
      </c>
      <c r="V19" s="77" t="s">
        <v>194</v>
      </c>
    </row>
    <row r="20" spans="1:22" ht="15" customHeight="1">
      <c r="A20" s="75" t="s">
        <v>195</v>
      </c>
      <c r="B20" s="223">
        <v>24</v>
      </c>
      <c r="C20" s="223">
        <v>8</v>
      </c>
      <c r="D20" s="223">
        <v>8</v>
      </c>
      <c r="E20" s="223">
        <v>5</v>
      </c>
      <c r="F20" s="223">
        <v>2</v>
      </c>
      <c r="G20" s="223">
        <v>1</v>
      </c>
      <c r="H20" s="223" t="s">
        <v>269</v>
      </c>
      <c r="I20" s="223" t="s">
        <v>269</v>
      </c>
      <c r="J20" s="223">
        <v>52</v>
      </c>
      <c r="K20" s="224">
        <v>2.1666666669999999</v>
      </c>
      <c r="L20" s="223">
        <v>16</v>
      </c>
      <c r="M20" s="223">
        <v>10</v>
      </c>
      <c r="N20" s="223">
        <v>7</v>
      </c>
      <c r="O20" s="223">
        <v>1</v>
      </c>
      <c r="P20" s="223">
        <v>6</v>
      </c>
      <c r="Q20" s="223" t="s">
        <v>269</v>
      </c>
      <c r="R20" s="223">
        <v>8</v>
      </c>
      <c r="S20" s="223">
        <v>3</v>
      </c>
      <c r="T20" s="223" t="s">
        <v>269</v>
      </c>
      <c r="U20" s="223" t="s">
        <v>269</v>
      </c>
      <c r="V20" s="77" t="s">
        <v>195</v>
      </c>
    </row>
    <row r="21" spans="1:22" ht="15" customHeight="1">
      <c r="A21" s="75" t="s">
        <v>196</v>
      </c>
      <c r="B21" s="223">
        <v>58</v>
      </c>
      <c r="C21" s="223">
        <v>23</v>
      </c>
      <c r="D21" s="223">
        <v>18</v>
      </c>
      <c r="E21" s="223">
        <v>8</v>
      </c>
      <c r="F21" s="223">
        <v>6</v>
      </c>
      <c r="G21" s="223">
        <v>1</v>
      </c>
      <c r="H21" s="223">
        <v>2</v>
      </c>
      <c r="I21" s="223" t="s">
        <v>269</v>
      </c>
      <c r="J21" s="223">
        <v>124</v>
      </c>
      <c r="K21" s="224">
        <v>2.1379310349999998</v>
      </c>
      <c r="L21" s="223">
        <v>35</v>
      </c>
      <c r="M21" s="223">
        <v>27</v>
      </c>
      <c r="N21" s="223">
        <v>14</v>
      </c>
      <c r="O21" s="223">
        <v>9</v>
      </c>
      <c r="P21" s="223">
        <v>8</v>
      </c>
      <c r="Q21" s="223" t="s">
        <v>269</v>
      </c>
      <c r="R21" s="223">
        <v>23</v>
      </c>
      <c r="S21" s="223">
        <v>4</v>
      </c>
      <c r="T21" s="223" t="s">
        <v>269</v>
      </c>
      <c r="U21" s="223" t="s">
        <v>269</v>
      </c>
      <c r="V21" s="77" t="s">
        <v>196</v>
      </c>
    </row>
    <row r="22" spans="1:22" ht="15" customHeight="1">
      <c r="A22" s="75" t="s">
        <v>197</v>
      </c>
      <c r="B22" s="223" t="s">
        <v>269</v>
      </c>
      <c r="C22" s="223" t="s">
        <v>269</v>
      </c>
      <c r="D22" s="223" t="s">
        <v>269</v>
      </c>
      <c r="E22" s="223" t="s">
        <v>269</v>
      </c>
      <c r="F22" s="223" t="s">
        <v>269</v>
      </c>
      <c r="G22" s="223" t="s">
        <v>269</v>
      </c>
      <c r="H22" s="223" t="s">
        <v>269</v>
      </c>
      <c r="I22" s="223" t="s">
        <v>269</v>
      </c>
      <c r="J22" s="223" t="s">
        <v>269</v>
      </c>
      <c r="K22" s="224" t="s">
        <v>269</v>
      </c>
      <c r="L22" s="223" t="s">
        <v>269</v>
      </c>
      <c r="M22" s="223" t="s">
        <v>269</v>
      </c>
      <c r="N22" s="223" t="s">
        <v>269</v>
      </c>
      <c r="O22" s="223" t="s">
        <v>269</v>
      </c>
      <c r="P22" s="223" t="s">
        <v>269</v>
      </c>
      <c r="Q22" s="223" t="s">
        <v>269</v>
      </c>
      <c r="R22" s="223" t="s">
        <v>269</v>
      </c>
      <c r="S22" s="223" t="s">
        <v>269</v>
      </c>
      <c r="T22" s="223" t="s">
        <v>269</v>
      </c>
      <c r="U22" s="223" t="s">
        <v>269</v>
      </c>
      <c r="V22" s="77" t="s">
        <v>197</v>
      </c>
    </row>
    <row r="23" spans="1:22" ht="15" customHeight="1">
      <c r="A23" s="75" t="s">
        <v>198</v>
      </c>
      <c r="B23" s="223" t="s">
        <v>269</v>
      </c>
      <c r="C23" s="223" t="s">
        <v>269</v>
      </c>
      <c r="D23" s="223" t="s">
        <v>269</v>
      </c>
      <c r="E23" s="223" t="s">
        <v>269</v>
      </c>
      <c r="F23" s="223" t="s">
        <v>269</v>
      </c>
      <c r="G23" s="223" t="s">
        <v>269</v>
      </c>
      <c r="H23" s="223" t="s">
        <v>269</v>
      </c>
      <c r="I23" s="223" t="s">
        <v>269</v>
      </c>
      <c r="J23" s="223" t="s">
        <v>269</v>
      </c>
      <c r="K23" s="224" t="s">
        <v>269</v>
      </c>
      <c r="L23" s="223" t="s">
        <v>269</v>
      </c>
      <c r="M23" s="223" t="s">
        <v>269</v>
      </c>
      <c r="N23" s="223" t="s">
        <v>269</v>
      </c>
      <c r="O23" s="223" t="s">
        <v>269</v>
      </c>
      <c r="P23" s="223" t="s">
        <v>269</v>
      </c>
      <c r="Q23" s="223" t="s">
        <v>269</v>
      </c>
      <c r="R23" s="223" t="s">
        <v>269</v>
      </c>
      <c r="S23" s="223" t="s">
        <v>269</v>
      </c>
      <c r="T23" s="223" t="s">
        <v>269</v>
      </c>
      <c r="U23" s="223" t="s">
        <v>269</v>
      </c>
      <c r="V23" s="77" t="s">
        <v>198</v>
      </c>
    </row>
    <row r="24" spans="1:22" s="2" customFormat="1" ht="15" customHeight="1">
      <c r="A24" s="526" t="s">
        <v>658</v>
      </c>
      <c r="B24" s="552">
        <v>1061</v>
      </c>
      <c r="C24" s="552">
        <v>279</v>
      </c>
      <c r="D24" s="552">
        <v>384</v>
      </c>
      <c r="E24" s="552">
        <v>204</v>
      </c>
      <c r="F24" s="552">
        <v>110</v>
      </c>
      <c r="G24" s="552">
        <v>52</v>
      </c>
      <c r="H24" s="552">
        <v>19</v>
      </c>
      <c r="I24" s="552">
        <v>13</v>
      </c>
      <c r="J24" s="552">
        <v>2574</v>
      </c>
      <c r="K24" s="553">
        <v>2.4260131950989634</v>
      </c>
      <c r="L24" s="552">
        <v>777</v>
      </c>
      <c r="M24" s="552">
        <v>588</v>
      </c>
      <c r="N24" s="552">
        <v>275</v>
      </c>
      <c r="O24" s="552">
        <v>191</v>
      </c>
      <c r="P24" s="552">
        <v>189</v>
      </c>
      <c r="Q24" s="552">
        <v>5</v>
      </c>
      <c r="R24" s="552">
        <v>279</v>
      </c>
      <c r="S24" s="552">
        <v>120</v>
      </c>
      <c r="T24" s="552">
        <v>6</v>
      </c>
      <c r="U24" s="552">
        <v>103</v>
      </c>
      <c r="V24" s="535" t="s">
        <v>658</v>
      </c>
    </row>
    <row r="25" spans="1:22" ht="15" customHeight="1">
      <c r="A25" s="75" t="s">
        <v>200</v>
      </c>
      <c r="B25" s="223">
        <v>86</v>
      </c>
      <c r="C25" s="223">
        <v>19</v>
      </c>
      <c r="D25" s="223">
        <v>37</v>
      </c>
      <c r="E25" s="223">
        <v>21</v>
      </c>
      <c r="F25" s="223">
        <v>6</v>
      </c>
      <c r="G25" s="223">
        <v>1</v>
      </c>
      <c r="H25" s="223">
        <v>2</v>
      </c>
      <c r="I25" s="223" t="s">
        <v>269</v>
      </c>
      <c r="J25" s="223">
        <v>197</v>
      </c>
      <c r="K25" s="224">
        <v>2.290697674</v>
      </c>
      <c r="L25" s="223">
        <v>66</v>
      </c>
      <c r="M25" s="223">
        <v>51</v>
      </c>
      <c r="N25" s="223">
        <v>27</v>
      </c>
      <c r="O25" s="223">
        <v>15</v>
      </c>
      <c r="P25" s="223">
        <v>15</v>
      </c>
      <c r="Q25" s="223">
        <v>1</v>
      </c>
      <c r="R25" s="223">
        <v>19</v>
      </c>
      <c r="S25" s="223">
        <v>8</v>
      </c>
      <c r="T25" s="223" t="s">
        <v>269</v>
      </c>
      <c r="U25" s="223" t="s">
        <v>269</v>
      </c>
      <c r="V25" s="77" t="s">
        <v>200</v>
      </c>
    </row>
    <row r="26" spans="1:22" ht="15" customHeight="1">
      <c r="A26" s="75" t="s">
        <v>201</v>
      </c>
      <c r="B26" s="223">
        <v>79</v>
      </c>
      <c r="C26" s="223">
        <v>20</v>
      </c>
      <c r="D26" s="223">
        <v>24</v>
      </c>
      <c r="E26" s="223">
        <v>14</v>
      </c>
      <c r="F26" s="223">
        <v>13</v>
      </c>
      <c r="G26" s="223">
        <v>6</v>
      </c>
      <c r="H26" s="223">
        <v>1</v>
      </c>
      <c r="I26" s="223">
        <v>1</v>
      </c>
      <c r="J26" s="223">
        <v>206</v>
      </c>
      <c r="K26" s="224">
        <v>2.607594937</v>
      </c>
      <c r="L26" s="223">
        <v>59</v>
      </c>
      <c r="M26" s="223">
        <v>36</v>
      </c>
      <c r="N26" s="223">
        <v>18</v>
      </c>
      <c r="O26" s="223">
        <v>10</v>
      </c>
      <c r="P26" s="223">
        <v>23</v>
      </c>
      <c r="Q26" s="223" t="s">
        <v>269</v>
      </c>
      <c r="R26" s="223">
        <v>20</v>
      </c>
      <c r="S26" s="223">
        <v>15</v>
      </c>
      <c r="T26" s="223" t="s">
        <v>269</v>
      </c>
      <c r="U26" s="223" t="s">
        <v>269</v>
      </c>
      <c r="V26" s="77" t="s">
        <v>201</v>
      </c>
    </row>
    <row r="27" spans="1:22" ht="15" customHeight="1">
      <c r="A27" s="75" t="s">
        <v>202</v>
      </c>
      <c r="B27" s="223">
        <v>129</v>
      </c>
      <c r="C27" s="223">
        <v>29</v>
      </c>
      <c r="D27" s="223">
        <v>44</v>
      </c>
      <c r="E27" s="223">
        <v>24</v>
      </c>
      <c r="F27" s="223">
        <v>22</v>
      </c>
      <c r="G27" s="223">
        <v>3</v>
      </c>
      <c r="H27" s="223">
        <v>3</v>
      </c>
      <c r="I27" s="223">
        <v>4</v>
      </c>
      <c r="J27" s="223">
        <v>339</v>
      </c>
      <c r="K27" s="224">
        <v>2.6279069769999999</v>
      </c>
      <c r="L27" s="223">
        <v>99</v>
      </c>
      <c r="M27" s="223">
        <v>68</v>
      </c>
      <c r="N27" s="223">
        <v>31</v>
      </c>
      <c r="O27" s="223">
        <v>25</v>
      </c>
      <c r="P27" s="223">
        <v>31</v>
      </c>
      <c r="Q27" s="223">
        <v>1</v>
      </c>
      <c r="R27" s="223">
        <v>29</v>
      </c>
      <c r="S27" s="223">
        <v>15</v>
      </c>
      <c r="T27" s="223" t="s">
        <v>269</v>
      </c>
      <c r="U27" s="223" t="s">
        <v>269</v>
      </c>
      <c r="V27" s="77" t="s">
        <v>202</v>
      </c>
    </row>
    <row r="28" spans="1:22" ht="15" customHeight="1">
      <c r="A28" s="75" t="s">
        <v>203</v>
      </c>
      <c r="B28" s="223">
        <v>101</v>
      </c>
      <c r="C28" s="223">
        <v>23</v>
      </c>
      <c r="D28" s="223">
        <v>39</v>
      </c>
      <c r="E28" s="223">
        <v>25</v>
      </c>
      <c r="F28" s="223">
        <v>7</v>
      </c>
      <c r="G28" s="223">
        <v>2</v>
      </c>
      <c r="H28" s="223">
        <v>3</v>
      </c>
      <c r="I28" s="223">
        <v>2</v>
      </c>
      <c r="J28" s="223">
        <v>248</v>
      </c>
      <c r="K28" s="224">
        <v>2.4554455449999999</v>
      </c>
      <c r="L28" s="223">
        <v>77</v>
      </c>
      <c r="M28" s="223">
        <v>59</v>
      </c>
      <c r="N28" s="223">
        <v>30</v>
      </c>
      <c r="O28" s="223">
        <v>19</v>
      </c>
      <c r="P28" s="223">
        <v>18</v>
      </c>
      <c r="Q28" s="223">
        <v>1</v>
      </c>
      <c r="R28" s="223">
        <v>23</v>
      </c>
      <c r="S28" s="223">
        <v>11</v>
      </c>
      <c r="T28" s="223" t="s">
        <v>269</v>
      </c>
      <c r="U28" s="223" t="s">
        <v>269</v>
      </c>
      <c r="V28" s="77" t="s">
        <v>203</v>
      </c>
    </row>
    <row r="29" spans="1:22" ht="15" customHeight="1">
      <c r="A29" s="75" t="s">
        <v>204</v>
      </c>
      <c r="B29" s="223">
        <v>69</v>
      </c>
      <c r="C29" s="223">
        <v>19</v>
      </c>
      <c r="D29" s="223">
        <v>30</v>
      </c>
      <c r="E29" s="223">
        <v>12</v>
      </c>
      <c r="F29" s="223">
        <v>8</v>
      </c>
      <c r="G29" s="223" t="s">
        <v>269</v>
      </c>
      <c r="H29" s="223" t="s">
        <v>269</v>
      </c>
      <c r="I29" s="223" t="s">
        <v>269</v>
      </c>
      <c r="J29" s="223">
        <v>147</v>
      </c>
      <c r="K29" s="224">
        <v>2.1304347830000001</v>
      </c>
      <c r="L29" s="223">
        <v>48</v>
      </c>
      <c r="M29" s="223">
        <v>43</v>
      </c>
      <c r="N29" s="223">
        <v>26</v>
      </c>
      <c r="O29" s="223">
        <v>12</v>
      </c>
      <c r="P29" s="223">
        <v>5</v>
      </c>
      <c r="Q29" s="223">
        <v>2</v>
      </c>
      <c r="R29" s="223">
        <v>19</v>
      </c>
      <c r="S29" s="223">
        <v>3</v>
      </c>
      <c r="T29" s="223">
        <v>1</v>
      </c>
      <c r="U29" s="223">
        <v>22</v>
      </c>
      <c r="V29" s="77" t="s">
        <v>204</v>
      </c>
    </row>
    <row r="30" spans="1:22" ht="15" customHeight="1">
      <c r="A30" s="75" t="s">
        <v>205</v>
      </c>
      <c r="B30" s="223">
        <v>150</v>
      </c>
      <c r="C30" s="223">
        <v>57</v>
      </c>
      <c r="D30" s="223">
        <v>61</v>
      </c>
      <c r="E30" s="223">
        <v>16</v>
      </c>
      <c r="F30" s="223">
        <v>7</v>
      </c>
      <c r="G30" s="223">
        <v>3</v>
      </c>
      <c r="H30" s="223">
        <v>4</v>
      </c>
      <c r="I30" s="223">
        <v>2</v>
      </c>
      <c r="J30" s="223">
        <v>309</v>
      </c>
      <c r="K30" s="224">
        <v>2.06</v>
      </c>
      <c r="L30" s="223">
        <v>93</v>
      </c>
      <c r="M30" s="223">
        <v>75</v>
      </c>
      <c r="N30" s="223">
        <v>43</v>
      </c>
      <c r="O30" s="223">
        <v>16</v>
      </c>
      <c r="P30" s="223">
        <v>18</v>
      </c>
      <c r="Q30" s="223" t="s">
        <v>269</v>
      </c>
      <c r="R30" s="223">
        <v>57</v>
      </c>
      <c r="S30" s="223">
        <v>11</v>
      </c>
      <c r="T30" s="223" t="s">
        <v>269</v>
      </c>
      <c r="U30" s="223" t="s">
        <v>269</v>
      </c>
      <c r="V30" s="77" t="s">
        <v>205</v>
      </c>
    </row>
    <row r="31" spans="1:22" ht="15" customHeight="1">
      <c r="A31" s="75" t="s">
        <v>836</v>
      </c>
      <c r="B31" s="223">
        <v>39</v>
      </c>
      <c r="C31" s="223">
        <v>13</v>
      </c>
      <c r="D31" s="223">
        <v>17</v>
      </c>
      <c r="E31" s="223">
        <v>5</v>
      </c>
      <c r="F31" s="223">
        <v>2</v>
      </c>
      <c r="G31" s="223">
        <v>1</v>
      </c>
      <c r="H31" s="223">
        <v>1</v>
      </c>
      <c r="I31" s="223" t="s">
        <v>269</v>
      </c>
      <c r="J31" s="223">
        <v>81</v>
      </c>
      <c r="K31" s="224">
        <v>2.076923077</v>
      </c>
      <c r="L31" s="223">
        <v>26</v>
      </c>
      <c r="M31" s="223">
        <v>20</v>
      </c>
      <c r="N31" s="223">
        <v>12</v>
      </c>
      <c r="O31" s="223">
        <v>4</v>
      </c>
      <c r="P31" s="223">
        <v>6</v>
      </c>
      <c r="Q31" s="223" t="s">
        <v>269</v>
      </c>
      <c r="R31" s="223">
        <v>13</v>
      </c>
      <c r="S31" s="223">
        <v>4</v>
      </c>
      <c r="T31" s="223" t="s">
        <v>269</v>
      </c>
      <c r="U31" s="223" t="s">
        <v>269</v>
      </c>
      <c r="V31" s="77" t="s">
        <v>836</v>
      </c>
    </row>
    <row r="32" spans="1:22" ht="15" customHeight="1">
      <c r="A32" s="75" t="s">
        <v>206</v>
      </c>
      <c r="B32" s="223">
        <v>182</v>
      </c>
      <c r="C32" s="223">
        <v>90</v>
      </c>
      <c r="D32" s="223">
        <v>57</v>
      </c>
      <c r="E32" s="223">
        <v>24</v>
      </c>
      <c r="F32" s="223">
        <v>9</v>
      </c>
      <c r="G32" s="223" t="s">
        <v>269</v>
      </c>
      <c r="H32" s="223">
        <v>1</v>
      </c>
      <c r="I32" s="223">
        <v>1</v>
      </c>
      <c r="J32" s="223">
        <v>325</v>
      </c>
      <c r="K32" s="224">
        <v>1.7857142859999999</v>
      </c>
      <c r="L32" s="223">
        <v>92</v>
      </c>
      <c r="M32" s="223">
        <v>79</v>
      </c>
      <c r="N32" s="223">
        <v>46</v>
      </c>
      <c r="O32" s="223">
        <v>20</v>
      </c>
      <c r="P32" s="223">
        <v>13</v>
      </c>
      <c r="Q32" s="223" t="s">
        <v>269</v>
      </c>
      <c r="R32" s="223">
        <v>90</v>
      </c>
      <c r="S32" s="223">
        <v>5</v>
      </c>
      <c r="T32" s="223">
        <v>1</v>
      </c>
      <c r="U32" s="223">
        <v>45</v>
      </c>
      <c r="V32" s="77" t="s">
        <v>206</v>
      </c>
    </row>
    <row r="33" spans="1:22" ht="15" customHeight="1">
      <c r="A33" s="75" t="s">
        <v>207</v>
      </c>
      <c r="B33" s="223">
        <v>71</v>
      </c>
      <c r="C33" s="223">
        <v>23</v>
      </c>
      <c r="D33" s="223">
        <v>20</v>
      </c>
      <c r="E33" s="223">
        <v>15</v>
      </c>
      <c r="F33" s="223">
        <v>10</v>
      </c>
      <c r="G33" s="223">
        <v>2</v>
      </c>
      <c r="H33" s="223">
        <v>1</v>
      </c>
      <c r="I33" s="223" t="s">
        <v>269</v>
      </c>
      <c r="J33" s="223">
        <v>164</v>
      </c>
      <c r="K33" s="224">
        <v>2.3098591549999998</v>
      </c>
      <c r="L33" s="223">
        <v>48</v>
      </c>
      <c r="M33" s="223">
        <v>34</v>
      </c>
      <c r="N33" s="223">
        <v>15</v>
      </c>
      <c r="O33" s="223">
        <v>14</v>
      </c>
      <c r="P33" s="223">
        <v>14</v>
      </c>
      <c r="Q33" s="223" t="s">
        <v>269</v>
      </c>
      <c r="R33" s="223">
        <v>23</v>
      </c>
      <c r="S33" s="223">
        <v>7</v>
      </c>
      <c r="T33" s="223" t="s">
        <v>269</v>
      </c>
      <c r="U33" s="223" t="s">
        <v>269</v>
      </c>
      <c r="V33" s="77" t="s">
        <v>207</v>
      </c>
    </row>
    <row r="34" spans="1:22" ht="15" customHeight="1">
      <c r="A34" s="75" t="s">
        <v>208</v>
      </c>
      <c r="B34" s="223">
        <v>99</v>
      </c>
      <c r="C34" s="223">
        <v>31</v>
      </c>
      <c r="D34" s="223">
        <v>37</v>
      </c>
      <c r="E34" s="223">
        <v>18</v>
      </c>
      <c r="F34" s="223">
        <v>8</v>
      </c>
      <c r="G34" s="223">
        <v>4</v>
      </c>
      <c r="H34" s="223">
        <v>1</v>
      </c>
      <c r="I34" s="223" t="s">
        <v>269</v>
      </c>
      <c r="J34" s="223">
        <v>217</v>
      </c>
      <c r="K34" s="224">
        <v>2.1919191919999998</v>
      </c>
      <c r="L34" s="223">
        <v>68</v>
      </c>
      <c r="M34" s="223">
        <v>60</v>
      </c>
      <c r="N34" s="223">
        <v>32</v>
      </c>
      <c r="O34" s="223">
        <v>23</v>
      </c>
      <c r="P34" s="223">
        <v>8</v>
      </c>
      <c r="Q34" s="223" t="s">
        <v>269</v>
      </c>
      <c r="R34" s="223">
        <v>31</v>
      </c>
      <c r="S34" s="223">
        <v>6</v>
      </c>
      <c r="T34" s="223">
        <v>1</v>
      </c>
      <c r="U34" s="223">
        <v>50</v>
      </c>
      <c r="V34" s="77" t="s">
        <v>208</v>
      </c>
    </row>
    <row r="35" spans="1:22" ht="15" customHeight="1">
      <c r="A35" s="75" t="s">
        <v>209</v>
      </c>
      <c r="B35" s="223">
        <v>237</v>
      </c>
      <c r="C35" s="223">
        <v>70</v>
      </c>
      <c r="D35" s="223">
        <v>91</v>
      </c>
      <c r="E35" s="223">
        <v>46</v>
      </c>
      <c r="F35" s="223">
        <v>16</v>
      </c>
      <c r="G35" s="223">
        <v>5</v>
      </c>
      <c r="H35" s="223">
        <v>8</v>
      </c>
      <c r="I35" s="223">
        <v>1</v>
      </c>
      <c r="J35" s="223">
        <v>534</v>
      </c>
      <c r="K35" s="224">
        <v>2.2531645569999998</v>
      </c>
      <c r="L35" s="223">
        <v>166</v>
      </c>
      <c r="M35" s="223">
        <v>124</v>
      </c>
      <c r="N35" s="223">
        <v>67</v>
      </c>
      <c r="O35" s="223">
        <v>35</v>
      </c>
      <c r="P35" s="223">
        <v>42</v>
      </c>
      <c r="Q35" s="223">
        <v>1</v>
      </c>
      <c r="R35" s="223">
        <v>70</v>
      </c>
      <c r="S35" s="223">
        <v>21</v>
      </c>
      <c r="T35" s="223" t="s">
        <v>269</v>
      </c>
      <c r="U35" s="223" t="s">
        <v>269</v>
      </c>
      <c r="V35" s="77" t="s">
        <v>209</v>
      </c>
    </row>
    <row r="36" spans="1:22" ht="15" customHeight="1">
      <c r="A36" s="75" t="s">
        <v>210</v>
      </c>
      <c r="B36" s="223">
        <v>44</v>
      </c>
      <c r="C36" s="223">
        <v>11</v>
      </c>
      <c r="D36" s="223">
        <v>12</v>
      </c>
      <c r="E36" s="223">
        <v>12</v>
      </c>
      <c r="F36" s="223">
        <v>6</v>
      </c>
      <c r="G36" s="223" t="s">
        <v>269</v>
      </c>
      <c r="H36" s="223">
        <v>3</v>
      </c>
      <c r="I36" s="223" t="s">
        <v>269</v>
      </c>
      <c r="J36" s="223">
        <v>113</v>
      </c>
      <c r="K36" s="224">
        <v>2.5681818179999998</v>
      </c>
      <c r="L36" s="223">
        <v>33</v>
      </c>
      <c r="M36" s="223">
        <v>22</v>
      </c>
      <c r="N36" s="223">
        <v>9</v>
      </c>
      <c r="O36" s="223">
        <v>8</v>
      </c>
      <c r="P36" s="223">
        <v>11</v>
      </c>
      <c r="Q36" s="223" t="s">
        <v>269</v>
      </c>
      <c r="R36" s="223">
        <v>11</v>
      </c>
      <c r="S36" s="223">
        <v>3</v>
      </c>
      <c r="T36" s="223" t="s">
        <v>269</v>
      </c>
      <c r="U36" s="223" t="s">
        <v>269</v>
      </c>
      <c r="V36" s="77" t="s">
        <v>210</v>
      </c>
    </row>
    <row r="37" spans="1:22" ht="15" customHeight="1">
      <c r="A37" s="75" t="s">
        <v>211</v>
      </c>
      <c r="B37" s="223" t="s">
        <v>269</v>
      </c>
      <c r="C37" s="223" t="s">
        <v>269</v>
      </c>
      <c r="D37" s="223" t="s">
        <v>269</v>
      </c>
      <c r="E37" s="223" t="s">
        <v>269</v>
      </c>
      <c r="F37" s="223" t="s">
        <v>269</v>
      </c>
      <c r="G37" s="223" t="s">
        <v>269</v>
      </c>
      <c r="H37" s="223" t="s">
        <v>269</v>
      </c>
      <c r="I37" s="223" t="s">
        <v>269</v>
      </c>
      <c r="J37" s="223" t="s">
        <v>269</v>
      </c>
      <c r="K37" s="224" t="s">
        <v>269</v>
      </c>
      <c r="L37" s="223" t="s">
        <v>269</v>
      </c>
      <c r="M37" s="223" t="s">
        <v>269</v>
      </c>
      <c r="N37" s="223" t="s">
        <v>269</v>
      </c>
      <c r="O37" s="223" t="s">
        <v>269</v>
      </c>
      <c r="P37" s="223" t="s">
        <v>269</v>
      </c>
      <c r="Q37" s="223" t="s">
        <v>269</v>
      </c>
      <c r="R37" s="223" t="s">
        <v>269</v>
      </c>
      <c r="S37" s="223" t="s">
        <v>269</v>
      </c>
      <c r="T37" s="223" t="s">
        <v>269</v>
      </c>
      <c r="U37" s="223" t="s">
        <v>269</v>
      </c>
      <c r="V37" s="77" t="s">
        <v>211</v>
      </c>
    </row>
    <row r="38" spans="1:22" ht="15" customHeight="1">
      <c r="A38" s="75" t="s">
        <v>212</v>
      </c>
      <c r="B38" s="223" t="s">
        <v>269</v>
      </c>
      <c r="C38" s="223" t="s">
        <v>269</v>
      </c>
      <c r="D38" s="223" t="s">
        <v>269</v>
      </c>
      <c r="E38" s="223" t="s">
        <v>269</v>
      </c>
      <c r="F38" s="223" t="s">
        <v>269</v>
      </c>
      <c r="G38" s="223" t="s">
        <v>269</v>
      </c>
      <c r="H38" s="223" t="s">
        <v>269</v>
      </c>
      <c r="I38" s="223" t="s">
        <v>269</v>
      </c>
      <c r="J38" s="223" t="s">
        <v>269</v>
      </c>
      <c r="K38" s="224" t="s">
        <v>269</v>
      </c>
      <c r="L38" s="223" t="s">
        <v>269</v>
      </c>
      <c r="M38" s="223" t="s">
        <v>269</v>
      </c>
      <c r="N38" s="223" t="s">
        <v>269</v>
      </c>
      <c r="O38" s="223" t="s">
        <v>269</v>
      </c>
      <c r="P38" s="223" t="s">
        <v>269</v>
      </c>
      <c r="Q38" s="223" t="s">
        <v>269</v>
      </c>
      <c r="R38" s="223" t="s">
        <v>269</v>
      </c>
      <c r="S38" s="223" t="s">
        <v>269</v>
      </c>
      <c r="T38" s="223" t="s">
        <v>269</v>
      </c>
      <c r="U38" s="223" t="s">
        <v>269</v>
      </c>
      <c r="V38" s="77" t="s">
        <v>212</v>
      </c>
    </row>
    <row r="39" spans="1:22" s="2" customFormat="1" ht="15" customHeight="1">
      <c r="A39" s="526" t="s">
        <v>659</v>
      </c>
      <c r="B39" s="552">
        <v>1286</v>
      </c>
      <c r="C39" s="552">
        <v>405</v>
      </c>
      <c r="D39" s="552">
        <v>469</v>
      </c>
      <c r="E39" s="552">
        <v>232</v>
      </c>
      <c r="F39" s="552">
        <v>114</v>
      </c>
      <c r="G39" s="552">
        <v>27</v>
      </c>
      <c r="H39" s="552">
        <v>28</v>
      </c>
      <c r="I39" s="552">
        <v>11</v>
      </c>
      <c r="J39" s="552">
        <v>2880</v>
      </c>
      <c r="K39" s="553">
        <v>2.2395023328149302</v>
      </c>
      <c r="L39" s="552">
        <v>875</v>
      </c>
      <c r="M39" s="552">
        <v>671</v>
      </c>
      <c r="N39" s="552">
        <v>356</v>
      </c>
      <c r="O39" s="552">
        <v>201</v>
      </c>
      <c r="P39" s="552">
        <v>204</v>
      </c>
      <c r="Q39" s="552">
        <v>6</v>
      </c>
      <c r="R39" s="552">
        <v>405</v>
      </c>
      <c r="S39" s="552">
        <v>109</v>
      </c>
      <c r="T39" s="552">
        <v>3</v>
      </c>
      <c r="U39" s="552">
        <v>117</v>
      </c>
      <c r="V39" s="535" t="s">
        <v>659</v>
      </c>
    </row>
    <row r="40" spans="1:22" ht="15" customHeight="1">
      <c r="A40" s="75" t="s">
        <v>835</v>
      </c>
      <c r="B40" s="223" t="s">
        <v>367</v>
      </c>
      <c r="C40" s="223" t="s">
        <v>367</v>
      </c>
      <c r="D40" s="223" t="s">
        <v>367</v>
      </c>
      <c r="E40" s="223" t="s">
        <v>367</v>
      </c>
      <c r="F40" s="223" t="s">
        <v>367</v>
      </c>
      <c r="G40" s="223" t="s">
        <v>367</v>
      </c>
      <c r="H40" s="223" t="s">
        <v>367</v>
      </c>
      <c r="I40" s="223" t="s">
        <v>367</v>
      </c>
      <c r="J40" s="223" t="s">
        <v>367</v>
      </c>
      <c r="K40" s="224" t="s">
        <v>367</v>
      </c>
      <c r="L40" s="223" t="s">
        <v>367</v>
      </c>
      <c r="M40" s="223" t="s">
        <v>367</v>
      </c>
      <c r="N40" s="223" t="s">
        <v>367</v>
      </c>
      <c r="O40" s="223" t="s">
        <v>367</v>
      </c>
      <c r="P40" s="223" t="s">
        <v>367</v>
      </c>
      <c r="Q40" s="223" t="s">
        <v>367</v>
      </c>
      <c r="R40" s="223" t="s">
        <v>367</v>
      </c>
      <c r="S40" s="223" t="s">
        <v>367</v>
      </c>
      <c r="T40" s="223" t="s">
        <v>367</v>
      </c>
      <c r="U40" s="223" t="s">
        <v>367</v>
      </c>
      <c r="V40" s="77" t="s">
        <v>835</v>
      </c>
    </row>
    <row r="41" spans="1:22" ht="15" customHeight="1">
      <c r="A41" s="75" t="s">
        <v>214</v>
      </c>
      <c r="B41" s="223">
        <v>89</v>
      </c>
      <c r="C41" s="223">
        <v>23</v>
      </c>
      <c r="D41" s="223">
        <v>31</v>
      </c>
      <c r="E41" s="223">
        <v>19</v>
      </c>
      <c r="F41" s="223">
        <v>8</v>
      </c>
      <c r="G41" s="223">
        <v>4</v>
      </c>
      <c r="H41" s="223">
        <v>3</v>
      </c>
      <c r="I41" s="223">
        <v>1</v>
      </c>
      <c r="J41" s="223">
        <v>220</v>
      </c>
      <c r="K41" s="224">
        <v>2.4719101120000002</v>
      </c>
      <c r="L41" s="223">
        <v>65</v>
      </c>
      <c r="M41" s="223">
        <v>45</v>
      </c>
      <c r="N41" s="223">
        <v>25</v>
      </c>
      <c r="O41" s="223">
        <v>12</v>
      </c>
      <c r="P41" s="223">
        <v>20</v>
      </c>
      <c r="Q41" s="223">
        <v>1</v>
      </c>
      <c r="R41" s="223">
        <v>23</v>
      </c>
      <c r="S41" s="223">
        <v>10</v>
      </c>
      <c r="T41" s="223" t="s">
        <v>269</v>
      </c>
      <c r="U41" s="223" t="s">
        <v>269</v>
      </c>
      <c r="V41" s="77" t="s">
        <v>214</v>
      </c>
    </row>
    <row r="42" spans="1:22" ht="15" customHeight="1">
      <c r="A42" s="75" t="s">
        <v>215</v>
      </c>
      <c r="B42" s="223">
        <v>129</v>
      </c>
      <c r="C42" s="223">
        <v>44</v>
      </c>
      <c r="D42" s="223">
        <v>42</v>
      </c>
      <c r="E42" s="223">
        <v>24</v>
      </c>
      <c r="F42" s="223">
        <v>14</v>
      </c>
      <c r="G42" s="223">
        <v>4</v>
      </c>
      <c r="H42" s="223" t="s">
        <v>269</v>
      </c>
      <c r="I42" s="223">
        <v>1</v>
      </c>
      <c r="J42" s="223">
        <v>283</v>
      </c>
      <c r="K42" s="224">
        <v>2.1937984500000001</v>
      </c>
      <c r="L42" s="223">
        <v>85</v>
      </c>
      <c r="M42" s="223">
        <v>67</v>
      </c>
      <c r="N42" s="223">
        <v>32</v>
      </c>
      <c r="O42" s="223">
        <v>23</v>
      </c>
      <c r="P42" s="223">
        <v>18</v>
      </c>
      <c r="Q42" s="223" t="s">
        <v>269</v>
      </c>
      <c r="R42" s="223">
        <v>44</v>
      </c>
      <c r="S42" s="223">
        <v>11</v>
      </c>
      <c r="T42" s="223">
        <v>2</v>
      </c>
      <c r="U42" s="223">
        <v>29</v>
      </c>
      <c r="V42" s="77" t="s">
        <v>215</v>
      </c>
    </row>
    <row r="43" spans="1:22" ht="15" customHeight="1">
      <c r="A43" s="75" t="s">
        <v>216</v>
      </c>
      <c r="B43" s="223">
        <v>66</v>
      </c>
      <c r="C43" s="223">
        <v>20</v>
      </c>
      <c r="D43" s="223">
        <v>26</v>
      </c>
      <c r="E43" s="223">
        <v>10</v>
      </c>
      <c r="F43" s="223">
        <v>8</v>
      </c>
      <c r="G43" s="223">
        <v>1</v>
      </c>
      <c r="H43" s="223">
        <v>1</v>
      </c>
      <c r="I43" s="223" t="s">
        <v>269</v>
      </c>
      <c r="J43" s="223">
        <v>145</v>
      </c>
      <c r="K43" s="224">
        <v>2.1969696970000001</v>
      </c>
      <c r="L43" s="223">
        <v>46</v>
      </c>
      <c r="M43" s="223">
        <v>41</v>
      </c>
      <c r="N43" s="223">
        <v>20</v>
      </c>
      <c r="O43" s="223">
        <v>13</v>
      </c>
      <c r="P43" s="223">
        <v>5</v>
      </c>
      <c r="Q43" s="223" t="s">
        <v>269</v>
      </c>
      <c r="R43" s="223">
        <v>20</v>
      </c>
      <c r="S43" s="223">
        <v>1</v>
      </c>
      <c r="T43" s="223" t="s">
        <v>269</v>
      </c>
      <c r="U43" s="223" t="s">
        <v>269</v>
      </c>
      <c r="V43" s="77" t="s">
        <v>216</v>
      </c>
    </row>
    <row r="44" spans="1:22" ht="15" customHeight="1">
      <c r="A44" s="75" t="s">
        <v>217</v>
      </c>
      <c r="B44" s="223">
        <v>29</v>
      </c>
      <c r="C44" s="223">
        <v>11</v>
      </c>
      <c r="D44" s="223">
        <v>10</v>
      </c>
      <c r="E44" s="223">
        <v>6</v>
      </c>
      <c r="F44" s="223">
        <v>2</v>
      </c>
      <c r="G44" s="223" t="s">
        <v>269</v>
      </c>
      <c r="H44" s="223" t="s">
        <v>269</v>
      </c>
      <c r="I44" s="223" t="s">
        <v>269</v>
      </c>
      <c r="J44" s="223">
        <v>57</v>
      </c>
      <c r="K44" s="224">
        <v>1.9655172409999999</v>
      </c>
      <c r="L44" s="223">
        <v>18</v>
      </c>
      <c r="M44" s="223">
        <v>15</v>
      </c>
      <c r="N44" s="223">
        <v>9</v>
      </c>
      <c r="O44" s="223">
        <v>4</v>
      </c>
      <c r="P44" s="223">
        <v>3</v>
      </c>
      <c r="Q44" s="223" t="s">
        <v>269</v>
      </c>
      <c r="R44" s="223">
        <v>11</v>
      </c>
      <c r="S44" s="223" t="s">
        <v>269</v>
      </c>
      <c r="T44" s="223" t="s">
        <v>269</v>
      </c>
      <c r="U44" s="223" t="s">
        <v>269</v>
      </c>
      <c r="V44" s="77" t="s">
        <v>217</v>
      </c>
    </row>
    <row r="45" spans="1:22" ht="15" customHeight="1">
      <c r="A45" s="75" t="s">
        <v>218</v>
      </c>
      <c r="B45" s="223">
        <v>34</v>
      </c>
      <c r="C45" s="223">
        <v>8</v>
      </c>
      <c r="D45" s="223">
        <v>17</v>
      </c>
      <c r="E45" s="223">
        <v>3</v>
      </c>
      <c r="F45" s="223">
        <v>5</v>
      </c>
      <c r="G45" s="223" t="s">
        <v>269</v>
      </c>
      <c r="H45" s="223" t="s">
        <v>269</v>
      </c>
      <c r="I45" s="223">
        <v>1</v>
      </c>
      <c r="J45" s="223">
        <v>79</v>
      </c>
      <c r="K45" s="224">
        <v>2.3235294120000001</v>
      </c>
      <c r="L45" s="223">
        <v>26</v>
      </c>
      <c r="M45" s="223">
        <v>17</v>
      </c>
      <c r="N45" s="223">
        <v>13</v>
      </c>
      <c r="O45" s="223">
        <v>1</v>
      </c>
      <c r="P45" s="223">
        <v>9</v>
      </c>
      <c r="Q45" s="223" t="s">
        <v>269</v>
      </c>
      <c r="R45" s="223">
        <v>8</v>
      </c>
      <c r="S45" s="223">
        <v>3</v>
      </c>
      <c r="T45" s="223" t="s">
        <v>269</v>
      </c>
      <c r="U45" s="223" t="s">
        <v>269</v>
      </c>
      <c r="V45" s="77" t="s">
        <v>218</v>
      </c>
    </row>
    <row r="46" spans="1:22" ht="15" customHeight="1">
      <c r="A46" s="75" t="s">
        <v>219</v>
      </c>
      <c r="B46" s="223">
        <v>27</v>
      </c>
      <c r="C46" s="223">
        <v>6</v>
      </c>
      <c r="D46" s="223">
        <v>13</v>
      </c>
      <c r="E46" s="223">
        <v>6</v>
      </c>
      <c r="F46" s="223" t="s">
        <v>269</v>
      </c>
      <c r="G46" s="223">
        <v>2</v>
      </c>
      <c r="H46" s="223" t="s">
        <v>269</v>
      </c>
      <c r="I46" s="223" t="s">
        <v>269</v>
      </c>
      <c r="J46" s="223">
        <v>60</v>
      </c>
      <c r="K46" s="224">
        <v>2.2222222220000001</v>
      </c>
      <c r="L46" s="223">
        <v>21</v>
      </c>
      <c r="M46" s="223">
        <v>16</v>
      </c>
      <c r="N46" s="223">
        <v>8</v>
      </c>
      <c r="O46" s="223">
        <v>1</v>
      </c>
      <c r="P46" s="223">
        <v>5</v>
      </c>
      <c r="Q46" s="223" t="s">
        <v>269</v>
      </c>
      <c r="R46" s="223">
        <v>6</v>
      </c>
      <c r="S46" s="223">
        <v>2</v>
      </c>
      <c r="T46" s="223" t="s">
        <v>269</v>
      </c>
      <c r="U46" s="223" t="s">
        <v>269</v>
      </c>
      <c r="V46" s="77" t="s">
        <v>219</v>
      </c>
    </row>
    <row r="47" spans="1:22" ht="15" customHeight="1">
      <c r="A47" s="75" t="s">
        <v>220</v>
      </c>
      <c r="B47" s="223">
        <v>12</v>
      </c>
      <c r="C47" s="223">
        <v>5</v>
      </c>
      <c r="D47" s="223">
        <v>7</v>
      </c>
      <c r="E47" s="223" t="s">
        <v>269</v>
      </c>
      <c r="F47" s="223" t="s">
        <v>269</v>
      </c>
      <c r="G47" s="223" t="s">
        <v>269</v>
      </c>
      <c r="H47" s="223" t="s">
        <v>269</v>
      </c>
      <c r="I47" s="223" t="s">
        <v>269</v>
      </c>
      <c r="J47" s="223">
        <v>19</v>
      </c>
      <c r="K47" s="224">
        <v>1.5833333329999999</v>
      </c>
      <c r="L47" s="223">
        <v>7</v>
      </c>
      <c r="M47" s="223">
        <v>7</v>
      </c>
      <c r="N47" s="223">
        <v>7</v>
      </c>
      <c r="O47" s="223" t="s">
        <v>269</v>
      </c>
      <c r="P47" s="223" t="s">
        <v>269</v>
      </c>
      <c r="Q47" s="223" t="s">
        <v>269</v>
      </c>
      <c r="R47" s="223">
        <v>5</v>
      </c>
      <c r="S47" s="223" t="s">
        <v>269</v>
      </c>
      <c r="T47" s="223" t="s">
        <v>269</v>
      </c>
      <c r="U47" s="223" t="s">
        <v>269</v>
      </c>
      <c r="V47" s="77" t="s">
        <v>220</v>
      </c>
    </row>
    <row r="48" spans="1:22" ht="15" customHeight="1">
      <c r="A48" s="75" t="s">
        <v>221</v>
      </c>
      <c r="B48" s="223">
        <v>6</v>
      </c>
      <c r="C48" s="223">
        <v>1</v>
      </c>
      <c r="D48" s="223">
        <v>2</v>
      </c>
      <c r="E48" s="223">
        <v>3</v>
      </c>
      <c r="F48" s="223" t="s">
        <v>269</v>
      </c>
      <c r="G48" s="223" t="s">
        <v>269</v>
      </c>
      <c r="H48" s="223" t="s">
        <v>269</v>
      </c>
      <c r="I48" s="223" t="s">
        <v>269</v>
      </c>
      <c r="J48" s="223">
        <v>14</v>
      </c>
      <c r="K48" s="224">
        <v>2.3333333330000001</v>
      </c>
      <c r="L48" s="223">
        <v>5</v>
      </c>
      <c r="M48" s="223">
        <v>4</v>
      </c>
      <c r="N48" s="223">
        <v>2</v>
      </c>
      <c r="O48" s="223">
        <v>2</v>
      </c>
      <c r="P48" s="223">
        <v>1</v>
      </c>
      <c r="Q48" s="223" t="s">
        <v>269</v>
      </c>
      <c r="R48" s="223">
        <v>1</v>
      </c>
      <c r="S48" s="223" t="s">
        <v>269</v>
      </c>
      <c r="T48" s="223" t="s">
        <v>269</v>
      </c>
      <c r="U48" s="223" t="s">
        <v>269</v>
      </c>
      <c r="V48" s="77" t="s">
        <v>221</v>
      </c>
    </row>
    <row r="49" spans="1:22" s="2" customFormat="1" ht="15" customHeight="1">
      <c r="A49" s="531" t="s">
        <v>660</v>
      </c>
      <c r="B49" s="552">
        <v>392</v>
      </c>
      <c r="C49" s="552">
        <v>118</v>
      </c>
      <c r="D49" s="552">
        <v>148</v>
      </c>
      <c r="E49" s="552">
        <v>71</v>
      </c>
      <c r="F49" s="552">
        <v>37</v>
      </c>
      <c r="G49" s="552">
        <v>11</v>
      </c>
      <c r="H49" s="552">
        <v>4</v>
      </c>
      <c r="I49" s="552">
        <v>3</v>
      </c>
      <c r="J49" s="552">
        <v>877</v>
      </c>
      <c r="K49" s="553">
        <v>2.2372448979591835</v>
      </c>
      <c r="L49" s="552">
        <v>273</v>
      </c>
      <c r="M49" s="552">
        <v>212</v>
      </c>
      <c r="N49" s="552">
        <v>116</v>
      </c>
      <c r="O49" s="552">
        <v>56</v>
      </c>
      <c r="P49" s="552">
        <v>61</v>
      </c>
      <c r="Q49" s="555">
        <v>1</v>
      </c>
      <c r="R49" s="552">
        <v>118</v>
      </c>
      <c r="S49" s="552">
        <v>27</v>
      </c>
      <c r="T49" s="552">
        <v>2</v>
      </c>
      <c r="U49" s="552">
        <v>29</v>
      </c>
      <c r="V49" s="532" t="s">
        <v>660</v>
      </c>
    </row>
    <row r="50" spans="1:22" ht="15" customHeight="1">
      <c r="A50" s="75" t="s">
        <v>222</v>
      </c>
      <c r="B50" s="223">
        <v>57</v>
      </c>
      <c r="C50" s="223">
        <v>21</v>
      </c>
      <c r="D50" s="223">
        <v>25</v>
      </c>
      <c r="E50" s="223">
        <v>4</v>
      </c>
      <c r="F50" s="223">
        <v>3</v>
      </c>
      <c r="G50" s="223">
        <v>3</v>
      </c>
      <c r="H50" s="223" t="s">
        <v>269</v>
      </c>
      <c r="I50" s="223">
        <v>1</v>
      </c>
      <c r="J50" s="223">
        <v>118</v>
      </c>
      <c r="K50" s="224">
        <v>2.0701754389999998</v>
      </c>
      <c r="L50" s="223">
        <v>36</v>
      </c>
      <c r="M50" s="223">
        <v>31</v>
      </c>
      <c r="N50" s="223">
        <v>22</v>
      </c>
      <c r="O50" s="223">
        <v>6</v>
      </c>
      <c r="P50" s="223">
        <v>5</v>
      </c>
      <c r="Q50" s="223" t="s">
        <v>269</v>
      </c>
      <c r="R50" s="223">
        <v>21</v>
      </c>
      <c r="S50" s="223">
        <v>3</v>
      </c>
      <c r="T50" s="223" t="s">
        <v>269</v>
      </c>
      <c r="U50" s="223" t="s">
        <v>269</v>
      </c>
      <c r="V50" s="77" t="s">
        <v>222</v>
      </c>
    </row>
    <row r="51" spans="1:22" ht="15" customHeight="1">
      <c r="A51" s="75" t="s">
        <v>223</v>
      </c>
      <c r="B51" s="223">
        <v>233</v>
      </c>
      <c r="C51" s="223">
        <v>38</v>
      </c>
      <c r="D51" s="223">
        <v>93</v>
      </c>
      <c r="E51" s="223">
        <v>46</v>
      </c>
      <c r="F51" s="223">
        <v>22</v>
      </c>
      <c r="G51" s="223">
        <v>16</v>
      </c>
      <c r="H51" s="223">
        <v>8</v>
      </c>
      <c r="I51" s="223">
        <v>10</v>
      </c>
      <c r="J51" s="223">
        <v>657</v>
      </c>
      <c r="K51" s="224">
        <v>2.8197424889999998</v>
      </c>
      <c r="L51" s="223">
        <v>194</v>
      </c>
      <c r="M51" s="223">
        <v>132</v>
      </c>
      <c r="N51" s="223">
        <v>63</v>
      </c>
      <c r="O51" s="223">
        <v>34</v>
      </c>
      <c r="P51" s="223">
        <v>62</v>
      </c>
      <c r="Q51" s="223">
        <v>1</v>
      </c>
      <c r="R51" s="223">
        <v>38</v>
      </c>
      <c r="S51" s="223">
        <v>45</v>
      </c>
      <c r="T51" s="223" t="s">
        <v>269</v>
      </c>
      <c r="U51" s="223" t="s">
        <v>269</v>
      </c>
      <c r="V51" s="77" t="s">
        <v>223</v>
      </c>
    </row>
    <row r="52" spans="1:22" ht="15" customHeight="1">
      <c r="A52" s="75" t="s">
        <v>224</v>
      </c>
      <c r="B52" s="223">
        <v>491</v>
      </c>
      <c r="C52" s="223">
        <v>120</v>
      </c>
      <c r="D52" s="223">
        <v>157</v>
      </c>
      <c r="E52" s="223">
        <v>94</v>
      </c>
      <c r="F52" s="223">
        <v>57</v>
      </c>
      <c r="G52" s="223">
        <v>29</v>
      </c>
      <c r="H52" s="223">
        <v>21</v>
      </c>
      <c r="I52" s="223">
        <v>13</v>
      </c>
      <c r="J52" s="223">
        <v>1313</v>
      </c>
      <c r="K52" s="224">
        <v>2.6741344200000001</v>
      </c>
      <c r="L52" s="223">
        <v>369</v>
      </c>
      <c r="M52" s="223">
        <v>265</v>
      </c>
      <c r="N52" s="223">
        <v>129</v>
      </c>
      <c r="O52" s="223">
        <v>96</v>
      </c>
      <c r="P52" s="223">
        <v>104</v>
      </c>
      <c r="Q52" s="223">
        <v>2</v>
      </c>
      <c r="R52" s="223">
        <v>120</v>
      </c>
      <c r="S52" s="223">
        <v>70</v>
      </c>
      <c r="T52" s="223" t="s">
        <v>269</v>
      </c>
      <c r="U52" s="223" t="s">
        <v>269</v>
      </c>
      <c r="V52" s="77" t="s">
        <v>224</v>
      </c>
    </row>
    <row r="53" spans="1:22" ht="15" customHeight="1">
      <c r="A53" s="75" t="s">
        <v>225</v>
      </c>
      <c r="B53" s="223">
        <v>437</v>
      </c>
      <c r="C53" s="223">
        <v>135</v>
      </c>
      <c r="D53" s="223">
        <v>150</v>
      </c>
      <c r="E53" s="223">
        <v>73</v>
      </c>
      <c r="F53" s="223">
        <v>44</v>
      </c>
      <c r="G53" s="223">
        <v>18</v>
      </c>
      <c r="H53" s="223">
        <v>13</v>
      </c>
      <c r="I53" s="223">
        <v>4</v>
      </c>
      <c r="J53" s="223">
        <v>1027</v>
      </c>
      <c r="K53" s="224">
        <v>2.3501144169999999</v>
      </c>
      <c r="L53" s="223">
        <v>301</v>
      </c>
      <c r="M53" s="223">
        <v>240</v>
      </c>
      <c r="N53" s="223">
        <v>121</v>
      </c>
      <c r="O53" s="223">
        <v>88</v>
      </c>
      <c r="P53" s="223">
        <v>61</v>
      </c>
      <c r="Q53" s="223">
        <v>1</v>
      </c>
      <c r="R53" s="223">
        <v>135</v>
      </c>
      <c r="S53" s="223">
        <v>41</v>
      </c>
      <c r="T53" s="223">
        <v>2</v>
      </c>
      <c r="U53" s="223">
        <v>55</v>
      </c>
      <c r="V53" s="77" t="s">
        <v>225</v>
      </c>
    </row>
    <row r="54" spans="1:22" ht="15" customHeight="1">
      <c r="A54" s="75" t="s">
        <v>226</v>
      </c>
      <c r="B54" s="223">
        <v>146</v>
      </c>
      <c r="C54" s="223">
        <v>47</v>
      </c>
      <c r="D54" s="223">
        <v>56</v>
      </c>
      <c r="E54" s="223">
        <v>20</v>
      </c>
      <c r="F54" s="223">
        <v>10</v>
      </c>
      <c r="G54" s="223">
        <v>6</v>
      </c>
      <c r="H54" s="223">
        <v>6</v>
      </c>
      <c r="I54" s="223">
        <v>1</v>
      </c>
      <c r="J54" s="223">
        <v>332</v>
      </c>
      <c r="K54" s="224">
        <v>2.2739726029999998</v>
      </c>
      <c r="L54" s="223">
        <v>99</v>
      </c>
      <c r="M54" s="223">
        <v>78</v>
      </c>
      <c r="N54" s="223">
        <v>49</v>
      </c>
      <c r="O54" s="223">
        <v>22</v>
      </c>
      <c r="P54" s="223">
        <v>21</v>
      </c>
      <c r="Q54" s="223" t="s">
        <v>269</v>
      </c>
      <c r="R54" s="223">
        <v>47</v>
      </c>
      <c r="S54" s="223">
        <v>12</v>
      </c>
      <c r="T54" s="223">
        <v>2</v>
      </c>
      <c r="U54" s="223">
        <v>35</v>
      </c>
      <c r="V54" s="77" t="s">
        <v>226</v>
      </c>
    </row>
    <row r="55" spans="1:22" ht="15" customHeight="1">
      <c r="A55" s="75" t="s">
        <v>227</v>
      </c>
      <c r="B55" s="223">
        <v>277</v>
      </c>
      <c r="C55" s="223">
        <v>77</v>
      </c>
      <c r="D55" s="223">
        <v>97</v>
      </c>
      <c r="E55" s="223">
        <v>53</v>
      </c>
      <c r="F55" s="223">
        <v>30</v>
      </c>
      <c r="G55" s="223">
        <v>8</v>
      </c>
      <c r="H55" s="223">
        <v>9</v>
      </c>
      <c r="I55" s="223">
        <v>3</v>
      </c>
      <c r="J55" s="223">
        <v>666</v>
      </c>
      <c r="K55" s="224">
        <v>2.4043321299999998</v>
      </c>
      <c r="L55" s="223">
        <v>200</v>
      </c>
      <c r="M55" s="223">
        <v>156</v>
      </c>
      <c r="N55" s="223">
        <v>74</v>
      </c>
      <c r="O55" s="223">
        <v>50</v>
      </c>
      <c r="P55" s="223">
        <v>44</v>
      </c>
      <c r="Q55" s="223" t="s">
        <v>269</v>
      </c>
      <c r="R55" s="223">
        <v>77</v>
      </c>
      <c r="S55" s="223">
        <v>31</v>
      </c>
      <c r="T55" s="223" t="s">
        <v>269</v>
      </c>
      <c r="U55" s="223" t="s">
        <v>269</v>
      </c>
      <c r="V55" s="77" t="s">
        <v>227</v>
      </c>
    </row>
    <row r="56" spans="1:22" ht="15" customHeight="1">
      <c r="A56" s="75" t="s">
        <v>228</v>
      </c>
      <c r="B56" s="223">
        <v>122</v>
      </c>
      <c r="C56" s="223">
        <v>34</v>
      </c>
      <c r="D56" s="223">
        <v>34</v>
      </c>
      <c r="E56" s="223">
        <v>24</v>
      </c>
      <c r="F56" s="223">
        <v>16</v>
      </c>
      <c r="G56" s="223">
        <v>9</v>
      </c>
      <c r="H56" s="223">
        <v>3</v>
      </c>
      <c r="I56" s="223">
        <v>2</v>
      </c>
      <c r="J56" s="223">
        <v>315</v>
      </c>
      <c r="K56" s="224">
        <v>2.581967213</v>
      </c>
      <c r="L56" s="223">
        <v>87</v>
      </c>
      <c r="M56" s="223">
        <v>62</v>
      </c>
      <c r="N56" s="223">
        <v>28</v>
      </c>
      <c r="O56" s="223">
        <v>27</v>
      </c>
      <c r="P56" s="223">
        <v>25</v>
      </c>
      <c r="Q56" s="223">
        <v>1</v>
      </c>
      <c r="R56" s="223">
        <v>34</v>
      </c>
      <c r="S56" s="223">
        <v>19</v>
      </c>
      <c r="T56" s="223" t="s">
        <v>269</v>
      </c>
      <c r="U56" s="223" t="s">
        <v>269</v>
      </c>
      <c r="V56" s="77" t="s">
        <v>228</v>
      </c>
    </row>
    <row r="57" spans="1:22" ht="15" customHeight="1">
      <c r="A57" s="75" t="s">
        <v>229</v>
      </c>
      <c r="B57" s="223">
        <v>149</v>
      </c>
      <c r="C57" s="223">
        <v>29</v>
      </c>
      <c r="D57" s="223">
        <v>46</v>
      </c>
      <c r="E57" s="223">
        <v>35</v>
      </c>
      <c r="F57" s="223">
        <v>21</v>
      </c>
      <c r="G57" s="223">
        <v>10</v>
      </c>
      <c r="H57" s="223">
        <v>6</v>
      </c>
      <c r="I57" s="223">
        <v>2</v>
      </c>
      <c r="J57" s="223">
        <v>410</v>
      </c>
      <c r="K57" s="224">
        <v>2.7516778519999998</v>
      </c>
      <c r="L57" s="223">
        <v>120</v>
      </c>
      <c r="M57" s="223">
        <v>87</v>
      </c>
      <c r="N57" s="223">
        <v>35</v>
      </c>
      <c r="O57" s="223">
        <v>40</v>
      </c>
      <c r="P57" s="223">
        <v>33</v>
      </c>
      <c r="Q57" s="223" t="s">
        <v>269</v>
      </c>
      <c r="R57" s="223">
        <v>29</v>
      </c>
      <c r="S57" s="223">
        <v>22</v>
      </c>
      <c r="T57" s="223" t="s">
        <v>269</v>
      </c>
      <c r="U57" s="223" t="s">
        <v>269</v>
      </c>
      <c r="V57" s="77" t="s">
        <v>229</v>
      </c>
    </row>
    <row r="58" spans="1:22" ht="15" customHeight="1">
      <c r="A58" s="75" t="s">
        <v>230</v>
      </c>
      <c r="B58" s="223">
        <v>55</v>
      </c>
      <c r="C58" s="223">
        <v>8</v>
      </c>
      <c r="D58" s="223">
        <v>17</v>
      </c>
      <c r="E58" s="223">
        <v>17</v>
      </c>
      <c r="F58" s="223">
        <v>4</v>
      </c>
      <c r="G58" s="223">
        <v>3</v>
      </c>
      <c r="H58" s="223">
        <v>6</v>
      </c>
      <c r="I58" s="223" t="s">
        <v>269</v>
      </c>
      <c r="J58" s="223">
        <v>160</v>
      </c>
      <c r="K58" s="224">
        <v>2.9090909090000001</v>
      </c>
      <c r="L58" s="223">
        <v>47</v>
      </c>
      <c r="M58" s="223">
        <v>33</v>
      </c>
      <c r="N58" s="223">
        <v>12</v>
      </c>
      <c r="O58" s="223">
        <v>15</v>
      </c>
      <c r="P58" s="223">
        <v>14</v>
      </c>
      <c r="Q58" s="223" t="s">
        <v>269</v>
      </c>
      <c r="R58" s="223">
        <v>8</v>
      </c>
      <c r="S58" s="223">
        <v>10</v>
      </c>
      <c r="T58" s="223" t="s">
        <v>269</v>
      </c>
      <c r="U58" s="223" t="s">
        <v>269</v>
      </c>
      <c r="V58" s="77" t="s">
        <v>230</v>
      </c>
    </row>
    <row r="59" spans="1:22" ht="15" customHeight="1">
      <c r="A59" s="75" t="s">
        <v>231</v>
      </c>
      <c r="B59" s="223">
        <v>52</v>
      </c>
      <c r="C59" s="223">
        <v>12</v>
      </c>
      <c r="D59" s="223">
        <v>15</v>
      </c>
      <c r="E59" s="223">
        <v>8</v>
      </c>
      <c r="F59" s="223">
        <v>5</v>
      </c>
      <c r="G59" s="223">
        <v>5</v>
      </c>
      <c r="H59" s="223">
        <v>6</v>
      </c>
      <c r="I59" s="223">
        <v>1</v>
      </c>
      <c r="J59" s="223">
        <v>154</v>
      </c>
      <c r="K59" s="224">
        <v>2.961538462</v>
      </c>
      <c r="L59" s="223">
        <v>40</v>
      </c>
      <c r="M59" s="223">
        <v>26</v>
      </c>
      <c r="N59" s="223">
        <v>9</v>
      </c>
      <c r="O59" s="223">
        <v>11</v>
      </c>
      <c r="P59" s="223">
        <v>14</v>
      </c>
      <c r="Q59" s="223" t="s">
        <v>269</v>
      </c>
      <c r="R59" s="223">
        <v>12</v>
      </c>
      <c r="S59" s="223">
        <v>11</v>
      </c>
      <c r="T59" s="223" t="s">
        <v>269</v>
      </c>
      <c r="U59" s="223" t="s">
        <v>269</v>
      </c>
      <c r="V59" s="77" t="s">
        <v>231</v>
      </c>
    </row>
    <row r="60" spans="1:22" s="2" customFormat="1" ht="15" customHeight="1">
      <c r="A60" s="531" t="s">
        <v>661</v>
      </c>
      <c r="B60" s="552">
        <v>2019</v>
      </c>
      <c r="C60" s="552">
        <v>521</v>
      </c>
      <c r="D60" s="552">
        <v>690</v>
      </c>
      <c r="E60" s="552">
        <v>374</v>
      </c>
      <c r="F60" s="552">
        <v>212</v>
      </c>
      <c r="G60" s="552">
        <v>107</v>
      </c>
      <c r="H60" s="552">
        <v>78</v>
      </c>
      <c r="I60" s="552">
        <v>37</v>
      </c>
      <c r="J60" s="552">
        <v>5152</v>
      </c>
      <c r="K60" s="553">
        <v>2.5517582961862306</v>
      </c>
      <c r="L60" s="552">
        <v>1493</v>
      </c>
      <c r="M60" s="552">
        <v>1110</v>
      </c>
      <c r="N60" s="552">
        <v>542</v>
      </c>
      <c r="O60" s="552">
        <v>389</v>
      </c>
      <c r="P60" s="552">
        <v>383</v>
      </c>
      <c r="Q60" s="552">
        <v>5</v>
      </c>
      <c r="R60" s="552">
        <v>521</v>
      </c>
      <c r="S60" s="552">
        <v>264</v>
      </c>
      <c r="T60" s="552">
        <v>4</v>
      </c>
      <c r="U60" s="552">
        <v>90</v>
      </c>
      <c r="V60" s="532" t="s">
        <v>661</v>
      </c>
    </row>
    <row r="61" spans="1:22" s="2" customFormat="1" ht="15" customHeight="1">
      <c r="A61" s="743" t="s">
        <v>234</v>
      </c>
      <c r="B61" s="857">
        <v>123651</v>
      </c>
      <c r="C61" s="859">
        <v>48247</v>
      </c>
      <c r="D61" s="859">
        <v>40373</v>
      </c>
      <c r="E61" s="859">
        <v>19792</v>
      </c>
      <c r="F61" s="859">
        <v>11002</v>
      </c>
      <c r="G61" s="859">
        <v>3087</v>
      </c>
      <c r="H61" s="859">
        <v>842</v>
      </c>
      <c r="I61" s="859">
        <v>308</v>
      </c>
      <c r="J61" s="862">
        <v>255149</v>
      </c>
      <c r="K61" s="864">
        <v>2.0634608697058656</v>
      </c>
      <c r="L61" s="859">
        <v>74373</v>
      </c>
      <c r="M61" s="859">
        <v>66690</v>
      </c>
      <c r="N61" s="859">
        <v>28514</v>
      </c>
      <c r="O61" s="859">
        <v>24671</v>
      </c>
      <c r="P61" s="859">
        <v>7683</v>
      </c>
      <c r="Q61" s="859">
        <v>999</v>
      </c>
      <c r="R61" s="859">
        <v>48247</v>
      </c>
      <c r="S61" s="859">
        <v>4240</v>
      </c>
      <c r="T61" s="859">
        <v>299</v>
      </c>
      <c r="U61" s="861">
        <v>10830</v>
      </c>
      <c r="V61" s="860" t="s">
        <v>234</v>
      </c>
    </row>
    <row r="62" spans="1:22" s="2" customFormat="1" ht="15" customHeight="1">
      <c r="A62" s="717"/>
      <c r="B62" s="858"/>
      <c r="C62" s="764"/>
      <c r="D62" s="764"/>
      <c r="E62" s="764"/>
      <c r="F62" s="764"/>
      <c r="G62" s="764"/>
      <c r="H62" s="764"/>
      <c r="I62" s="764"/>
      <c r="J62" s="863"/>
      <c r="K62" s="764"/>
      <c r="L62" s="764"/>
      <c r="M62" s="764"/>
      <c r="N62" s="764"/>
      <c r="O62" s="764"/>
      <c r="P62" s="764"/>
      <c r="Q62" s="764"/>
      <c r="R62" s="764"/>
      <c r="S62" s="764"/>
      <c r="T62" s="764"/>
      <c r="U62" s="766"/>
      <c r="V62" s="767"/>
    </row>
    <row r="63" spans="1:22" ht="6" customHeight="1">
      <c r="A63" s="110"/>
      <c r="B63" s="235"/>
      <c r="C63" s="235"/>
      <c r="D63" s="235"/>
      <c r="E63" s="235"/>
      <c r="F63" s="235"/>
      <c r="G63" s="235"/>
      <c r="H63" s="235"/>
      <c r="I63" s="235"/>
      <c r="J63" s="235"/>
      <c r="K63" s="236"/>
      <c r="L63" s="237"/>
      <c r="M63" s="237"/>
      <c r="N63" s="237"/>
      <c r="O63" s="237"/>
      <c r="P63" s="237"/>
      <c r="Q63" s="237"/>
      <c r="R63" s="237"/>
      <c r="S63" s="237"/>
      <c r="T63" s="235"/>
      <c r="U63" s="235"/>
      <c r="V63" s="51"/>
    </row>
    <row r="64" spans="1:22">
      <c r="A64" s="218" t="s">
        <v>833</v>
      </c>
      <c r="B64" s="232"/>
      <c r="C64" s="232"/>
      <c r="D64" s="232"/>
      <c r="E64" s="678" t="s">
        <v>834</v>
      </c>
      <c r="F64" s="232"/>
      <c r="G64" s="232"/>
      <c r="H64" s="233"/>
      <c r="I64" s="233"/>
      <c r="J64" s="232"/>
      <c r="K64" s="234"/>
      <c r="T64" s="94"/>
      <c r="U64" s="232"/>
    </row>
    <row r="65" spans="1:21">
      <c r="A65" s="218"/>
      <c r="B65" s="225"/>
      <c r="C65" s="225"/>
      <c r="D65" s="225"/>
      <c r="E65" s="225"/>
      <c r="F65" s="225"/>
      <c r="G65" s="225"/>
      <c r="H65" s="225"/>
      <c r="I65" s="225"/>
      <c r="J65" s="225"/>
      <c r="K65" s="227"/>
      <c r="L65" s="488"/>
      <c r="T65" s="225"/>
      <c r="U65" s="225"/>
    </row>
    <row r="66" spans="1:21">
      <c r="B66" s="229"/>
      <c r="C66" s="229"/>
      <c r="D66" s="229"/>
      <c r="E66" s="229"/>
      <c r="F66" s="229"/>
      <c r="G66" s="229"/>
      <c r="H66" s="229"/>
      <c r="I66" s="229"/>
      <c r="J66" s="229"/>
      <c r="K66" s="229"/>
      <c r="T66" s="229"/>
      <c r="U66" s="229"/>
    </row>
  </sheetData>
  <mergeCells count="46">
    <mergeCell ref="Q5:Q7"/>
    <mergeCell ref="R5:R7"/>
    <mergeCell ref="P61:P62"/>
    <mergeCell ref="Q61:Q62"/>
    <mergeCell ref="R61:R62"/>
    <mergeCell ref="S61:S62"/>
    <mergeCell ref="V61:V62"/>
    <mergeCell ref="U61:U62"/>
    <mergeCell ref="F61:F62"/>
    <mergeCell ref="T61:T62"/>
    <mergeCell ref="G61:G62"/>
    <mergeCell ref="H61:H62"/>
    <mergeCell ref="I61:I62"/>
    <mergeCell ref="J61:J62"/>
    <mergeCell ref="K61:K62"/>
    <mergeCell ref="L61:L62"/>
    <mergeCell ref="M61:M62"/>
    <mergeCell ref="N61:N62"/>
    <mergeCell ref="O61:O62"/>
    <mergeCell ref="A61:A62"/>
    <mergeCell ref="B61:B62"/>
    <mergeCell ref="C61:C62"/>
    <mergeCell ref="D61:D62"/>
    <mergeCell ref="E61:E62"/>
    <mergeCell ref="A3:A7"/>
    <mergeCell ref="B3:S3"/>
    <mergeCell ref="T3:U3"/>
    <mergeCell ref="V3:V7"/>
    <mergeCell ref="L4:R4"/>
    <mergeCell ref="S4:S7"/>
    <mergeCell ref="T4:T7"/>
    <mergeCell ref="U4:U7"/>
    <mergeCell ref="L5:L7"/>
    <mergeCell ref="P6:P7"/>
    <mergeCell ref="B4:B7"/>
    <mergeCell ref="C4:K4"/>
    <mergeCell ref="C5:C7"/>
    <mergeCell ref="D5:D7"/>
    <mergeCell ref="J5:J7"/>
    <mergeCell ref="K5:K7"/>
    <mergeCell ref="M6:M7"/>
    <mergeCell ref="E5:E7"/>
    <mergeCell ref="F5:F7"/>
    <mergeCell ref="G5:G7"/>
    <mergeCell ref="H5:H7"/>
    <mergeCell ref="I5:I7"/>
  </mergeCells>
  <phoneticPr fontId="1"/>
  <pageMargins left="0.70866141732283472" right="0.70866141732283472" top="0.74803149606299213" bottom="0.74803149606299213" header="0.31496062992125984" footer="0.31496062992125984"/>
  <pageSetup paperSize="9" scale="85" firstPageNumber="61" fitToWidth="2" orientation="portrait" useFirstPageNumber="1" r:id="rId1"/>
  <headerFooter scaleWithDoc="0">
    <oddFooter>&amp;C&amp;"Century,標準"&amp;10&amp;P</oddFooter>
  </headerFooter>
  <colBreaks count="1" manualBreakCount="1">
    <brk id="11"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L53"/>
  <sheetViews>
    <sheetView zoomScaleNormal="100" workbookViewId="0">
      <selection activeCell="AC18" sqref="AC18"/>
    </sheetView>
  </sheetViews>
  <sheetFormatPr defaultRowHeight="13.5" customHeight="1"/>
  <cols>
    <col min="1" max="1" width="23.75" style="8" customWidth="1"/>
    <col min="2" max="11" width="7.125" style="8" customWidth="1"/>
    <col min="12" max="16384" width="9" style="8"/>
  </cols>
  <sheetData>
    <row r="1" spans="1:8" ht="13.5" customHeight="1">
      <c r="A1" s="2" t="s">
        <v>846</v>
      </c>
    </row>
    <row r="3" spans="1:8" s="113" customFormat="1" ht="13.5" customHeight="1">
      <c r="A3" s="263"/>
      <c r="B3" s="794" t="s">
        <v>475</v>
      </c>
      <c r="C3" s="876"/>
      <c r="D3" s="794" t="s">
        <v>393</v>
      </c>
      <c r="E3" s="795"/>
      <c r="F3" s="265"/>
      <c r="G3" s="264"/>
      <c r="H3" s="266"/>
    </row>
    <row r="4" spans="1:8" s="113" customFormat="1" ht="13.5" customHeight="1">
      <c r="A4" s="728" t="s">
        <v>449</v>
      </c>
      <c r="B4" s="871"/>
      <c r="C4" s="877"/>
      <c r="D4" s="871"/>
      <c r="E4" s="872"/>
      <c r="F4" s="205" t="s">
        <v>450</v>
      </c>
      <c r="G4" s="879" t="s">
        <v>743</v>
      </c>
      <c r="H4" s="880"/>
    </row>
    <row r="5" spans="1:8" s="113" customFormat="1" ht="13.5" customHeight="1">
      <c r="A5" s="728"/>
      <c r="B5" s="871"/>
      <c r="C5" s="877"/>
      <c r="D5" s="871"/>
      <c r="E5" s="872"/>
      <c r="F5" s="205" t="s">
        <v>451</v>
      </c>
      <c r="G5" s="881" t="s">
        <v>731</v>
      </c>
      <c r="H5" s="882"/>
    </row>
    <row r="6" spans="1:8" s="113" customFormat="1" ht="13.5" customHeight="1">
      <c r="A6" s="728"/>
      <c r="B6" s="871"/>
      <c r="C6" s="877"/>
      <c r="D6" s="871"/>
      <c r="E6" s="872"/>
      <c r="F6" s="205" t="s">
        <v>452</v>
      </c>
      <c r="G6" s="883" t="s">
        <v>475</v>
      </c>
      <c r="H6" s="885" t="s">
        <v>393</v>
      </c>
    </row>
    <row r="7" spans="1:8" s="113" customFormat="1" ht="13.5" customHeight="1">
      <c r="A7" s="140"/>
      <c r="B7" s="873"/>
      <c r="C7" s="878"/>
      <c r="D7" s="873"/>
      <c r="E7" s="874"/>
      <c r="F7" s="260"/>
      <c r="G7" s="884"/>
      <c r="H7" s="886"/>
    </row>
    <row r="8" spans="1:8" s="184" customFormat="1" ht="13.5" customHeight="1">
      <c r="A8" s="239"/>
      <c r="B8" s="187"/>
      <c r="D8" s="187"/>
      <c r="F8" s="183"/>
      <c r="G8" s="187"/>
      <c r="H8" s="187"/>
    </row>
    <row r="9" spans="1:8" s="184" customFormat="1" ht="13.5" customHeight="1">
      <c r="A9" s="559" t="s">
        <v>710</v>
      </c>
      <c r="B9" s="870">
        <v>120242</v>
      </c>
      <c r="C9" s="870"/>
      <c r="D9" s="870">
        <v>249267</v>
      </c>
      <c r="E9" s="870"/>
      <c r="F9" s="560">
        <v>2.0730443605</v>
      </c>
      <c r="G9" s="561">
        <v>55271</v>
      </c>
      <c r="H9" s="561">
        <v>109972</v>
      </c>
    </row>
    <row r="10" spans="1:8" s="312" customFormat="1" ht="13.5" customHeight="1">
      <c r="A10" s="559" t="s">
        <v>746</v>
      </c>
      <c r="B10" s="870">
        <v>68424</v>
      </c>
      <c r="C10" s="870"/>
      <c r="D10" s="870">
        <v>161696</v>
      </c>
      <c r="E10" s="870"/>
      <c r="F10" s="560">
        <v>2.3631474336</v>
      </c>
      <c r="G10" s="561">
        <v>40692</v>
      </c>
      <c r="H10" s="561">
        <v>87363</v>
      </c>
    </row>
    <row r="11" spans="1:8" s="312" customFormat="1" ht="13.5" customHeight="1">
      <c r="A11" s="559" t="s">
        <v>747</v>
      </c>
      <c r="B11" s="870">
        <v>3372</v>
      </c>
      <c r="C11" s="870"/>
      <c r="D11" s="870">
        <v>6094</v>
      </c>
      <c r="E11" s="870"/>
      <c r="F11" s="560">
        <v>1.8072360617000001</v>
      </c>
      <c r="G11" s="561">
        <v>1942</v>
      </c>
      <c r="H11" s="561">
        <v>3116</v>
      </c>
    </row>
    <row r="12" spans="1:8" s="312" customFormat="1" ht="13.5" customHeight="1">
      <c r="A12" s="559" t="s">
        <v>748</v>
      </c>
      <c r="B12" s="870">
        <v>48170</v>
      </c>
      <c r="C12" s="870"/>
      <c r="D12" s="870">
        <v>80844</v>
      </c>
      <c r="E12" s="870"/>
      <c r="F12" s="560">
        <v>1.6783059996</v>
      </c>
      <c r="G12" s="561">
        <v>12562</v>
      </c>
      <c r="H12" s="561">
        <v>19321</v>
      </c>
    </row>
    <row r="13" spans="1:8" s="184" customFormat="1" ht="13.5" customHeight="1">
      <c r="A13" s="189" t="s">
        <v>453</v>
      </c>
      <c r="B13" s="875">
        <v>23479</v>
      </c>
      <c r="C13" s="875"/>
      <c r="D13" s="875">
        <v>39267</v>
      </c>
      <c r="E13" s="875"/>
      <c r="F13" s="261">
        <v>1.6724306826999999</v>
      </c>
      <c r="G13" s="258">
        <v>5214</v>
      </c>
      <c r="H13" s="258">
        <v>7584</v>
      </c>
    </row>
    <row r="14" spans="1:8" s="184" customFormat="1" ht="13.5" customHeight="1">
      <c r="A14" s="189" t="s">
        <v>459</v>
      </c>
      <c r="B14" s="875">
        <v>17287</v>
      </c>
      <c r="C14" s="875"/>
      <c r="D14" s="875">
        <v>28792</v>
      </c>
      <c r="E14" s="875"/>
      <c r="F14" s="261">
        <v>1.6655290102</v>
      </c>
      <c r="G14" s="258">
        <v>4011</v>
      </c>
      <c r="H14" s="258">
        <v>6380</v>
      </c>
    </row>
    <row r="15" spans="1:8" s="184" customFormat="1" ht="13.5" customHeight="1">
      <c r="A15" s="189" t="s">
        <v>861</v>
      </c>
      <c r="B15" s="875">
        <v>5779</v>
      </c>
      <c r="C15" s="875"/>
      <c r="D15" s="875">
        <v>9992</v>
      </c>
      <c r="E15" s="875"/>
      <c r="F15" s="261">
        <v>1.7290188613999999</v>
      </c>
      <c r="G15" s="258">
        <v>3337</v>
      </c>
      <c r="H15" s="258">
        <v>5357</v>
      </c>
    </row>
    <row r="16" spans="1:8" s="184" customFormat="1" ht="13.5" customHeight="1">
      <c r="A16" s="189" t="s">
        <v>454</v>
      </c>
      <c r="B16" s="875">
        <v>1278</v>
      </c>
      <c r="C16" s="875"/>
      <c r="D16" s="875">
        <v>2154</v>
      </c>
      <c r="E16" s="875"/>
      <c r="F16" s="261">
        <v>1.6854460093999999</v>
      </c>
      <c r="G16" s="258" t="s">
        <v>476</v>
      </c>
      <c r="H16" s="258" t="s">
        <v>476</v>
      </c>
    </row>
    <row r="17" spans="1:12" s="184" customFormat="1" ht="13.5" customHeight="1">
      <c r="A17" s="189" t="s">
        <v>460</v>
      </c>
      <c r="B17" s="875">
        <v>347</v>
      </c>
      <c r="C17" s="875"/>
      <c r="D17" s="875">
        <v>639</v>
      </c>
      <c r="E17" s="875"/>
      <c r="F17" s="261">
        <v>1.8414985590999999</v>
      </c>
      <c r="G17" s="258" t="s">
        <v>476</v>
      </c>
      <c r="H17" s="258" t="s">
        <v>476</v>
      </c>
    </row>
    <row r="18" spans="1:12" s="184" customFormat="1" ht="13.5" customHeight="1">
      <c r="A18" s="267" t="s">
        <v>455</v>
      </c>
      <c r="B18" s="875">
        <v>33742</v>
      </c>
      <c r="C18" s="875"/>
      <c r="D18" s="875">
        <v>56552</v>
      </c>
      <c r="E18" s="875"/>
      <c r="F18" s="261">
        <v>1.6760120918000001</v>
      </c>
      <c r="G18" s="258">
        <v>8216</v>
      </c>
      <c r="H18" s="258">
        <v>12325</v>
      </c>
    </row>
    <row r="19" spans="1:12" s="184" customFormat="1" ht="13.5" customHeight="1">
      <c r="A19" s="267" t="s">
        <v>461</v>
      </c>
      <c r="B19" s="875">
        <v>11468</v>
      </c>
      <c r="C19" s="875"/>
      <c r="D19" s="875">
        <v>19195</v>
      </c>
      <c r="E19" s="875"/>
      <c r="F19" s="261">
        <v>1.6737879315999999</v>
      </c>
      <c r="G19" s="258">
        <v>3082</v>
      </c>
      <c r="H19" s="258">
        <v>4941</v>
      </c>
    </row>
    <row r="20" spans="1:12" s="184" customFormat="1" ht="13.5" customHeight="1">
      <c r="A20" s="267" t="s">
        <v>456</v>
      </c>
      <c r="B20" s="875">
        <v>2628</v>
      </c>
      <c r="C20" s="875"/>
      <c r="D20" s="875">
        <v>4502</v>
      </c>
      <c r="E20" s="875"/>
      <c r="F20" s="261">
        <v>1.7130898021000001</v>
      </c>
      <c r="G20" s="258">
        <v>1264</v>
      </c>
      <c r="H20" s="258">
        <v>2055</v>
      </c>
    </row>
    <row r="21" spans="1:12" s="184" customFormat="1" ht="13.5" customHeight="1">
      <c r="A21" s="267" t="s">
        <v>462</v>
      </c>
      <c r="B21" s="875">
        <v>281</v>
      </c>
      <c r="C21" s="875"/>
      <c r="D21" s="875">
        <v>499</v>
      </c>
      <c r="E21" s="875"/>
      <c r="F21" s="261">
        <v>1.7758007117000001</v>
      </c>
      <c r="G21" s="258" t="s">
        <v>476</v>
      </c>
      <c r="H21" s="258" t="s">
        <v>476</v>
      </c>
    </row>
    <row r="22" spans="1:12" s="184" customFormat="1" ht="13.5" customHeight="1">
      <c r="A22" s="267" t="s">
        <v>463</v>
      </c>
      <c r="B22" s="875">
        <v>51</v>
      </c>
      <c r="C22" s="875"/>
      <c r="D22" s="875">
        <v>96</v>
      </c>
      <c r="E22" s="875"/>
      <c r="F22" s="261">
        <v>1.8823529412</v>
      </c>
      <c r="G22" s="258" t="s">
        <v>476</v>
      </c>
      <c r="H22" s="258" t="s">
        <v>476</v>
      </c>
    </row>
    <row r="23" spans="1:12" s="312" customFormat="1" ht="13.5" customHeight="1">
      <c r="A23" s="559" t="s">
        <v>749</v>
      </c>
      <c r="B23" s="870">
        <v>276</v>
      </c>
      <c r="C23" s="870"/>
      <c r="D23" s="870">
        <v>633</v>
      </c>
      <c r="E23" s="870"/>
      <c r="F23" s="560">
        <v>2.2934782609000002</v>
      </c>
      <c r="G23" s="561">
        <v>75</v>
      </c>
      <c r="H23" s="561">
        <v>172</v>
      </c>
    </row>
    <row r="24" spans="1:12" s="184" customFormat="1" ht="13.5" customHeight="1">
      <c r="A24" s="186"/>
      <c r="B24" s="268"/>
      <c r="C24" s="203"/>
      <c r="D24" s="177"/>
      <c r="E24" s="203"/>
      <c r="F24" s="203"/>
      <c r="G24" s="177"/>
      <c r="H24" s="177"/>
    </row>
    <row r="25" spans="1:12" s="113" customFormat="1" ht="13.5" customHeight="1">
      <c r="A25" s="127" t="s">
        <v>862</v>
      </c>
      <c r="B25" s="117"/>
      <c r="C25" s="269"/>
      <c r="G25" s="269"/>
      <c r="H25" s="269"/>
    </row>
    <row r="26" spans="1:12" s="113" customFormat="1" ht="13.5" customHeight="1">
      <c r="A26" s="127"/>
      <c r="B26" s="117"/>
      <c r="C26" s="269"/>
      <c r="G26" s="269"/>
      <c r="H26" s="269"/>
    </row>
    <row r="27" spans="1:12" s="270" customFormat="1" ht="13.5" customHeight="1">
      <c r="B27" s="271"/>
      <c r="C27" s="271"/>
      <c r="D27" s="485"/>
      <c r="G27" s="271"/>
      <c r="H27" s="271"/>
    </row>
    <row r="28" spans="1:12" s="270" customFormat="1" ht="13.5" customHeight="1">
      <c r="A28" s="259" t="s">
        <v>847</v>
      </c>
      <c r="B28" s="269"/>
      <c r="C28" s="269"/>
      <c r="D28" s="113"/>
      <c r="E28" s="113"/>
      <c r="F28" s="113"/>
      <c r="G28" s="269"/>
      <c r="H28" s="269"/>
      <c r="I28" s="113"/>
      <c r="J28" s="113"/>
      <c r="K28" s="113"/>
      <c r="L28" s="113"/>
    </row>
    <row r="29" spans="1:12" s="270" customFormat="1" ht="13.5" customHeight="1">
      <c r="A29" s="272"/>
      <c r="B29" s="117"/>
      <c r="C29" s="117"/>
      <c r="D29" s="272"/>
      <c r="E29" s="272"/>
      <c r="F29" s="272"/>
      <c r="G29" s="117"/>
      <c r="H29" s="117"/>
      <c r="I29" s="272"/>
      <c r="J29" s="272"/>
      <c r="K29" s="272"/>
      <c r="L29" s="113"/>
    </row>
    <row r="30" spans="1:12" s="113" customFormat="1" ht="15" customHeight="1">
      <c r="A30" s="769" t="s">
        <v>784</v>
      </c>
      <c r="B30" s="139"/>
      <c r="C30" s="139"/>
      <c r="D30" s="262"/>
      <c r="E30" s="841" t="s">
        <v>464</v>
      </c>
      <c r="F30" s="842"/>
      <c r="G30" s="842"/>
      <c r="H30" s="842"/>
      <c r="I30" s="842"/>
      <c r="J30" s="856"/>
      <c r="K30" s="262"/>
      <c r="L30" s="184"/>
    </row>
    <row r="31" spans="1:12" s="113" customFormat="1" ht="15" customHeight="1">
      <c r="A31" s="728"/>
      <c r="B31" s="164" t="s">
        <v>466</v>
      </c>
      <c r="C31" s="164" t="s">
        <v>467</v>
      </c>
      <c r="D31" s="205" t="s">
        <v>468</v>
      </c>
      <c r="E31" s="771" t="s">
        <v>466</v>
      </c>
      <c r="F31" s="772" t="s">
        <v>465</v>
      </c>
      <c r="G31" s="889"/>
      <c r="H31" s="889"/>
      <c r="I31" s="889"/>
      <c r="J31" s="729"/>
      <c r="K31" s="205" t="s">
        <v>469</v>
      </c>
      <c r="L31" s="184"/>
    </row>
    <row r="32" spans="1:12" s="113" customFormat="1" ht="13.5" customHeight="1">
      <c r="A32" s="728"/>
      <c r="B32" s="164"/>
      <c r="C32" s="164"/>
      <c r="D32" s="205"/>
      <c r="E32" s="771"/>
      <c r="F32" s="890" t="s">
        <v>470</v>
      </c>
      <c r="G32" s="892" t="s">
        <v>457</v>
      </c>
      <c r="H32" s="892" t="s">
        <v>471</v>
      </c>
      <c r="I32" s="894" t="s">
        <v>472</v>
      </c>
      <c r="J32" s="887" t="s">
        <v>458</v>
      </c>
      <c r="K32" s="205"/>
      <c r="L32" s="184"/>
    </row>
    <row r="33" spans="1:12" s="113" customFormat="1" ht="13.5" customHeight="1">
      <c r="A33" s="729"/>
      <c r="B33" s="144"/>
      <c r="C33" s="144"/>
      <c r="D33" s="260"/>
      <c r="E33" s="260"/>
      <c r="F33" s="891"/>
      <c r="G33" s="893"/>
      <c r="H33" s="893"/>
      <c r="I33" s="895"/>
      <c r="J33" s="888"/>
      <c r="K33" s="260"/>
      <c r="L33" s="184"/>
    </row>
    <row r="34" spans="1:12" s="113" customFormat="1" ht="13.5" customHeight="1">
      <c r="A34" s="239"/>
      <c r="B34" s="187"/>
      <c r="C34" s="188"/>
      <c r="D34" s="188"/>
      <c r="E34" s="188"/>
      <c r="F34" s="188"/>
      <c r="G34" s="188"/>
      <c r="H34" s="188"/>
      <c r="I34" s="188"/>
      <c r="J34" s="188"/>
      <c r="K34" s="188"/>
      <c r="L34" s="184"/>
    </row>
    <row r="35" spans="1:12" s="113" customFormat="1" ht="13.5" customHeight="1">
      <c r="A35" s="556" t="s">
        <v>744</v>
      </c>
      <c r="B35" s="561">
        <v>122174</v>
      </c>
      <c r="C35" s="561">
        <v>69818</v>
      </c>
      <c r="D35" s="561">
        <v>3465</v>
      </c>
      <c r="E35" s="561">
        <v>48596</v>
      </c>
      <c r="F35" s="561">
        <v>23773</v>
      </c>
      <c r="G35" s="561">
        <v>17380</v>
      </c>
      <c r="H35" s="561">
        <v>5808</v>
      </c>
      <c r="I35" s="561">
        <v>1287</v>
      </c>
      <c r="J35" s="561">
        <v>348</v>
      </c>
      <c r="K35" s="561">
        <v>295</v>
      </c>
      <c r="L35" s="184"/>
    </row>
    <row r="36" spans="1:12" s="113" customFormat="1" ht="13.5" customHeight="1">
      <c r="A36" s="185" t="s">
        <v>473</v>
      </c>
      <c r="B36" s="258">
        <v>120242</v>
      </c>
      <c r="C36" s="258">
        <v>68424</v>
      </c>
      <c r="D36" s="258">
        <v>3372</v>
      </c>
      <c r="E36" s="258">
        <v>48170</v>
      </c>
      <c r="F36" s="258">
        <v>23479</v>
      </c>
      <c r="G36" s="258">
        <v>17287</v>
      </c>
      <c r="H36" s="258">
        <v>5779</v>
      </c>
      <c r="I36" s="258">
        <v>1278</v>
      </c>
      <c r="J36" s="258">
        <v>347</v>
      </c>
      <c r="K36" s="258">
        <v>276</v>
      </c>
      <c r="L36" s="184"/>
    </row>
    <row r="37" spans="1:12" s="113" customFormat="1" ht="13.5" customHeight="1">
      <c r="A37" s="635" t="s">
        <v>509</v>
      </c>
      <c r="B37" s="258">
        <v>68382</v>
      </c>
      <c r="C37" s="258">
        <v>63305</v>
      </c>
      <c r="D37" s="258">
        <v>817</v>
      </c>
      <c r="E37" s="258">
        <v>4165</v>
      </c>
      <c r="F37" s="258">
        <v>707</v>
      </c>
      <c r="G37" s="258">
        <v>713</v>
      </c>
      <c r="H37" s="258">
        <v>1637</v>
      </c>
      <c r="I37" s="258">
        <v>778</v>
      </c>
      <c r="J37" s="258">
        <v>330</v>
      </c>
      <c r="K37" s="258">
        <v>95</v>
      </c>
      <c r="L37" s="184"/>
    </row>
    <row r="38" spans="1:12" s="113" customFormat="1" ht="13.5" customHeight="1">
      <c r="A38" s="635" t="s">
        <v>766</v>
      </c>
      <c r="B38" s="258"/>
      <c r="C38" s="258"/>
      <c r="D38" s="258"/>
      <c r="E38" s="258"/>
      <c r="F38" s="258"/>
      <c r="G38" s="258"/>
      <c r="H38" s="258"/>
      <c r="I38" s="258"/>
      <c r="J38" s="258"/>
      <c r="K38" s="258"/>
      <c r="L38" s="184"/>
    </row>
    <row r="39" spans="1:12" s="113" customFormat="1" ht="13.5" customHeight="1">
      <c r="A39" s="635" t="s">
        <v>767</v>
      </c>
      <c r="B39" s="258">
        <v>6969</v>
      </c>
      <c r="C39" s="258">
        <v>20</v>
      </c>
      <c r="D39" s="258">
        <v>678</v>
      </c>
      <c r="E39" s="258">
        <v>6271</v>
      </c>
      <c r="F39" s="258">
        <v>129</v>
      </c>
      <c r="G39" s="258">
        <v>4054</v>
      </c>
      <c r="H39" s="258">
        <v>1898</v>
      </c>
      <c r="I39" s="258">
        <v>190</v>
      </c>
      <c r="J39" s="258" t="s">
        <v>269</v>
      </c>
      <c r="K39" s="258" t="s">
        <v>269</v>
      </c>
      <c r="L39" s="184"/>
    </row>
    <row r="40" spans="1:12" s="113" customFormat="1" ht="13.5" customHeight="1">
      <c r="A40" s="635" t="s">
        <v>510</v>
      </c>
      <c r="B40" s="258">
        <v>40992</v>
      </c>
      <c r="C40" s="258">
        <v>4717</v>
      </c>
      <c r="D40" s="258">
        <v>1808</v>
      </c>
      <c r="E40" s="258">
        <v>34344</v>
      </c>
      <c r="F40" s="258">
        <v>21939</v>
      </c>
      <c r="G40" s="258">
        <v>10223</v>
      </c>
      <c r="H40" s="258">
        <v>1882</v>
      </c>
      <c r="I40" s="258">
        <v>284</v>
      </c>
      <c r="J40" s="258">
        <v>16</v>
      </c>
      <c r="K40" s="258">
        <v>123</v>
      </c>
      <c r="L40" s="184"/>
    </row>
    <row r="41" spans="1:12" s="113" customFormat="1" ht="13.5" customHeight="1">
      <c r="A41" s="635" t="s">
        <v>511</v>
      </c>
      <c r="B41" s="258">
        <v>3899</v>
      </c>
      <c r="C41" s="258">
        <v>382</v>
      </c>
      <c r="D41" s="258">
        <v>69</v>
      </c>
      <c r="E41" s="258">
        <v>3390</v>
      </c>
      <c r="F41" s="258">
        <v>704</v>
      </c>
      <c r="G41" s="258">
        <v>2297</v>
      </c>
      <c r="H41" s="258">
        <v>362</v>
      </c>
      <c r="I41" s="258">
        <v>26</v>
      </c>
      <c r="J41" s="258">
        <v>1</v>
      </c>
      <c r="K41" s="258">
        <v>58</v>
      </c>
      <c r="L41" s="184"/>
    </row>
    <row r="42" spans="1:12" s="113" customFormat="1" ht="13.5" customHeight="1">
      <c r="A42" s="185" t="s">
        <v>474</v>
      </c>
      <c r="B42" s="258">
        <v>1932</v>
      </c>
      <c r="C42" s="258">
        <v>1394</v>
      </c>
      <c r="D42" s="258">
        <v>93</v>
      </c>
      <c r="E42" s="258">
        <v>426</v>
      </c>
      <c r="F42" s="258">
        <v>294</v>
      </c>
      <c r="G42" s="258">
        <v>93</v>
      </c>
      <c r="H42" s="258">
        <v>29</v>
      </c>
      <c r="I42" s="258">
        <v>9</v>
      </c>
      <c r="J42" s="258">
        <v>1</v>
      </c>
      <c r="K42" s="258">
        <v>19</v>
      </c>
      <c r="L42" s="184"/>
    </row>
    <row r="43" spans="1:12" s="113" customFormat="1" ht="13.5" customHeight="1">
      <c r="A43" s="185"/>
      <c r="K43" s="258"/>
      <c r="L43" s="184"/>
    </row>
    <row r="44" spans="1:12" s="113" customFormat="1" ht="13.5" customHeight="1">
      <c r="A44" s="185"/>
      <c r="B44" s="258"/>
      <c r="C44" s="258"/>
      <c r="D44" s="258"/>
      <c r="E44" s="258"/>
      <c r="F44" s="258"/>
      <c r="G44" s="258"/>
      <c r="H44" s="258"/>
      <c r="I44" s="258"/>
      <c r="J44" s="258"/>
      <c r="K44" s="258"/>
      <c r="L44" s="184"/>
    </row>
    <row r="45" spans="1:12" s="113" customFormat="1" ht="13.5" customHeight="1">
      <c r="A45" s="556" t="s">
        <v>745</v>
      </c>
      <c r="B45" s="561">
        <v>252831</v>
      </c>
      <c r="C45" s="561">
        <v>164456</v>
      </c>
      <c r="D45" s="561">
        <v>6235</v>
      </c>
      <c r="E45" s="561">
        <v>81471</v>
      </c>
      <c r="F45" s="561">
        <v>39716</v>
      </c>
      <c r="G45" s="561">
        <v>28921</v>
      </c>
      <c r="H45" s="561">
        <v>10028</v>
      </c>
      <c r="I45" s="561">
        <v>2165</v>
      </c>
      <c r="J45" s="561">
        <v>641</v>
      </c>
      <c r="K45" s="561">
        <v>669</v>
      </c>
      <c r="L45" s="184"/>
    </row>
    <row r="46" spans="1:12" s="113" customFormat="1" ht="13.5" customHeight="1">
      <c r="A46" s="185" t="s">
        <v>473</v>
      </c>
      <c r="B46" s="258">
        <v>249267</v>
      </c>
      <c r="C46" s="258">
        <v>161696</v>
      </c>
      <c r="D46" s="258">
        <v>6094</v>
      </c>
      <c r="E46" s="258">
        <v>80844</v>
      </c>
      <c r="F46" s="258">
        <v>39267</v>
      </c>
      <c r="G46" s="258">
        <v>28792</v>
      </c>
      <c r="H46" s="258">
        <v>9992</v>
      </c>
      <c r="I46" s="258">
        <v>2154</v>
      </c>
      <c r="J46" s="258">
        <v>639</v>
      </c>
      <c r="K46" s="258">
        <v>633</v>
      </c>
      <c r="L46" s="184"/>
    </row>
    <row r="47" spans="1:12" s="113" customFormat="1" ht="13.5" customHeight="1">
      <c r="A47" s="635" t="s">
        <v>509</v>
      </c>
      <c r="B47" s="258">
        <v>158604</v>
      </c>
      <c r="C47" s="258">
        <v>149272</v>
      </c>
      <c r="D47" s="258">
        <v>1510</v>
      </c>
      <c r="E47" s="258">
        <v>7583</v>
      </c>
      <c r="F47" s="258">
        <v>1418</v>
      </c>
      <c r="G47" s="258">
        <v>1331</v>
      </c>
      <c r="H47" s="258">
        <v>2916</v>
      </c>
      <c r="I47" s="258">
        <v>1310</v>
      </c>
      <c r="J47" s="258">
        <v>608</v>
      </c>
      <c r="K47" s="258">
        <v>239</v>
      </c>
      <c r="L47" s="184"/>
    </row>
    <row r="48" spans="1:12" s="113" customFormat="1" ht="13.5" customHeight="1">
      <c r="A48" s="635" t="s">
        <v>766</v>
      </c>
      <c r="B48" s="258"/>
      <c r="C48" s="258"/>
      <c r="D48" s="258"/>
      <c r="E48" s="258"/>
      <c r="F48" s="258"/>
      <c r="G48" s="258"/>
      <c r="H48" s="258"/>
      <c r="I48" s="258"/>
      <c r="J48" s="258"/>
      <c r="K48" s="258"/>
      <c r="L48" s="184"/>
    </row>
    <row r="49" spans="1:12" s="113" customFormat="1" ht="13.5" customHeight="1">
      <c r="A49" s="635" t="s">
        <v>767</v>
      </c>
      <c r="B49" s="258">
        <v>12728</v>
      </c>
      <c r="C49" s="258">
        <v>35</v>
      </c>
      <c r="D49" s="258">
        <v>1178</v>
      </c>
      <c r="E49" s="258">
        <v>11515</v>
      </c>
      <c r="F49" s="258">
        <v>270</v>
      </c>
      <c r="G49" s="258">
        <v>7488</v>
      </c>
      <c r="H49" s="258">
        <v>3348</v>
      </c>
      <c r="I49" s="258">
        <v>409</v>
      </c>
      <c r="J49" s="258" t="s">
        <v>269</v>
      </c>
      <c r="K49" s="258" t="s">
        <v>269</v>
      </c>
      <c r="L49" s="184"/>
    </row>
    <row r="50" spans="1:12" s="113" customFormat="1" ht="13.5" customHeight="1">
      <c r="A50" s="635" t="s">
        <v>510</v>
      </c>
      <c r="B50" s="258">
        <v>70134</v>
      </c>
      <c r="C50" s="258">
        <v>11432</v>
      </c>
      <c r="D50" s="258">
        <v>3241</v>
      </c>
      <c r="E50" s="258">
        <v>55191</v>
      </c>
      <c r="F50" s="258">
        <v>36255</v>
      </c>
      <c r="G50" s="258">
        <v>15381</v>
      </c>
      <c r="H50" s="258">
        <v>3133</v>
      </c>
      <c r="I50" s="258">
        <v>394</v>
      </c>
      <c r="J50" s="258">
        <v>28</v>
      </c>
      <c r="K50" s="258">
        <v>270</v>
      </c>
      <c r="L50" s="184"/>
    </row>
    <row r="51" spans="1:12" s="113" customFormat="1" ht="13.5" customHeight="1">
      <c r="A51" s="635" t="s">
        <v>511</v>
      </c>
      <c r="B51" s="258">
        <v>7801</v>
      </c>
      <c r="C51" s="258">
        <v>957</v>
      </c>
      <c r="D51" s="258">
        <v>165</v>
      </c>
      <c r="E51" s="258">
        <v>6555</v>
      </c>
      <c r="F51" s="258">
        <v>1324</v>
      </c>
      <c r="G51" s="258">
        <v>4592</v>
      </c>
      <c r="H51" s="258">
        <v>595</v>
      </c>
      <c r="I51" s="258">
        <v>41</v>
      </c>
      <c r="J51" s="258">
        <v>3</v>
      </c>
      <c r="K51" s="258">
        <v>124</v>
      </c>
      <c r="L51" s="184"/>
    </row>
    <row r="52" spans="1:12" s="113" customFormat="1" ht="13.5" customHeight="1">
      <c r="A52" s="185" t="s">
        <v>474</v>
      </c>
      <c r="B52" s="258">
        <v>3564</v>
      </c>
      <c r="C52" s="258">
        <v>2760</v>
      </c>
      <c r="D52" s="258">
        <v>141</v>
      </c>
      <c r="E52" s="258">
        <v>627</v>
      </c>
      <c r="F52" s="258">
        <v>449</v>
      </c>
      <c r="G52" s="258">
        <v>129</v>
      </c>
      <c r="H52" s="258">
        <v>36</v>
      </c>
      <c r="I52" s="258">
        <v>11</v>
      </c>
      <c r="J52" s="258">
        <v>2</v>
      </c>
      <c r="K52" s="258">
        <v>36</v>
      </c>
      <c r="L52" s="184"/>
    </row>
    <row r="53" spans="1:12" s="113" customFormat="1" ht="13.5" customHeight="1">
      <c r="A53" s="186"/>
      <c r="B53" s="190"/>
      <c r="C53" s="191"/>
      <c r="D53" s="191"/>
      <c r="E53" s="191"/>
      <c r="F53" s="191"/>
      <c r="G53" s="191"/>
      <c r="H53" s="191"/>
      <c r="I53" s="191"/>
      <c r="J53" s="191"/>
      <c r="K53" s="191"/>
      <c r="L53" s="184"/>
    </row>
  </sheetData>
  <mergeCells count="46">
    <mergeCell ref="J32:J33"/>
    <mergeCell ref="F31:J31"/>
    <mergeCell ref="E31:E32"/>
    <mergeCell ref="F32:F33"/>
    <mergeCell ref="G32:G33"/>
    <mergeCell ref="H32:H33"/>
    <mergeCell ref="I32:I33"/>
    <mergeCell ref="G4:H4"/>
    <mergeCell ref="G5:H5"/>
    <mergeCell ref="G6:G7"/>
    <mergeCell ref="H6:H7"/>
    <mergeCell ref="E30:J30"/>
    <mergeCell ref="D23:E23"/>
    <mergeCell ref="D22:E22"/>
    <mergeCell ref="D21:E21"/>
    <mergeCell ref="B3:C7"/>
    <mergeCell ref="B9:C9"/>
    <mergeCell ref="B10:C10"/>
    <mergeCell ref="B11:C11"/>
    <mergeCell ref="B12:C12"/>
    <mergeCell ref="B22:C22"/>
    <mergeCell ref="B13:C13"/>
    <mergeCell ref="B14:C14"/>
    <mergeCell ref="B15:C15"/>
    <mergeCell ref="B16:C16"/>
    <mergeCell ref="B17:C17"/>
    <mergeCell ref="B18:C18"/>
    <mergeCell ref="B19:C19"/>
    <mergeCell ref="B20:C20"/>
    <mergeCell ref="B21:C21"/>
    <mergeCell ref="A4:A6"/>
    <mergeCell ref="A30:A33"/>
    <mergeCell ref="B23:C23"/>
    <mergeCell ref="D3:E7"/>
    <mergeCell ref="D9:E9"/>
    <mergeCell ref="D10:E10"/>
    <mergeCell ref="D11:E11"/>
    <mergeCell ref="D12:E12"/>
    <mergeCell ref="D13:E13"/>
    <mergeCell ref="D14:E14"/>
    <mergeCell ref="D15:E15"/>
    <mergeCell ref="D16:E16"/>
    <mergeCell ref="D17:E17"/>
    <mergeCell ref="D18:E18"/>
    <mergeCell ref="D19:E19"/>
    <mergeCell ref="D20:E20"/>
  </mergeCells>
  <phoneticPr fontId="1"/>
  <pageMargins left="0.70866141732283472" right="0.70866141732283472" top="0.74803149606299213" bottom="0.74803149606299213" header="0.31496062992125984" footer="0.31496062992125984"/>
  <pageSetup paperSize="9" scale="94" firstPageNumber="63" orientation="portrait" useFirstPageNumber="1" r:id="rId1"/>
  <headerFooter scaleWithDoc="0">
    <oddFooter>&amp;C&amp;"Century,標準"&amp;10&amp;P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X48"/>
  <sheetViews>
    <sheetView showWhiteSpace="0" zoomScaleNormal="100" workbookViewId="0">
      <selection activeCell="AC18" sqref="AC18"/>
    </sheetView>
  </sheetViews>
  <sheetFormatPr defaultRowHeight="13.5"/>
  <cols>
    <col min="1" max="1" width="3.25" style="1" customWidth="1"/>
    <col min="2" max="2" width="10" style="1" customWidth="1"/>
    <col min="3" max="5" width="9" style="1" customWidth="1"/>
    <col min="6" max="6" width="9" style="7" customWidth="1"/>
    <col min="7" max="8" width="9" style="1" customWidth="1"/>
    <col min="9" max="9" width="9" style="6" customWidth="1"/>
    <col min="10" max="10" width="9" style="1" customWidth="1"/>
    <col min="11" max="22" width="9" style="1"/>
    <col min="23" max="23" width="3.25" style="1" customWidth="1"/>
    <col min="24" max="24" width="10" style="1" customWidth="1"/>
    <col min="25" max="16384" width="9" style="1"/>
  </cols>
  <sheetData>
    <row r="1" spans="1:24" ht="14.25">
      <c r="A1" s="596" t="s">
        <v>854</v>
      </c>
      <c r="W1" s="2"/>
    </row>
    <row r="3" spans="1:24" s="8" customFormat="1" ht="21" customHeight="1">
      <c r="A3" s="693" t="s">
        <v>34</v>
      </c>
      <c r="B3" s="708"/>
      <c r="C3" s="696" t="s">
        <v>35</v>
      </c>
      <c r="D3" s="696" t="s">
        <v>36</v>
      </c>
      <c r="E3" s="696" t="s">
        <v>37</v>
      </c>
      <c r="F3" s="696" t="s">
        <v>38</v>
      </c>
      <c r="G3" s="696" t="s">
        <v>39</v>
      </c>
      <c r="H3" s="696" t="s">
        <v>40</v>
      </c>
      <c r="I3" s="696" t="s">
        <v>41</v>
      </c>
      <c r="J3" s="696" t="s">
        <v>42</v>
      </c>
      <c r="K3" s="711" t="s">
        <v>43</v>
      </c>
      <c r="L3" s="711" t="s">
        <v>44</v>
      </c>
      <c r="M3" s="708" t="s">
        <v>45</v>
      </c>
      <c r="N3" s="696" t="s">
        <v>46</v>
      </c>
      <c r="O3" s="696" t="s">
        <v>47</v>
      </c>
      <c r="P3" s="696" t="s">
        <v>48</v>
      </c>
      <c r="Q3" s="696" t="s">
        <v>50</v>
      </c>
      <c r="R3" s="696" t="s">
        <v>51</v>
      </c>
      <c r="S3" s="696" t="s">
        <v>52</v>
      </c>
      <c r="T3" s="696" t="s">
        <v>53</v>
      </c>
      <c r="U3" s="696" t="s">
        <v>54</v>
      </c>
      <c r="V3" s="696" t="s">
        <v>795</v>
      </c>
      <c r="W3" s="711" t="s">
        <v>49</v>
      </c>
      <c r="X3" s="693"/>
    </row>
    <row r="4" spans="1:24" s="8" customFormat="1" ht="21" customHeight="1">
      <c r="A4" s="695"/>
      <c r="B4" s="712"/>
      <c r="C4" s="689"/>
      <c r="D4" s="689"/>
      <c r="E4" s="689"/>
      <c r="F4" s="689"/>
      <c r="G4" s="689"/>
      <c r="H4" s="689"/>
      <c r="I4" s="689"/>
      <c r="J4" s="689"/>
      <c r="K4" s="692"/>
      <c r="L4" s="692"/>
      <c r="M4" s="712"/>
      <c r="N4" s="689"/>
      <c r="O4" s="689"/>
      <c r="P4" s="689"/>
      <c r="Q4" s="689"/>
      <c r="R4" s="689"/>
      <c r="S4" s="689"/>
      <c r="T4" s="689"/>
      <c r="U4" s="689"/>
      <c r="V4" s="689"/>
      <c r="W4" s="692"/>
      <c r="X4" s="695"/>
    </row>
    <row r="5" spans="1:24" s="8" customFormat="1" ht="6" customHeight="1">
      <c r="A5" s="26"/>
      <c r="B5" s="30"/>
      <c r="C5" s="28"/>
      <c r="D5" s="28"/>
      <c r="E5" s="28"/>
      <c r="F5" s="28"/>
      <c r="G5" s="28"/>
      <c r="H5" s="28"/>
      <c r="I5" s="28"/>
      <c r="J5" s="28"/>
      <c r="K5" s="28"/>
      <c r="L5" s="28"/>
      <c r="M5" s="28"/>
      <c r="N5" s="28"/>
      <c r="O5" s="28"/>
      <c r="P5" s="28"/>
      <c r="Q5" s="28"/>
      <c r="R5" s="28"/>
      <c r="S5" s="28"/>
      <c r="T5" s="28"/>
      <c r="U5" s="28"/>
      <c r="V5" s="28"/>
      <c r="W5" s="27"/>
      <c r="X5" s="26"/>
    </row>
    <row r="6" spans="1:24" s="25" customFormat="1" ht="18.75" customHeight="1">
      <c r="A6" s="707" t="s">
        <v>27</v>
      </c>
      <c r="B6" s="710"/>
      <c r="C6" s="636">
        <v>182771</v>
      </c>
      <c r="D6" s="636">
        <v>210711</v>
      </c>
      <c r="E6" s="636">
        <v>245400</v>
      </c>
      <c r="F6" s="636">
        <v>260658</v>
      </c>
      <c r="G6" s="636">
        <v>252200</v>
      </c>
      <c r="H6" s="636">
        <v>269723</v>
      </c>
      <c r="I6" s="636">
        <v>286075</v>
      </c>
      <c r="J6" s="636">
        <v>306459</v>
      </c>
      <c r="K6" s="636">
        <v>305472</v>
      </c>
      <c r="L6" s="636">
        <v>314135</v>
      </c>
      <c r="M6" s="636">
        <v>322497</v>
      </c>
      <c r="N6" s="636">
        <v>334416</v>
      </c>
      <c r="O6" s="636">
        <v>345165</v>
      </c>
      <c r="P6" s="636">
        <v>342540</v>
      </c>
      <c r="Q6" s="636">
        <v>328493</v>
      </c>
      <c r="R6" s="636">
        <v>318308</v>
      </c>
      <c r="S6" s="636">
        <v>305311</v>
      </c>
      <c r="T6" s="636">
        <v>294264</v>
      </c>
      <c r="U6" s="636">
        <v>279127</v>
      </c>
      <c r="V6" s="636">
        <v>265979</v>
      </c>
      <c r="W6" s="706" t="s">
        <v>27</v>
      </c>
      <c r="X6" s="707"/>
    </row>
    <row r="7" spans="1:24" s="8" customFormat="1" ht="18.75" customHeight="1">
      <c r="A7" s="9"/>
      <c r="B7" s="31" t="s">
        <v>29</v>
      </c>
      <c r="C7" s="32">
        <v>66539</v>
      </c>
      <c r="D7" s="32">
        <v>76685</v>
      </c>
      <c r="E7" s="32">
        <v>88051</v>
      </c>
      <c r="F7" s="33" t="s">
        <v>25</v>
      </c>
      <c r="G7" s="33" t="s">
        <v>62</v>
      </c>
      <c r="H7" s="33" t="s">
        <v>25</v>
      </c>
      <c r="I7" s="32">
        <v>104014</v>
      </c>
      <c r="J7" s="32">
        <v>103865</v>
      </c>
      <c r="K7" s="32">
        <v>95687</v>
      </c>
      <c r="L7" s="32">
        <v>82426</v>
      </c>
      <c r="M7" s="32">
        <v>76738</v>
      </c>
      <c r="N7" s="32">
        <v>79833</v>
      </c>
      <c r="O7" s="32">
        <v>80038</v>
      </c>
      <c r="P7" s="32">
        <v>73429</v>
      </c>
      <c r="Q7" s="32">
        <v>58732</v>
      </c>
      <c r="R7" s="32">
        <v>47487</v>
      </c>
      <c r="S7" s="32">
        <v>39591</v>
      </c>
      <c r="T7" s="32">
        <v>34369</v>
      </c>
      <c r="U7" s="32">
        <v>30474</v>
      </c>
      <c r="V7" s="32">
        <v>27131</v>
      </c>
      <c r="W7" s="10"/>
      <c r="X7" s="673" t="s">
        <v>29</v>
      </c>
    </row>
    <row r="8" spans="1:24" s="8" customFormat="1" ht="18.75" customHeight="1">
      <c r="A8" s="9"/>
      <c r="B8" s="31" t="s">
        <v>30</v>
      </c>
      <c r="C8" s="32">
        <v>107266</v>
      </c>
      <c r="D8" s="32">
        <v>124267</v>
      </c>
      <c r="E8" s="32">
        <v>150914</v>
      </c>
      <c r="F8" s="33" t="s">
        <v>25</v>
      </c>
      <c r="G8" s="33" t="s">
        <v>62</v>
      </c>
      <c r="H8" s="33" t="s">
        <v>25</v>
      </c>
      <c r="I8" s="32">
        <v>171001</v>
      </c>
      <c r="J8" s="32">
        <v>189617</v>
      </c>
      <c r="K8" s="32">
        <v>194569</v>
      </c>
      <c r="L8" s="32">
        <v>213417</v>
      </c>
      <c r="M8" s="32">
        <v>223594</v>
      </c>
      <c r="N8" s="32">
        <v>227662</v>
      </c>
      <c r="O8" s="32">
        <v>233334</v>
      </c>
      <c r="P8" s="32">
        <v>232185</v>
      </c>
      <c r="Q8" s="32">
        <v>226263</v>
      </c>
      <c r="R8" s="32">
        <v>218185</v>
      </c>
      <c r="S8" s="32">
        <v>203855</v>
      </c>
      <c r="T8" s="32">
        <v>189327</v>
      </c>
      <c r="U8" s="32">
        <v>171405</v>
      </c>
      <c r="V8" s="32">
        <v>152154</v>
      </c>
      <c r="W8" s="10"/>
      <c r="X8" s="673" t="s">
        <v>30</v>
      </c>
    </row>
    <row r="9" spans="1:24" s="8" customFormat="1" ht="18.75" customHeight="1">
      <c r="A9" s="9"/>
      <c r="B9" s="31" t="s">
        <v>31</v>
      </c>
      <c r="C9" s="32">
        <v>8966</v>
      </c>
      <c r="D9" s="32">
        <v>9759</v>
      </c>
      <c r="E9" s="32">
        <v>6435</v>
      </c>
      <c r="F9" s="33" t="s">
        <v>25</v>
      </c>
      <c r="G9" s="33" t="s">
        <v>62</v>
      </c>
      <c r="H9" s="33" t="s">
        <v>25</v>
      </c>
      <c r="I9" s="32">
        <v>11051</v>
      </c>
      <c r="J9" s="32">
        <v>12962</v>
      </c>
      <c r="K9" s="32">
        <v>15216</v>
      </c>
      <c r="L9" s="32">
        <v>18292</v>
      </c>
      <c r="M9" s="32">
        <v>22165</v>
      </c>
      <c r="N9" s="32">
        <v>26919</v>
      </c>
      <c r="O9" s="32">
        <v>31712</v>
      </c>
      <c r="P9" s="32">
        <v>36644</v>
      </c>
      <c r="Q9" s="32">
        <v>43411</v>
      </c>
      <c r="R9" s="32">
        <v>52607</v>
      </c>
      <c r="S9" s="32">
        <v>61855</v>
      </c>
      <c r="T9" s="32">
        <v>70459</v>
      </c>
      <c r="U9" s="32">
        <v>76637</v>
      </c>
      <c r="V9" s="32">
        <v>85931</v>
      </c>
      <c r="W9" s="10"/>
      <c r="X9" s="673" t="s">
        <v>31</v>
      </c>
    </row>
    <row r="10" spans="1:24" s="8" customFormat="1" ht="18.75" customHeight="1">
      <c r="A10" s="9"/>
      <c r="B10" s="31" t="s">
        <v>28</v>
      </c>
      <c r="C10" s="505">
        <v>0</v>
      </c>
      <c r="D10" s="505">
        <v>0</v>
      </c>
      <c r="E10" s="505">
        <v>0</v>
      </c>
      <c r="F10" s="33" t="s">
        <v>25</v>
      </c>
      <c r="G10" s="33" t="s">
        <v>62</v>
      </c>
      <c r="H10" s="33" t="s">
        <v>25</v>
      </c>
      <c r="I10" s="32">
        <v>9</v>
      </c>
      <c r="J10" s="32">
        <v>15</v>
      </c>
      <c r="K10" s="505">
        <v>0</v>
      </c>
      <c r="L10" s="505">
        <v>0</v>
      </c>
      <c r="M10" s="505">
        <v>0</v>
      </c>
      <c r="N10" s="32">
        <v>2</v>
      </c>
      <c r="O10" s="32">
        <v>81</v>
      </c>
      <c r="P10" s="32">
        <v>282</v>
      </c>
      <c r="Q10" s="32">
        <v>87</v>
      </c>
      <c r="R10" s="32">
        <v>29</v>
      </c>
      <c r="S10" s="32">
        <v>10</v>
      </c>
      <c r="T10" s="32">
        <v>109</v>
      </c>
      <c r="U10" s="32">
        <v>611</v>
      </c>
      <c r="V10" s="32">
        <v>763</v>
      </c>
      <c r="W10" s="10"/>
      <c r="X10" s="673" t="s">
        <v>28</v>
      </c>
    </row>
    <row r="11" spans="1:24" s="8" customFormat="1" ht="13.5" customHeight="1">
      <c r="A11" s="9"/>
      <c r="B11" s="11"/>
      <c r="C11" s="32"/>
      <c r="D11" s="32"/>
      <c r="E11" s="32"/>
      <c r="F11" s="32"/>
      <c r="G11" s="32"/>
      <c r="H11" s="32"/>
      <c r="I11" s="32"/>
      <c r="J11" s="32"/>
      <c r="K11" s="32"/>
      <c r="L11" s="32"/>
      <c r="M11" s="32"/>
      <c r="N11" s="32"/>
      <c r="O11" s="32"/>
      <c r="P11" s="32"/>
      <c r="Q11" s="32"/>
      <c r="R11" s="32"/>
      <c r="S11" s="32"/>
      <c r="T11" s="32"/>
      <c r="U11" s="32"/>
      <c r="V11" s="32"/>
      <c r="W11" s="10"/>
      <c r="X11" s="9"/>
    </row>
    <row r="12" spans="1:24" s="25" customFormat="1" ht="18.75" customHeight="1">
      <c r="A12" s="705" t="s">
        <v>792</v>
      </c>
      <c r="B12" s="709"/>
      <c r="C12" s="636"/>
      <c r="D12" s="636"/>
      <c r="E12" s="636"/>
      <c r="F12" s="636"/>
      <c r="G12" s="636"/>
      <c r="H12" s="636"/>
      <c r="I12" s="636"/>
      <c r="J12" s="636"/>
      <c r="K12" s="636"/>
      <c r="L12" s="636"/>
      <c r="M12" s="636"/>
      <c r="N12" s="636"/>
      <c r="O12" s="636"/>
      <c r="P12" s="636"/>
      <c r="Q12" s="636"/>
      <c r="R12" s="636"/>
      <c r="S12" s="636"/>
      <c r="T12" s="636"/>
      <c r="U12" s="636"/>
      <c r="V12" s="636"/>
      <c r="W12" s="704" t="s">
        <v>792</v>
      </c>
      <c r="X12" s="705"/>
    </row>
    <row r="13" spans="1:24" s="8" customFormat="1" ht="18.75" customHeight="1">
      <c r="A13" s="9"/>
      <c r="B13" s="31" t="s">
        <v>29</v>
      </c>
      <c r="C13" s="12">
        <v>36.4</v>
      </c>
      <c r="D13" s="12">
        <v>36.4</v>
      </c>
      <c r="E13" s="12">
        <v>35.9</v>
      </c>
      <c r="F13" s="651" t="s">
        <v>25</v>
      </c>
      <c r="G13" s="651" t="s">
        <v>62</v>
      </c>
      <c r="H13" s="651" t="s">
        <v>25</v>
      </c>
      <c r="I13" s="12">
        <v>36.4</v>
      </c>
      <c r="J13" s="12">
        <v>33.9</v>
      </c>
      <c r="K13" s="12">
        <v>31.3</v>
      </c>
      <c r="L13" s="12">
        <v>26.2</v>
      </c>
      <c r="M13" s="12">
        <v>23.8</v>
      </c>
      <c r="N13" s="12">
        <v>23.9</v>
      </c>
      <c r="O13" s="12">
        <v>23.2</v>
      </c>
      <c r="P13" s="12">
        <v>21.5</v>
      </c>
      <c r="Q13" s="12">
        <v>17.899999999999999</v>
      </c>
      <c r="R13" s="12">
        <v>14.9</v>
      </c>
      <c r="S13" s="12">
        <v>13</v>
      </c>
      <c r="T13" s="12">
        <v>11.7</v>
      </c>
      <c r="U13" s="12">
        <v>10.9</v>
      </c>
      <c r="V13" s="12">
        <v>10.2297749759</v>
      </c>
      <c r="W13" s="10"/>
      <c r="X13" s="673" t="s">
        <v>29</v>
      </c>
    </row>
    <row r="14" spans="1:24" s="8" customFormat="1" ht="18.75" customHeight="1">
      <c r="A14" s="9"/>
      <c r="B14" s="31" t="s">
        <v>30</v>
      </c>
      <c r="C14" s="12">
        <v>58.7</v>
      </c>
      <c r="D14" s="12">
        <v>59</v>
      </c>
      <c r="E14" s="12">
        <v>61.5</v>
      </c>
      <c r="F14" s="651" t="s">
        <v>25</v>
      </c>
      <c r="G14" s="651" t="s">
        <v>62</v>
      </c>
      <c r="H14" s="651" t="s">
        <v>25</v>
      </c>
      <c r="I14" s="12">
        <v>59.8</v>
      </c>
      <c r="J14" s="12">
        <v>61.9</v>
      </c>
      <c r="K14" s="12">
        <v>63.7</v>
      </c>
      <c r="L14" s="12">
        <v>67.900000000000006</v>
      </c>
      <c r="M14" s="12">
        <v>69.3</v>
      </c>
      <c r="N14" s="12">
        <v>68.099999999999994</v>
      </c>
      <c r="O14" s="12">
        <v>67.599999999999994</v>
      </c>
      <c r="P14" s="12">
        <v>67.8</v>
      </c>
      <c r="Q14" s="12">
        <v>68.900000000000006</v>
      </c>
      <c r="R14" s="12">
        <v>68.599999999999994</v>
      </c>
      <c r="S14" s="12">
        <v>66.8</v>
      </c>
      <c r="T14" s="12">
        <v>64.400000000000006</v>
      </c>
      <c r="U14" s="12">
        <v>61.5</v>
      </c>
      <c r="V14" s="12">
        <v>57.369841940199997</v>
      </c>
      <c r="W14" s="10"/>
      <c r="X14" s="673" t="s">
        <v>30</v>
      </c>
    </row>
    <row r="15" spans="1:24" s="8" customFormat="1" ht="18.75" customHeight="1">
      <c r="A15" s="9"/>
      <c r="B15" s="31" t="s">
        <v>31</v>
      </c>
      <c r="C15" s="12">
        <v>4.9000000000000004</v>
      </c>
      <c r="D15" s="12">
        <v>4.5999999999999996</v>
      </c>
      <c r="E15" s="12">
        <v>2.6</v>
      </c>
      <c r="F15" s="651" t="s">
        <v>25</v>
      </c>
      <c r="G15" s="651" t="s">
        <v>62</v>
      </c>
      <c r="H15" s="651" t="s">
        <v>25</v>
      </c>
      <c r="I15" s="12">
        <v>3.9</v>
      </c>
      <c r="J15" s="12">
        <v>4.2</v>
      </c>
      <c r="K15" s="12">
        <v>5</v>
      </c>
      <c r="L15" s="12">
        <v>5.8</v>
      </c>
      <c r="M15" s="12">
        <v>6.9</v>
      </c>
      <c r="N15" s="12">
        <v>8</v>
      </c>
      <c r="O15" s="12">
        <v>9.1999999999999993</v>
      </c>
      <c r="P15" s="12">
        <v>10.7</v>
      </c>
      <c r="Q15" s="12">
        <v>13.2</v>
      </c>
      <c r="R15" s="12">
        <v>16.5</v>
      </c>
      <c r="S15" s="12">
        <v>20.3</v>
      </c>
      <c r="T15" s="12">
        <v>24</v>
      </c>
      <c r="U15" s="12">
        <v>27.5</v>
      </c>
      <c r="V15" s="12">
        <v>32.400383083999998</v>
      </c>
      <c r="W15" s="10"/>
      <c r="X15" s="673" t="s">
        <v>31</v>
      </c>
    </row>
    <row r="16" spans="1:24" s="8" customFormat="1" ht="13.5" customHeight="1">
      <c r="A16" s="9"/>
      <c r="B16" s="11"/>
      <c r="C16" s="32"/>
      <c r="D16" s="32"/>
      <c r="E16" s="32"/>
      <c r="F16" s="32"/>
      <c r="G16" s="32"/>
      <c r="H16" s="32"/>
      <c r="I16" s="32"/>
      <c r="J16" s="32"/>
      <c r="K16" s="32"/>
      <c r="L16" s="32"/>
      <c r="M16" s="32"/>
      <c r="N16" s="32"/>
      <c r="O16" s="32"/>
      <c r="P16" s="32"/>
      <c r="Q16" s="32"/>
      <c r="R16" s="32"/>
      <c r="S16" s="32"/>
      <c r="T16" s="32"/>
      <c r="U16" s="32"/>
      <c r="V16" s="32"/>
      <c r="W16" s="10"/>
      <c r="X16" s="9"/>
    </row>
    <row r="17" spans="1:24" s="25" customFormat="1" ht="18.75" customHeight="1">
      <c r="A17" s="707" t="s">
        <v>32</v>
      </c>
      <c r="B17" s="710"/>
      <c r="C17" s="636">
        <v>95247</v>
      </c>
      <c r="D17" s="636">
        <v>109986</v>
      </c>
      <c r="E17" s="636">
        <v>128558</v>
      </c>
      <c r="F17" s="636">
        <v>135595</v>
      </c>
      <c r="G17" s="636">
        <v>127438</v>
      </c>
      <c r="H17" s="637">
        <v>133331</v>
      </c>
      <c r="I17" s="636">
        <v>139820</v>
      </c>
      <c r="J17" s="636">
        <v>151287</v>
      </c>
      <c r="K17" s="636">
        <v>147635</v>
      </c>
      <c r="L17" s="636">
        <v>150372</v>
      </c>
      <c r="M17" s="636">
        <v>153738</v>
      </c>
      <c r="N17" s="636">
        <v>158937</v>
      </c>
      <c r="O17" s="636">
        <v>163875</v>
      </c>
      <c r="P17" s="636">
        <v>160865</v>
      </c>
      <c r="Q17" s="636">
        <v>152198</v>
      </c>
      <c r="R17" s="636">
        <v>146683</v>
      </c>
      <c r="S17" s="636">
        <v>140151</v>
      </c>
      <c r="T17" s="636">
        <v>134868</v>
      </c>
      <c r="U17" s="636">
        <v>127046</v>
      </c>
      <c r="V17" s="636">
        <v>120376</v>
      </c>
      <c r="W17" s="706" t="s">
        <v>32</v>
      </c>
      <c r="X17" s="707"/>
    </row>
    <row r="18" spans="1:24" s="8" customFormat="1" ht="18.75" customHeight="1">
      <c r="A18" s="9"/>
      <c r="B18" s="31" t="s">
        <v>29</v>
      </c>
      <c r="C18" s="32">
        <v>33483</v>
      </c>
      <c r="D18" s="32">
        <v>38603</v>
      </c>
      <c r="E18" s="32">
        <v>44330</v>
      </c>
      <c r="F18" s="33" t="s">
        <v>25</v>
      </c>
      <c r="G18" s="33" t="s">
        <v>62</v>
      </c>
      <c r="H18" s="33" t="s">
        <v>25</v>
      </c>
      <c r="I18" s="32">
        <v>52618</v>
      </c>
      <c r="J18" s="32">
        <v>52604</v>
      </c>
      <c r="K18" s="32">
        <v>48819</v>
      </c>
      <c r="L18" s="32">
        <v>42075</v>
      </c>
      <c r="M18" s="32">
        <v>39254</v>
      </c>
      <c r="N18" s="32">
        <v>40982</v>
      </c>
      <c r="O18" s="32">
        <v>41092</v>
      </c>
      <c r="P18" s="32">
        <v>37890</v>
      </c>
      <c r="Q18" s="32">
        <v>30205</v>
      </c>
      <c r="R18" s="32">
        <v>24353</v>
      </c>
      <c r="S18" s="32">
        <v>20159</v>
      </c>
      <c r="T18" s="32">
        <v>17654</v>
      </c>
      <c r="U18" s="32">
        <v>15775</v>
      </c>
      <c r="V18" s="32">
        <v>13912</v>
      </c>
      <c r="W18" s="10"/>
      <c r="X18" s="673" t="s">
        <v>29</v>
      </c>
    </row>
    <row r="19" spans="1:24" s="8" customFormat="1" ht="18.75" customHeight="1">
      <c r="A19" s="9"/>
      <c r="B19" s="31" t="s">
        <v>30</v>
      </c>
      <c r="C19" s="32">
        <v>57605</v>
      </c>
      <c r="D19" s="32">
        <v>66906</v>
      </c>
      <c r="E19" s="32">
        <v>81487</v>
      </c>
      <c r="F19" s="33" t="s">
        <v>25</v>
      </c>
      <c r="G19" s="33" t="s">
        <v>62</v>
      </c>
      <c r="H19" s="33" t="s">
        <v>25</v>
      </c>
      <c r="I19" s="32">
        <v>82541</v>
      </c>
      <c r="J19" s="32">
        <v>93076</v>
      </c>
      <c r="K19" s="32">
        <v>92220</v>
      </c>
      <c r="L19" s="32">
        <v>100352</v>
      </c>
      <c r="M19" s="32">
        <v>104806</v>
      </c>
      <c r="N19" s="32">
        <v>106488</v>
      </c>
      <c r="O19" s="32">
        <v>109661</v>
      </c>
      <c r="P19" s="32">
        <v>108256</v>
      </c>
      <c r="Q19" s="32">
        <v>104962</v>
      </c>
      <c r="R19" s="32">
        <v>101486</v>
      </c>
      <c r="S19" s="32">
        <v>95456</v>
      </c>
      <c r="T19" s="32">
        <v>89289</v>
      </c>
      <c r="U19" s="32">
        <v>80853</v>
      </c>
      <c r="V19" s="32">
        <v>72223</v>
      </c>
      <c r="W19" s="10"/>
      <c r="X19" s="673" t="s">
        <v>30</v>
      </c>
    </row>
    <row r="20" spans="1:24" s="8" customFormat="1" ht="18.75" customHeight="1">
      <c r="A20" s="9"/>
      <c r="B20" s="31" t="s">
        <v>31</v>
      </c>
      <c r="C20" s="32">
        <v>4159</v>
      </c>
      <c r="D20" s="32">
        <v>4477</v>
      </c>
      <c r="E20" s="32">
        <v>2741</v>
      </c>
      <c r="F20" s="33" t="s">
        <v>25</v>
      </c>
      <c r="G20" s="33" t="s">
        <v>62</v>
      </c>
      <c r="H20" s="33" t="s">
        <v>25</v>
      </c>
      <c r="I20" s="32">
        <v>4659</v>
      </c>
      <c r="J20" s="32">
        <v>5600</v>
      </c>
      <c r="K20" s="32">
        <v>6596</v>
      </c>
      <c r="L20" s="32">
        <v>7945</v>
      </c>
      <c r="M20" s="32">
        <v>9678</v>
      </c>
      <c r="N20" s="32">
        <v>11466</v>
      </c>
      <c r="O20" s="32">
        <v>13074</v>
      </c>
      <c r="P20" s="32">
        <v>14560</v>
      </c>
      <c r="Q20" s="32">
        <v>16981</v>
      </c>
      <c r="R20" s="32">
        <v>20823</v>
      </c>
      <c r="S20" s="32">
        <v>24531</v>
      </c>
      <c r="T20" s="32">
        <v>27860</v>
      </c>
      <c r="U20" s="32">
        <v>30077</v>
      </c>
      <c r="V20" s="32">
        <v>33839</v>
      </c>
      <c r="W20" s="10"/>
      <c r="X20" s="673" t="s">
        <v>31</v>
      </c>
    </row>
    <row r="21" spans="1:24" s="8" customFormat="1" ht="18.75" customHeight="1">
      <c r="A21" s="9"/>
      <c r="B21" s="31" t="s">
        <v>28</v>
      </c>
      <c r="C21" s="505">
        <v>0</v>
      </c>
      <c r="D21" s="505">
        <v>0</v>
      </c>
      <c r="E21" s="505">
        <v>0</v>
      </c>
      <c r="F21" s="33" t="s">
        <v>25</v>
      </c>
      <c r="G21" s="33" t="s">
        <v>62</v>
      </c>
      <c r="H21" s="33" t="s">
        <v>25</v>
      </c>
      <c r="I21" s="32">
        <v>2</v>
      </c>
      <c r="J21" s="32">
        <v>7</v>
      </c>
      <c r="K21" s="505">
        <v>0</v>
      </c>
      <c r="L21" s="505">
        <v>0</v>
      </c>
      <c r="M21" s="505">
        <v>0</v>
      </c>
      <c r="N21" s="32">
        <v>1</v>
      </c>
      <c r="O21" s="32">
        <v>48</v>
      </c>
      <c r="P21" s="32">
        <v>159</v>
      </c>
      <c r="Q21" s="32">
        <v>50</v>
      </c>
      <c r="R21" s="32">
        <v>21</v>
      </c>
      <c r="S21" s="32">
        <v>5</v>
      </c>
      <c r="T21" s="32">
        <v>65</v>
      </c>
      <c r="U21" s="32">
        <v>341</v>
      </c>
      <c r="V21" s="32">
        <v>402</v>
      </c>
      <c r="W21" s="10"/>
      <c r="X21" s="673" t="s">
        <v>28</v>
      </c>
    </row>
    <row r="22" spans="1:24" s="8" customFormat="1" ht="13.5" customHeight="1">
      <c r="A22" s="9"/>
      <c r="B22" s="11"/>
      <c r="C22" s="32"/>
      <c r="D22" s="32"/>
      <c r="E22" s="32"/>
      <c r="F22" s="32"/>
      <c r="G22" s="32"/>
      <c r="H22" s="32"/>
      <c r="I22" s="32"/>
      <c r="J22" s="32"/>
      <c r="K22" s="32"/>
      <c r="L22" s="32"/>
      <c r="M22" s="32"/>
      <c r="N22" s="32"/>
      <c r="O22" s="32"/>
      <c r="P22" s="32"/>
      <c r="Q22" s="32"/>
      <c r="R22" s="32"/>
      <c r="S22" s="32"/>
      <c r="T22" s="32"/>
      <c r="U22" s="32"/>
      <c r="V22" s="32"/>
      <c r="W22" s="10"/>
      <c r="X22" s="9"/>
    </row>
    <row r="23" spans="1:24" s="25" customFormat="1" ht="18.75" customHeight="1">
      <c r="A23" s="707" t="s">
        <v>33</v>
      </c>
      <c r="B23" s="710"/>
      <c r="C23" s="636">
        <v>87524</v>
      </c>
      <c r="D23" s="636">
        <v>100725</v>
      </c>
      <c r="E23" s="636">
        <v>116842</v>
      </c>
      <c r="F23" s="636">
        <v>125063</v>
      </c>
      <c r="G23" s="636">
        <v>124762</v>
      </c>
      <c r="H23" s="637">
        <v>136392</v>
      </c>
      <c r="I23" s="636">
        <v>146255</v>
      </c>
      <c r="J23" s="636">
        <v>155172</v>
      </c>
      <c r="K23" s="636">
        <v>157837</v>
      </c>
      <c r="L23" s="636">
        <v>163763</v>
      </c>
      <c r="M23" s="636">
        <v>168759</v>
      </c>
      <c r="N23" s="636">
        <v>175479</v>
      </c>
      <c r="O23" s="636">
        <v>181290</v>
      </c>
      <c r="P23" s="636">
        <v>181675</v>
      </c>
      <c r="Q23" s="636">
        <v>176295</v>
      </c>
      <c r="R23" s="636">
        <v>171625</v>
      </c>
      <c r="S23" s="636">
        <v>165160</v>
      </c>
      <c r="T23" s="636">
        <v>159396</v>
      </c>
      <c r="U23" s="636">
        <v>152081</v>
      </c>
      <c r="V23" s="636">
        <v>145603</v>
      </c>
      <c r="W23" s="706" t="s">
        <v>33</v>
      </c>
      <c r="X23" s="707"/>
    </row>
    <row r="24" spans="1:24" s="8" customFormat="1" ht="18.75" customHeight="1">
      <c r="A24" s="9"/>
      <c r="B24" s="31" t="s">
        <v>29</v>
      </c>
      <c r="C24" s="32">
        <v>33056</v>
      </c>
      <c r="D24" s="32">
        <v>38082</v>
      </c>
      <c r="E24" s="32">
        <v>43721</v>
      </c>
      <c r="F24" s="33" t="s">
        <v>25</v>
      </c>
      <c r="G24" s="33" t="s">
        <v>62</v>
      </c>
      <c r="H24" s="33" t="s">
        <v>25</v>
      </c>
      <c r="I24" s="32">
        <v>51396</v>
      </c>
      <c r="J24" s="32">
        <v>51261</v>
      </c>
      <c r="K24" s="32">
        <v>46868</v>
      </c>
      <c r="L24" s="32">
        <v>40351</v>
      </c>
      <c r="M24" s="32">
        <v>37484</v>
      </c>
      <c r="N24" s="32">
        <v>38851</v>
      </c>
      <c r="O24" s="32">
        <v>38946</v>
      </c>
      <c r="P24" s="32">
        <v>35539</v>
      </c>
      <c r="Q24" s="32">
        <v>28527</v>
      </c>
      <c r="R24" s="32">
        <v>23134</v>
      </c>
      <c r="S24" s="32">
        <v>19432</v>
      </c>
      <c r="T24" s="32">
        <v>16715</v>
      </c>
      <c r="U24" s="32">
        <v>14699</v>
      </c>
      <c r="V24" s="32">
        <v>13219</v>
      </c>
      <c r="W24" s="10"/>
      <c r="X24" s="673" t="s">
        <v>29</v>
      </c>
    </row>
    <row r="25" spans="1:24" s="8" customFormat="1" ht="18.75" customHeight="1">
      <c r="A25" s="9"/>
      <c r="B25" s="31" t="s">
        <v>30</v>
      </c>
      <c r="C25" s="32">
        <v>49661</v>
      </c>
      <c r="D25" s="32">
        <v>57361</v>
      </c>
      <c r="E25" s="32">
        <v>69427</v>
      </c>
      <c r="F25" s="33" t="s">
        <v>25</v>
      </c>
      <c r="G25" s="33" t="s">
        <v>62</v>
      </c>
      <c r="H25" s="33" t="s">
        <v>25</v>
      </c>
      <c r="I25" s="32">
        <v>88460</v>
      </c>
      <c r="J25" s="32">
        <v>96541</v>
      </c>
      <c r="K25" s="32">
        <v>102349</v>
      </c>
      <c r="L25" s="32">
        <v>113065</v>
      </c>
      <c r="M25" s="32">
        <v>118788</v>
      </c>
      <c r="N25" s="32">
        <v>121174</v>
      </c>
      <c r="O25" s="32">
        <v>123673</v>
      </c>
      <c r="P25" s="32">
        <v>123929</v>
      </c>
      <c r="Q25" s="32">
        <v>121301</v>
      </c>
      <c r="R25" s="32">
        <v>116699</v>
      </c>
      <c r="S25" s="32">
        <v>108399</v>
      </c>
      <c r="T25" s="32">
        <v>100038</v>
      </c>
      <c r="U25" s="32">
        <v>90552</v>
      </c>
      <c r="V25" s="32">
        <v>79931</v>
      </c>
      <c r="W25" s="10"/>
      <c r="X25" s="673" t="s">
        <v>30</v>
      </c>
    </row>
    <row r="26" spans="1:24" s="8" customFormat="1" ht="18.75" customHeight="1">
      <c r="A26" s="9"/>
      <c r="B26" s="31" t="s">
        <v>31</v>
      </c>
      <c r="C26" s="32">
        <v>4807</v>
      </c>
      <c r="D26" s="32">
        <v>5282</v>
      </c>
      <c r="E26" s="32">
        <v>3694</v>
      </c>
      <c r="F26" s="33" t="s">
        <v>25</v>
      </c>
      <c r="G26" s="33" t="s">
        <v>62</v>
      </c>
      <c r="H26" s="33" t="s">
        <v>25</v>
      </c>
      <c r="I26" s="32">
        <v>6392</v>
      </c>
      <c r="J26" s="32">
        <v>7362</v>
      </c>
      <c r="K26" s="32">
        <v>8620</v>
      </c>
      <c r="L26" s="32">
        <v>10347</v>
      </c>
      <c r="M26" s="32">
        <v>12487</v>
      </c>
      <c r="N26" s="32">
        <v>15453</v>
      </c>
      <c r="O26" s="32">
        <v>18638</v>
      </c>
      <c r="P26" s="32">
        <v>22084</v>
      </c>
      <c r="Q26" s="32">
        <v>26430</v>
      </c>
      <c r="R26" s="32">
        <v>31784</v>
      </c>
      <c r="S26" s="32">
        <v>37324</v>
      </c>
      <c r="T26" s="32">
        <v>42599</v>
      </c>
      <c r="U26" s="32">
        <v>46560</v>
      </c>
      <c r="V26" s="32">
        <v>52092</v>
      </c>
      <c r="W26" s="10"/>
      <c r="X26" s="673" t="s">
        <v>31</v>
      </c>
    </row>
    <row r="27" spans="1:24" s="8" customFormat="1" ht="18.75" customHeight="1">
      <c r="A27" s="9"/>
      <c r="B27" s="31" t="s">
        <v>28</v>
      </c>
      <c r="C27" s="505">
        <v>0</v>
      </c>
      <c r="D27" s="505">
        <v>0</v>
      </c>
      <c r="E27" s="505">
        <v>0</v>
      </c>
      <c r="F27" s="33" t="s">
        <v>25</v>
      </c>
      <c r="G27" s="33" t="s">
        <v>62</v>
      </c>
      <c r="H27" s="33" t="s">
        <v>25</v>
      </c>
      <c r="I27" s="32">
        <v>7</v>
      </c>
      <c r="J27" s="32">
        <v>8</v>
      </c>
      <c r="K27" s="505">
        <v>0</v>
      </c>
      <c r="L27" s="505">
        <v>0</v>
      </c>
      <c r="M27" s="505">
        <v>0</v>
      </c>
      <c r="N27" s="32">
        <v>1</v>
      </c>
      <c r="O27" s="32">
        <v>33</v>
      </c>
      <c r="P27" s="32">
        <v>123</v>
      </c>
      <c r="Q27" s="32">
        <v>37</v>
      </c>
      <c r="R27" s="32">
        <v>8</v>
      </c>
      <c r="S27" s="32">
        <v>5</v>
      </c>
      <c r="T27" s="32">
        <v>44</v>
      </c>
      <c r="U27" s="32">
        <v>270</v>
      </c>
      <c r="V27" s="32">
        <v>361</v>
      </c>
      <c r="W27" s="10"/>
      <c r="X27" s="673" t="s">
        <v>28</v>
      </c>
    </row>
    <row r="28" spans="1:24" s="8" customFormat="1" ht="13.5" customHeight="1">
      <c r="A28" s="34"/>
      <c r="B28" s="35"/>
      <c r="C28" s="34"/>
      <c r="D28" s="34"/>
      <c r="E28" s="34"/>
      <c r="F28" s="36"/>
      <c r="G28" s="34"/>
      <c r="H28" s="34"/>
      <c r="I28" s="37"/>
      <c r="J28" s="34"/>
      <c r="K28" s="34"/>
      <c r="L28" s="34"/>
      <c r="M28" s="34"/>
      <c r="N28" s="34"/>
      <c r="O28" s="34"/>
      <c r="P28" s="34"/>
      <c r="Q28" s="34"/>
      <c r="R28" s="34"/>
      <c r="S28" s="34"/>
      <c r="T28" s="34"/>
      <c r="U28" s="34"/>
      <c r="V28" s="34"/>
      <c r="W28" s="41"/>
      <c r="X28" s="34"/>
    </row>
    <row r="29" spans="1:24" s="8" customFormat="1" ht="13.5" customHeight="1">
      <c r="A29" s="693"/>
      <c r="B29" s="708"/>
      <c r="C29" s="38"/>
      <c r="D29" s="38"/>
      <c r="E29" s="38"/>
      <c r="F29" s="39"/>
      <c r="G29" s="38"/>
      <c r="H29" s="38"/>
      <c r="I29" s="40"/>
      <c r="J29" s="38"/>
      <c r="K29" s="38"/>
      <c r="L29" s="38"/>
      <c r="M29" s="38"/>
      <c r="N29" s="38"/>
      <c r="O29" s="38"/>
      <c r="P29" s="38"/>
      <c r="Q29" s="38"/>
      <c r="R29" s="38"/>
      <c r="S29" s="38"/>
      <c r="T29" s="38"/>
      <c r="U29" s="38"/>
      <c r="V29" s="38"/>
      <c r="W29" s="711"/>
      <c r="X29" s="693"/>
    </row>
    <row r="30" spans="1:24" s="25" customFormat="1" ht="18.75" customHeight="1">
      <c r="A30" s="705" t="s">
        <v>55</v>
      </c>
      <c r="B30" s="709"/>
      <c r="C30" s="636">
        <v>35864</v>
      </c>
      <c r="D30" s="636">
        <v>41060</v>
      </c>
      <c r="E30" s="636">
        <v>46338</v>
      </c>
      <c r="F30" s="637">
        <v>48426</v>
      </c>
      <c r="G30" s="636">
        <v>48436</v>
      </c>
      <c r="H30" s="637">
        <v>53315</v>
      </c>
      <c r="I30" s="636">
        <v>56999</v>
      </c>
      <c r="J30" s="636">
        <v>60747</v>
      </c>
      <c r="K30" s="636">
        <v>68037</v>
      </c>
      <c r="L30" s="636">
        <v>78923</v>
      </c>
      <c r="M30" s="636">
        <v>90170</v>
      </c>
      <c r="N30" s="636">
        <v>103040</v>
      </c>
      <c r="O30" s="636">
        <v>113911</v>
      </c>
      <c r="P30" s="636">
        <v>116977</v>
      </c>
      <c r="Q30" s="636">
        <v>120151</v>
      </c>
      <c r="R30" s="636">
        <v>125189</v>
      </c>
      <c r="S30" s="636">
        <v>127593</v>
      </c>
      <c r="T30" s="636">
        <v>128411</v>
      </c>
      <c r="U30" s="636">
        <v>126180</v>
      </c>
      <c r="V30" s="636">
        <v>123950</v>
      </c>
      <c r="W30" s="704" t="s">
        <v>55</v>
      </c>
      <c r="X30" s="705"/>
    </row>
    <row r="31" spans="1:24" s="8" customFormat="1" ht="13.5" customHeight="1">
      <c r="A31" s="9"/>
      <c r="B31" s="11"/>
      <c r="C31" s="32"/>
      <c r="D31" s="32"/>
      <c r="E31" s="32"/>
      <c r="F31" s="32"/>
      <c r="G31" s="32"/>
      <c r="H31" s="32"/>
      <c r="I31" s="32"/>
      <c r="J31" s="32"/>
      <c r="K31" s="32"/>
      <c r="L31" s="32"/>
      <c r="M31" s="32"/>
      <c r="N31" s="32"/>
      <c r="O31" s="32"/>
      <c r="P31" s="32"/>
      <c r="Q31" s="32"/>
      <c r="R31" s="32"/>
      <c r="S31" s="32"/>
      <c r="T31" s="32"/>
      <c r="U31" s="32"/>
      <c r="V31" s="32"/>
      <c r="W31" s="10"/>
      <c r="X31" s="9"/>
    </row>
    <row r="32" spans="1:24" s="25" customFormat="1" ht="18.75" customHeight="1">
      <c r="A32" s="707" t="s">
        <v>56</v>
      </c>
      <c r="B32" s="710"/>
      <c r="C32" s="636"/>
      <c r="D32" s="636"/>
      <c r="E32" s="636"/>
      <c r="F32" s="636"/>
      <c r="G32" s="636"/>
      <c r="H32" s="636"/>
      <c r="I32" s="636"/>
      <c r="J32" s="636"/>
      <c r="K32" s="636"/>
      <c r="L32" s="636"/>
      <c r="M32" s="636"/>
      <c r="N32" s="636"/>
      <c r="O32" s="636"/>
      <c r="P32" s="636"/>
      <c r="Q32" s="636"/>
      <c r="R32" s="636"/>
      <c r="S32" s="636"/>
      <c r="T32" s="636"/>
      <c r="U32" s="636"/>
      <c r="V32" s="636"/>
      <c r="W32" s="706" t="s">
        <v>56</v>
      </c>
      <c r="X32" s="707"/>
    </row>
    <row r="33" spans="1:24" s="8" customFormat="1" ht="18.75" customHeight="1">
      <c r="A33" s="9"/>
      <c r="B33" s="31" t="s">
        <v>57</v>
      </c>
      <c r="C33" s="33" t="s">
        <v>666</v>
      </c>
      <c r="D33" s="33" t="s">
        <v>666</v>
      </c>
      <c r="E33" s="33" t="s">
        <v>666</v>
      </c>
      <c r="F33" s="33" t="s">
        <v>666</v>
      </c>
      <c r="G33" s="33" t="s">
        <v>666</v>
      </c>
      <c r="H33" s="33" t="s">
        <v>666</v>
      </c>
      <c r="I33" s="33" t="s">
        <v>666</v>
      </c>
      <c r="J33" s="33" t="s">
        <v>666</v>
      </c>
      <c r="K33" s="33" t="s">
        <v>666</v>
      </c>
      <c r="L33" s="33" t="s">
        <v>666</v>
      </c>
      <c r="M33" s="33" t="s">
        <v>666</v>
      </c>
      <c r="N33" s="33" t="s">
        <v>666</v>
      </c>
      <c r="O33" s="33">
        <v>113550</v>
      </c>
      <c r="P33" s="33">
        <v>116491</v>
      </c>
      <c r="Q33" s="33">
        <v>119900</v>
      </c>
      <c r="R33" s="33">
        <v>125009</v>
      </c>
      <c r="S33" s="33">
        <v>127415</v>
      </c>
      <c r="T33" s="33">
        <v>128132</v>
      </c>
      <c r="U33" s="33">
        <v>125956</v>
      </c>
      <c r="V33" s="33">
        <v>123651</v>
      </c>
      <c r="W33" s="10"/>
      <c r="X33" s="673" t="s">
        <v>5</v>
      </c>
    </row>
    <row r="34" spans="1:24" s="8" customFormat="1" ht="18.75" customHeight="1">
      <c r="A34" s="9"/>
      <c r="B34" s="31" t="s">
        <v>58</v>
      </c>
      <c r="C34" s="33" t="s">
        <v>275</v>
      </c>
      <c r="D34" s="33" t="s">
        <v>275</v>
      </c>
      <c r="E34" s="33" t="s">
        <v>275</v>
      </c>
      <c r="F34" s="33" t="s">
        <v>275</v>
      </c>
      <c r="G34" s="33" t="s">
        <v>275</v>
      </c>
      <c r="H34" s="33" t="s">
        <v>275</v>
      </c>
      <c r="I34" s="33" t="s">
        <v>275</v>
      </c>
      <c r="J34" s="33" t="s">
        <v>275</v>
      </c>
      <c r="K34" s="33" t="s">
        <v>275</v>
      </c>
      <c r="L34" s="33" t="s">
        <v>275</v>
      </c>
      <c r="M34" s="33" t="s">
        <v>275</v>
      </c>
      <c r="N34" s="33" t="s">
        <v>275</v>
      </c>
      <c r="O34" s="33">
        <v>337147</v>
      </c>
      <c r="P34" s="33">
        <v>331438</v>
      </c>
      <c r="Q34" s="33">
        <v>320835</v>
      </c>
      <c r="R34" s="33">
        <v>310995</v>
      </c>
      <c r="S34" s="33">
        <v>297282</v>
      </c>
      <c r="T34" s="33">
        <v>284430</v>
      </c>
      <c r="U34" s="33">
        <v>269706</v>
      </c>
      <c r="V34" s="33">
        <v>255149</v>
      </c>
      <c r="W34" s="10"/>
      <c r="X34" s="673" t="s">
        <v>58</v>
      </c>
    </row>
    <row r="35" spans="1:24" s="8" customFormat="1" ht="13.5" customHeight="1">
      <c r="A35" s="9"/>
      <c r="B35" s="11"/>
      <c r="C35" s="32"/>
      <c r="D35" s="32"/>
      <c r="E35" s="32"/>
      <c r="F35" s="32"/>
      <c r="G35" s="32"/>
      <c r="H35" s="32"/>
      <c r="I35" s="32"/>
      <c r="J35" s="32"/>
      <c r="K35" s="32"/>
      <c r="L35" s="32"/>
      <c r="M35" s="32"/>
      <c r="N35" s="32"/>
      <c r="O35" s="32"/>
      <c r="P35" s="32"/>
      <c r="Q35" s="32"/>
      <c r="R35" s="32"/>
      <c r="S35" s="32"/>
      <c r="T35" s="32"/>
      <c r="U35" s="32"/>
      <c r="V35" s="32"/>
      <c r="W35" s="10"/>
      <c r="X35" s="9"/>
    </row>
    <row r="36" spans="1:24" s="25" customFormat="1" ht="18.75" customHeight="1">
      <c r="A36" s="707" t="s">
        <v>59</v>
      </c>
      <c r="B36" s="710"/>
      <c r="C36" s="636"/>
      <c r="D36" s="636"/>
      <c r="E36" s="636"/>
      <c r="F36" s="636"/>
      <c r="G36" s="636"/>
      <c r="H36" s="636"/>
      <c r="I36" s="636"/>
      <c r="J36" s="636"/>
      <c r="K36" s="636"/>
      <c r="L36" s="636"/>
      <c r="M36" s="636"/>
      <c r="N36" s="636"/>
      <c r="O36" s="636"/>
      <c r="P36" s="636"/>
      <c r="Q36" s="636"/>
      <c r="R36" s="636"/>
      <c r="S36" s="636"/>
      <c r="T36" s="636"/>
      <c r="U36" s="636"/>
      <c r="V36" s="636"/>
      <c r="W36" s="706" t="s">
        <v>59</v>
      </c>
      <c r="X36" s="707"/>
    </row>
    <row r="37" spans="1:24" s="8" customFormat="1" ht="18.75" customHeight="1">
      <c r="A37" s="9"/>
      <c r="B37" s="31" t="s">
        <v>57</v>
      </c>
      <c r="C37" s="33" t="s">
        <v>666</v>
      </c>
      <c r="D37" s="33" t="s">
        <v>666</v>
      </c>
      <c r="E37" s="33" t="s">
        <v>666</v>
      </c>
      <c r="F37" s="33" t="s">
        <v>666</v>
      </c>
      <c r="G37" s="33" t="s">
        <v>666</v>
      </c>
      <c r="H37" s="33" t="s">
        <v>666</v>
      </c>
      <c r="I37" s="33" t="s">
        <v>666</v>
      </c>
      <c r="J37" s="33" t="s">
        <v>666</v>
      </c>
      <c r="K37" s="33" t="s">
        <v>666</v>
      </c>
      <c r="L37" s="33" t="s">
        <v>666</v>
      </c>
      <c r="M37" s="33" t="s">
        <v>666</v>
      </c>
      <c r="N37" s="33" t="s">
        <v>666</v>
      </c>
      <c r="O37" s="33">
        <v>298</v>
      </c>
      <c r="P37" s="33">
        <v>265</v>
      </c>
      <c r="Q37" s="33">
        <v>183</v>
      </c>
      <c r="R37" s="33">
        <v>157</v>
      </c>
      <c r="S37" s="33">
        <v>174</v>
      </c>
      <c r="T37" s="33">
        <v>181</v>
      </c>
      <c r="U37" s="33">
        <v>224</v>
      </c>
      <c r="V37" s="33">
        <v>299</v>
      </c>
      <c r="W37" s="10"/>
      <c r="X37" s="673" t="s">
        <v>5</v>
      </c>
    </row>
    <row r="38" spans="1:24" s="8" customFormat="1" ht="18.75" customHeight="1">
      <c r="A38" s="9"/>
      <c r="B38" s="31" t="s">
        <v>58</v>
      </c>
      <c r="C38" s="33" t="s">
        <v>275</v>
      </c>
      <c r="D38" s="33" t="s">
        <v>275</v>
      </c>
      <c r="E38" s="33" t="s">
        <v>275</v>
      </c>
      <c r="F38" s="33" t="s">
        <v>275</v>
      </c>
      <c r="G38" s="33" t="s">
        <v>275</v>
      </c>
      <c r="H38" s="33" t="s">
        <v>275</v>
      </c>
      <c r="I38" s="33" t="s">
        <v>275</v>
      </c>
      <c r="J38" s="33" t="s">
        <v>275</v>
      </c>
      <c r="K38" s="33" t="s">
        <v>275</v>
      </c>
      <c r="L38" s="33" t="s">
        <v>275</v>
      </c>
      <c r="M38" s="33" t="s">
        <v>275</v>
      </c>
      <c r="N38" s="33" t="s">
        <v>275</v>
      </c>
      <c r="O38" s="33">
        <v>7937</v>
      </c>
      <c r="P38" s="33">
        <v>7936</v>
      </c>
      <c r="Q38" s="33">
        <v>7571</v>
      </c>
      <c r="R38" s="33">
        <v>7284</v>
      </c>
      <c r="S38" s="33">
        <v>8019</v>
      </c>
      <c r="T38" s="33">
        <v>9725</v>
      </c>
      <c r="U38" s="33">
        <v>9421</v>
      </c>
      <c r="V38" s="33">
        <v>10830</v>
      </c>
      <c r="W38" s="10"/>
      <c r="X38" s="673" t="s">
        <v>58</v>
      </c>
    </row>
    <row r="39" spans="1:24" s="8" customFormat="1" ht="13.5" customHeight="1">
      <c r="A39" s="9"/>
      <c r="B39" s="31"/>
      <c r="C39" s="32"/>
      <c r="D39" s="32"/>
      <c r="E39" s="32"/>
      <c r="F39" s="32"/>
      <c r="G39" s="32"/>
      <c r="H39" s="32"/>
      <c r="I39" s="32"/>
      <c r="J39" s="32"/>
      <c r="K39" s="32"/>
      <c r="L39" s="32"/>
      <c r="M39" s="32"/>
      <c r="N39" s="32"/>
      <c r="O39" s="32"/>
      <c r="P39" s="32"/>
      <c r="Q39" s="32"/>
      <c r="R39" s="32"/>
      <c r="S39" s="32"/>
      <c r="T39" s="32"/>
      <c r="U39" s="32"/>
      <c r="V39" s="32"/>
      <c r="W39" s="10"/>
      <c r="X39" s="673"/>
    </row>
    <row r="40" spans="1:24" s="8" customFormat="1" ht="13.5" customHeight="1">
      <c r="A40" s="9"/>
      <c r="B40" s="11"/>
      <c r="C40" s="32"/>
      <c r="D40" s="32"/>
      <c r="E40" s="32"/>
      <c r="F40" s="32"/>
      <c r="G40" s="32"/>
      <c r="H40" s="32"/>
      <c r="I40" s="32"/>
      <c r="J40" s="32"/>
      <c r="K40" s="32"/>
      <c r="L40" s="32"/>
      <c r="M40" s="32"/>
      <c r="N40" s="32"/>
      <c r="O40" s="32"/>
      <c r="P40" s="32"/>
      <c r="Q40" s="32"/>
      <c r="R40" s="32"/>
      <c r="S40" s="32"/>
      <c r="T40" s="32"/>
      <c r="U40" s="32"/>
      <c r="V40" s="32"/>
      <c r="W40" s="10"/>
      <c r="X40" s="9"/>
    </row>
    <row r="41" spans="1:24" s="25" customFormat="1" ht="18.75" customHeight="1">
      <c r="A41" s="707" t="s">
        <v>60</v>
      </c>
      <c r="B41" s="710"/>
      <c r="C41" s="636"/>
      <c r="D41" s="636"/>
      <c r="E41" s="636"/>
      <c r="F41" s="636"/>
      <c r="G41" s="636"/>
      <c r="H41" s="636"/>
      <c r="I41" s="636"/>
      <c r="J41" s="636"/>
      <c r="K41" s="636"/>
      <c r="L41" s="636"/>
      <c r="M41" s="636"/>
      <c r="N41" s="636"/>
      <c r="O41" s="636"/>
      <c r="P41" s="636"/>
      <c r="Q41" s="636"/>
      <c r="R41" s="636"/>
      <c r="S41" s="636"/>
      <c r="T41" s="636"/>
      <c r="U41" s="636"/>
      <c r="V41" s="636"/>
      <c r="W41" s="706" t="s">
        <v>60</v>
      </c>
      <c r="X41" s="707"/>
    </row>
    <row r="42" spans="1:24" s="8" customFormat="1" ht="18.75" customHeight="1">
      <c r="A42" s="9"/>
      <c r="B42" s="31" t="s">
        <v>57</v>
      </c>
      <c r="C42" s="32">
        <v>35296</v>
      </c>
      <c r="D42" s="32">
        <v>40438</v>
      </c>
      <c r="E42" s="32">
        <v>45523</v>
      </c>
      <c r="F42" s="33" t="s">
        <v>25</v>
      </c>
      <c r="G42" s="32">
        <v>47753</v>
      </c>
      <c r="H42" s="33" t="s">
        <v>25</v>
      </c>
      <c r="I42" s="32">
        <v>56581</v>
      </c>
      <c r="J42" s="32">
        <v>58524</v>
      </c>
      <c r="K42" s="32">
        <v>65278</v>
      </c>
      <c r="L42" s="32">
        <v>75794</v>
      </c>
      <c r="M42" s="32">
        <v>86061</v>
      </c>
      <c r="N42" s="32">
        <v>99127</v>
      </c>
      <c r="O42" s="32">
        <v>108807</v>
      </c>
      <c r="P42" s="33" t="s">
        <v>666</v>
      </c>
      <c r="Q42" s="33" t="s">
        <v>666</v>
      </c>
      <c r="R42" s="33" t="s">
        <v>666</v>
      </c>
      <c r="S42" s="33" t="s">
        <v>666</v>
      </c>
      <c r="T42" s="33" t="s">
        <v>666</v>
      </c>
      <c r="U42" s="33" t="s">
        <v>666</v>
      </c>
      <c r="V42" s="33" t="s">
        <v>275</v>
      </c>
      <c r="W42" s="10"/>
      <c r="X42" s="673" t="s">
        <v>5</v>
      </c>
    </row>
    <row r="43" spans="1:24" s="8" customFormat="1" ht="18.75" customHeight="1">
      <c r="A43" s="9"/>
      <c r="B43" s="31" t="s">
        <v>58</v>
      </c>
      <c r="C43" s="32">
        <v>173307</v>
      </c>
      <c r="D43" s="32">
        <v>201733</v>
      </c>
      <c r="E43" s="32">
        <v>229210</v>
      </c>
      <c r="F43" s="33" t="s">
        <v>25</v>
      </c>
      <c r="G43" s="32">
        <v>239254</v>
      </c>
      <c r="H43" s="33" t="s">
        <v>25</v>
      </c>
      <c r="I43" s="32">
        <v>281232</v>
      </c>
      <c r="J43" s="32">
        <v>291319</v>
      </c>
      <c r="K43" s="32">
        <v>294303</v>
      </c>
      <c r="L43" s="32">
        <v>300538</v>
      </c>
      <c r="M43" s="32">
        <v>307249</v>
      </c>
      <c r="N43" s="32">
        <v>320505</v>
      </c>
      <c r="O43" s="32">
        <v>332404</v>
      </c>
      <c r="P43" s="33" t="s">
        <v>275</v>
      </c>
      <c r="Q43" s="33" t="s">
        <v>275</v>
      </c>
      <c r="R43" s="33" t="s">
        <v>275</v>
      </c>
      <c r="S43" s="33" t="s">
        <v>275</v>
      </c>
      <c r="T43" s="33" t="s">
        <v>275</v>
      </c>
      <c r="U43" s="33" t="s">
        <v>275</v>
      </c>
      <c r="V43" s="33" t="s">
        <v>275</v>
      </c>
      <c r="W43" s="10"/>
      <c r="X43" s="673" t="s">
        <v>58</v>
      </c>
    </row>
    <row r="44" spans="1:24" s="8" customFormat="1" ht="13.5" customHeight="1">
      <c r="A44" s="9"/>
      <c r="B44" s="11"/>
      <c r="C44" s="32"/>
      <c r="D44" s="32"/>
      <c r="E44" s="32"/>
      <c r="F44" s="32"/>
      <c r="G44" s="32"/>
      <c r="H44" s="32"/>
      <c r="I44" s="32"/>
      <c r="J44" s="32"/>
      <c r="K44" s="32"/>
      <c r="L44" s="32"/>
      <c r="M44" s="32"/>
      <c r="N44" s="32"/>
      <c r="O44" s="32"/>
      <c r="P44" s="32"/>
      <c r="Q44" s="32"/>
      <c r="R44" s="32"/>
      <c r="S44" s="32"/>
      <c r="T44" s="32"/>
      <c r="U44" s="32"/>
      <c r="V44" s="32"/>
      <c r="W44" s="10"/>
      <c r="X44" s="9"/>
    </row>
    <row r="45" spans="1:24" s="25" customFormat="1" ht="18.75" customHeight="1">
      <c r="A45" s="707" t="s">
        <v>61</v>
      </c>
      <c r="B45" s="710"/>
      <c r="C45" s="636"/>
      <c r="D45" s="636"/>
      <c r="E45" s="636"/>
      <c r="F45" s="636"/>
      <c r="G45" s="636"/>
      <c r="H45" s="636"/>
      <c r="I45" s="636"/>
      <c r="J45" s="636"/>
      <c r="K45" s="636"/>
      <c r="L45" s="636"/>
      <c r="M45" s="636"/>
      <c r="N45" s="636"/>
      <c r="O45" s="636"/>
      <c r="P45" s="636"/>
      <c r="Q45" s="636"/>
      <c r="R45" s="636"/>
      <c r="S45" s="636"/>
      <c r="T45" s="636"/>
      <c r="U45" s="636"/>
      <c r="V45" s="636"/>
      <c r="W45" s="706" t="s">
        <v>61</v>
      </c>
      <c r="X45" s="707"/>
    </row>
    <row r="46" spans="1:24" s="8" customFormat="1" ht="18.75" customHeight="1">
      <c r="A46" s="9"/>
      <c r="B46" s="31" t="s">
        <v>57</v>
      </c>
      <c r="C46" s="32">
        <v>568</v>
      </c>
      <c r="D46" s="32">
        <v>622</v>
      </c>
      <c r="E46" s="32">
        <v>815</v>
      </c>
      <c r="F46" s="33" t="s">
        <v>25</v>
      </c>
      <c r="G46" s="32">
        <v>683</v>
      </c>
      <c r="H46" s="33" t="s">
        <v>25</v>
      </c>
      <c r="I46" s="32">
        <v>418</v>
      </c>
      <c r="J46" s="32">
        <v>2223</v>
      </c>
      <c r="K46" s="32">
        <v>2759</v>
      </c>
      <c r="L46" s="32">
        <v>3129</v>
      </c>
      <c r="M46" s="32">
        <v>4109</v>
      </c>
      <c r="N46" s="32">
        <v>3912</v>
      </c>
      <c r="O46" s="32">
        <v>5041</v>
      </c>
      <c r="P46" s="33" t="s">
        <v>666</v>
      </c>
      <c r="Q46" s="33" t="s">
        <v>666</v>
      </c>
      <c r="R46" s="33" t="s">
        <v>666</v>
      </c>
      <c r="S46" s="33" t="s">
        <v>666</v>
      </c>
      <c r="T46" s="33" t="s">
        <v>666</v>
      </c>
      <c r="U46" s="33" t="s">
        <v>666</v>
      </c>
      <c r="V46" s="33" t="s">
        <v>275</v>
      </c>
      <c r="W46" s="10"/>
      <c r="X46" s="673" t="s">
        <v>5</v>
      </c>
    </row>
    <row r="47" spans="1:24" s="8" customFormat="1" ht="18.75" customHeight="1">
      <c r="A47" s="9"/>
      <c r="B47" s="31" t="s">
        <v>58</v>
      </c>
      <c r="C47" s="43">
        <v>9464</v>
      </c>
      <c r="D47" s="14">
        <v>8978</v>
      </c>
      <c r="E47" s="14">
        <v>16190</v>
      </c>
      <c r="F47" s="33" t="s">
        <v>25</v>
      </c>
      <c r="G47" s="14">
        <v>12946</v>
      </c>
      <c r="H47" s="33" t="s">
        <v>25</v>
      </c>
      <c r="I47" s="14">
        <v>4843</v>
      </c>
      <c r="J47" s="14">
        <v>15140</v>
      </c>
      <c r="K47" s="14">
        <v>11169</v>
      </c>
      <c r="L47" s="14">
        <v>13597</v>
      </c>
      <c r="M47" s="14">
        <v>15248</v>
      </c>
      <c r="N47" s="14">
        <v>13909</v>
      </c>
      <c r="O47" s="14">
        <v>12680</v>
      </c>
      <c r="P47" s="33" t="s">
        <v>275</v>
      </c>
      <c r="Q47" s="33" t="s">
        <v>275</v>
      </c>
      <c r="R47" s="33" t="s">
        <v>275</v>
      </c>
      <c r="S47" s="33" t="s">
        <v>275</v>
      </c>
      <c r="T47" s="33" t="s">
        <v>275</v>
      </c>
      <c r="U47" s="33" t="s">
        <v>275</v>
      </c>
      <c r="V47" s="33" t="s">
        <v>275</v>
      </c>
      <c r="W47" s="10"/>
      <c r="X47" s="673" t="s">
        <v>58</v>
      </c>
    </row>
    <row r="48" spans="1:24" ht="13.5" customHeight="1">
      <c r="A48" s="4"/>
      <c r="B48" s="5"/>
      <c r="C48" s="3"/>
      <c r="D48" s="4"/>
      <c r="E48" s="4"/>
      <c r="F48" s="4"/>
      <c r="G48" s="4"/>
      <c r="H48" s="4"/>
      <c r="I48" s="4"/>
      <c r="J48" s="4"/>
      <c r="K48" s="4"/>
      <c r="L48" s="4"/>
      <c r="M48" s="4"/>
      <c r="N48" s="4"/>
      <c r="O48" s="4"/>
      <c r="P48" s="4"/>
      <c r="Q48" s="4"/>
      <c r="R48" s="4"/>
      <c r="S48" s="4"/>
      <c r="T48" s="4"/>
      <c r="U48" s="4"/>
      <c r="V48" s="4"/>
      <c r="W48" s="3"/>
      <c r="X48" s="4"/>
    </row>
  </sheetData>
  <mergeCells count="42">
    <mergeCell ref="M3:M4"/>
    <mergeCell ref="A12:B12"/>
    <mergeCell ref="A17:B17"/>
    <mergeCell ref="A23:B23"/>
    <mergeCell ref="A3:B4"/>
    <mergeCell ref="C3:C4"/>
    <mergeCell ref="D3:D4"/>
    <mergeCell ref="A6:B6"/>
    <mergeCell ref="E3:E4"/>
    <mergeCell ref="F3:F4"/>
    <mergeCell ref="G3:G4"/>
    <mergeCell ref="H3:H4"/>
    <mergeCell ref="I3:I4"/>
    <mergeCell ref="J3:J4"/>
    <mergeCell ref="K3:K4"/>
    <mergeCell ref="L3:L4"/>
    <mergeCell ref="N3:N4"/>
    <mergeCell ref="O3:O4"/>
    <mergeCell ref="P3:P4"/>
    <mergeCell ref="W3:X4"/>
    <mergeCell ref="W6:X6"/>
    <mergeCell ref="Q3:Q4"/>
    <mergeCell ref="R3:R4"/>
    <mergeCell ref="S3:S4"/>
    <mergeCell ref="T3:T4"/>
    <mergeCell ref="U3:U4"/>
    <mergeCell ref="V3:V4"/>
    <mergeCell ref="W12:X12"/>
    <mergeCell ref="W17:X17"/>
    <mergeCell ref="W23:X23"/>
    <mergeCell ref="W45:X45"/>
    <mergeCell ref="A29:B29"/>
    <mergeCell ref="A30:B30"/>
    <mergeCell ref="A32:B32"/>
    <mergeCell ref="A36:B36"/>
    <mergeCell ref="A41:B41"/>
    <mergeCell ref="W29:X29"/>
    <mergeCell ref="A45:B45"/>
    <mergeCell ref="W30:X30"/>
    <mergeCell ref="W32:X32"/>
    <mergeCell ref="W36:X36"/>
    <mergeCell ref="W41:X41"/>
  </mergeCells>
  <phoneticPr fontId="1"/>
  <pageMargins left="0.70866141732283472" right="0.70866141732283472" top="0.74803149606299213" bottom="0.74803149606299213" header="0.31496062992125984" footer="0.31496062992125984"/>
  <pageSetup paperSize="9" scale="85" firstPageNumber="29" fitToWidth="2" orientation="portrait" useFirstPageNumber="1" r:id="rId1"/>
  <headerFooter scaleWithDoc="0">
    <oddFooter>&amp;C&amp;"Century,標準"&amp;10&amp;P</oddFooter>
  </headerFooter>
  <colBreaks count="1" manualBreakCount="1">
    <brk id="12"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J34"/>
  <sheetViews>
    <sheetView workbookViewId="0">
      <selection activeCell="AC18" sqref="AC18"/>
    </sheetView>
  </sheetViews>
  <sheetFormatPr defaultRowHeight="12"/>
  <cols>
    <col min="1" max="1" width="19.375" style="8" customWidth="1"/>
    <col min="2" max="2" width="16.25" style="8" customWidth="1"/>
    <col min="3" max="16384" width="9" style="8"/>
  </cols>
  <sheetData>
    <row r="1" spans="1:10" s="184" customFormat="1" ht="15" customHeight="1">
      <c r="A1" s="600" t="s">
        <v>848</v>
      </c>
    </row>
    <row r="2" spans="1:10" s="270" customFormat="1" ht="9" customHeight="1">
      <c r="A2" s="304"/>
      <c r="B2" s="304"/>
      <c r="C2" s="304"/>
      <c r="D2" s="304"/>
      <c r="E2" s="304"/>
      <c r="F2" s="304"/>
      <c r="G2" s="304"/>
      <c r="H2" s="304"/>
    </row>
    <row r="3" spans="1:10" s="298" customFormat="1" ht="15.75" customHeight="1">
      <c r="A3" s="296"/>
      <c r="B3" s="296"/>
      <c r="C3" s="134"/>
      <c r="D3" s="134"/>
      <c r="E3" s="134"/>
      <c r="F3" s="134"/>
      <c r="G3" s="134"/>
      <c r="H3" s="134"/>
      <c r="I3" s="134" t="s">
        <v>499</v>
      </c>
      <c r="J3" s="297"/>
    </row>
    <row r="4" spans="1:10" s="298" customFormat="1" ht="15.75" customHeight="1">
      <c r="A4" s="649" t="s">
        <v>785</v>
      </c>
      <c r="B4" s="650"/>
      <c r="C4" s="648" t="s">
        <v>502</v>
      </c>
      <c r="D4" s="648" t="s">
        <v>503</v>
      </c>
      <c r="E4" s="648" t="s">
        <v>504</v>
      </c>
      <c r="F4" s="648" t="s">
        <v>505</v>
      </c>
      <c r="G4" s="648" t="s">
        <v>506</v>
      </c>
      <c r="H4" s="648" t="s">
        <v>507</v>
      </c>
      <c r="I4" s="648" t="s">
        <v>508</v>
      </c>
      <c r="J4" s="297"/>
    </row>
    <row r="5" spans="1:10" s="298" customFormat="1" ht="15.75" customHeight="1">
      <c r="A5" s="299"/>
      <c r="B5" s="299"/>
      <c r="C5" s="300"/>
      <c r="D5" s="300"/>
      <c r="E5" s="300"/>
      <c r="F5" s="300"/>
      <c r="G5" s="300"/>
      <c r="H5" s="300"/>
      <c r="I5" s="300"/>
      <c r="J5" s="297"/>
    </row>
    <row r="6" spans="1:10" s="113" customFormat="1" ht="15.95" customHeight="1">
      <c r="A6" s="301"/>
      <c r="B6" s="301"/>
      <c r="C6" s="265"/>
      <c r="D6" s="263"/>
      <c r="E6" s="263"/>
      <c r="F6" s="263"/>
      <c r="G6" s="263"/>
      <c r="H6" s="263"/>
      <c r="I6" s="263"/>
      <c r="J6" s="272"/>
    </row>
    <row r="7" spans="1:10" s="156" customFormat="1" ht="15.95" customHeight="1">
      <c r="A7" s="900" t="s">
        <v>711</v>
      </c>
      <c r="B7" s="901"/>
      <c r="C7" s="544">
        <v>20148</v>
      </c>
      <c r="D7" s="517">
        <v>4768</v>
      </c>
      <c r="E7" s="517">
        <v>4330</v>
      </c>
      <c r="F7" s="517">
        <v>4163</v>
      </c>
      <c r="G7" s="517">
        <v>3755</v>
      </c>
      <c r="H7" s="517">
        <v>3132</v>
      </c>
      <c r="I7" s="517">
        <f>C7+4182</f>
        <v>24330</v>
      </c>
      <c r="J7" s="541"/>
    </row>
    <row r="8" spans="1:10" s="113" customFormat="1" ht="6" customHeight="1">
      <c r="A8" s="302"/>
      <c r="B8" s="302"/>
      <c r="C8" s="119"/>
      <c r="D8" s="61"/>
      <c r="E8" s="61"/>
      <c r="F8" s="61"/>
      <c r="G8" s="61"/>
      <c r="H8" s="61"/>
      <c r="I8" s="61"/>
      <c r="J8" s="117"/>
    </row>
    <row r="9" spans="1:10" s="113" customFormat="1" ht="15.95" customHeight="1">
      <c r="A9" s="898" t="s">
        <v>777</v>
      </c>
      <c r="B9" s="899"/>
      <c r="C9" s="291">
        <v>20043</v>
      </c>
      <c r="D9" s="61">
        <v>4731</v>
      </c>
      <c r="E9" s="61">
        <v>4314</v>
      </c>
      <c r="F9" s="61">
        <v>4148</v>
      </c>
      <c r="G9" s="61">
        <v>3734</v>
      </c>
      <c r="H9" s="61">
        <v>3116</v>
      </c>
      <c r="I9" s="61">
        <f>C9+4139</f>
        <v>24182</v>
      </c>
      <c r="J9" s="117"/>
    </row>
    <row r="10" spans="1:10" s="113" customFormat="1" ht="15.95" customHeight="1">
      <c r="A10" s="896" t="s">
        <v>750</v>
      </c>
      <c r="B10" s="897"/>
      <c r="C10" s="291">
        <v>19644</v>
      </c>
      <c r="D10" s="61">
        <v>4634</v>
      </c>
      <c r="E10" s="61">
        <v>4232</v>
      </c>
      <c r="F10" s="61">
        <v>4081</v>
      </c>
      <c r="G10" s="61">
        <v>3666</v>
      </c>
      <c r="H10" s="61">
        <v>3031</v>
      </c>
      <c r="I10" s="61">
        <f>C10+4035</f>
        <v>23679</v>
      </c>
      <c r="J10" s="117"/>
    </row>
    <row r="11" spans="1:10" s="113" customFormat="1" ht="15.95" customHeight="1">
      <c r="A11" s="896" t="s">
        <v>509</v>
      </c>
      <c r="B11" s="897"/>
      <c r="C11" s="291">
        <v>11906</v>
      </c>
      <c r="D11" s="61">
        <v>2263</v>
      </c>
      <c r="E11" s="61">
        <v>2246</v>
      </c>
      <c r="F11" s="61">
        <v>2512</v>
      </c>
      <c r="G11" s="61">
        <v>2587</v>
      </c>
      <c r="H11" s="61">
        <v>2298</v>
      </c>
      <c r="I11" s="61">
        <f>C11+1758</f>
        <v>13664</v>
      </c>
      <c r="J11" s="117"/>
    </row>
    <row r="12" spans="1:10" s="113" customFormat="1" ht="15.95" customHeight="1">
      <c r="A12" s="896" t="s">
        <v>703</v>
      </c>
      <c r="B12" s="897"/>
      <c r="C12" s="291">
        <f>2177+73</f>
        <v>2250</v>
      </c>
      <c r="D12" s="61">
        <f>524+17</f>
        <v>541</v>
      </c>
      <c r="E12" s="61">
        <f>522+20</f>
        <v>542</v>
      </c>
      <c r="F12" s="61">
        <f>550+17</f>
        <v>567</v>
      </c>
      <c r="G12" s="61">
        <f>345+11</f>
        <v>356</v>
      </c>
      <c r="H12" s="61">
        <f>236+8</f>
        <v>244</v>
      </c>
      <c r="I12" s="61">
        <f>C12+381+12</f>
        <v>2643</v>
      </c>
      <c r="J12" s="117"/>
    </row>
    <row r="13" spans="1:10" s="113" customFormat="1" ht="15.95" customHeight="1">
      <c r="A13" s="896" t="s">
        <v>510</v>
      </c>
      <c r="B13" s="897"/>
      <c r="C13" s="291">
        <v>5448</v>
      </c>
      <c r="D13" s="61">
        <v>1810</v>
      </c>
      <c r="E13" s="61">
        <v>1438</v>
      </c>
      <c r="F13" s="61">
        <v>993</v>
      </c>
      <c r="G13" s="61">
        <v>721</v>
      </c>
      <c r="H13" s="61">
        <v>486</v>
      </c>
      <c r="I13" s="61">
        <f>C13+1800</f>
        <v>7248</v>
      </c>
      <c r="J13" s="117"/>
    </row>
    <row r="14" spans="1:10" s="113" customFormat="1" ht="15.95" customHeight="1">
      <c r="A14" s="896" t="s">
        <v>511</v>
      </c>
      <c r="B14" s="897"/>
      <c r="C14" s="291">
        <v>40</v>
      </c>
      <c r="D14" s="61">
        <v>20</v>
      </c>
      <c r="E14" s="61">
        <v>6</v>
      </c>
      <c r="F14" s="61">
        <v>9</v>
      </c>
      <c r="G14" s="61">
        <v>2</v>
      </c>
      <c r="H14" s="61">
        <v>3</v>
      </c>
      <c r="I14" s="61">
        <f>C14+84</f>
        <v>124</v>
      </c>
      <c r="J14" s="117"/>
    </row>
    <row r="15" spans="1:10" s="113" customFormat="1" ht="15.95" customHeight="1">
      <c r="A15" s="896" t="s">
        <v>751</v>
      </c>
      <c r="B15" s="897"/>
      <c r="C15" s="291">
        <v>399</v>
      </c>
      <c r="D15" s="61">
        <v>97</v>
      </c>
      <c r="E15" s="61">
        <v>82</v>
      </c>
      <c r="F15" s="61">
        <v>67</v>
      </c>
      <c r="G15" s="61">
        <v>68</v>
      </c>
      <c r="H15" s="61">
        <v>85</v>
      </c>
      <c r="I15" s="61">
        <f>C15+104</f>
        <v>503</v>
      </c>
      <c r="J15" s="117"/>
    </row>
    <row r="16" spans="1:10" s="113" customFormat="1" ht="9" customHeight="1">
      <c r="A16" s="302"/>
      <c r="B16" s="302"/>
      <c r="C16" s="119"/>
      <c r="D16" s="61"/>
      <c r="E16" s="61"/>
      <c r="F16" s="61"/>
      <c r="G16" s="61"/>
      <c r="H16" s="61"/>
      <c r="I16" s="61"/>
      <c r="J16" s="117"/>
    </row>
    <row r="17" spans="1:10" s="156" customFormat="1" ht="15.95" customHeight="1">
      <c r="A17" s="900" t="s">
        <v>712</v>
      </c>
      <c r="B17" s="901"/>
      <c r="C17" s="544">
        <v>5063</v>
      </c>
      <c r="D17" s="517">
        <v>1739</v>
      </c>
      <c r="E17" s="517">
        <v>1211</v>
      </c>
      <c r="F17" s="517">
        <v>897</v>
      </c>
      <c r="G17" s="517">
        <v>627</v>
      </c>
      <c r="H17" s="312">
        <v>589</v>
      </c>
      <c r="I17" s="557">
        <f>C17+1799</f>
        <v>6862</v>
      </c>
    </row>
    <row r="18" spans="1:10" s="113" customFormat="1" ht="15.95" customHeight="1">
      <c r="A18" s="898" t="s">
        <v>777</v>
      </c>
      <c r="B18" s="899"/>
      <c r="C18" s="292">
        <v>5032</v>
      </c>
      <c r="D18" s="61">
        <v>1727</v>
      </c>
      <c r="E18" s="61">
        <v>1202</v>
      </c>
      <c r="F18" s="61">
        <v>892</v>
      </c>
      <c r="G18" s="61">
        <v>625</v>
      </c>
      <c r="H18" s="184">
        <v>586</v>
      </c>
      <c r="I18" s="187">
        <f>C18+1775</f>
        <v>6807</v>
      </c>
    </row>
    <row r="19" spans="1:10" s="113" customFormat="1" ht="15.95" customHeight="1">
      <c r="A19" s="896" t="s">
        <v>750</v>
      </c>
      <c r="B19" s="897"/>
      <c r="C19" s="292">
        <v>4928</v>
      </c>
      <c r="D19" s="61">
        <v>1687</v>
      </c>
      <c r="E19" s="61">
        <v>1173</v>
      </c>
      <c r="F19" s="61">
        <v>882</v>
      </c>
      <c r="G19" s="61">
        <v>617</v>
      </c>
      <c r="H19" s="61">
        <v>569</v>
      </c>
      <c r="I19" s="187">
        <f>C19+1733</f>
        <v>6661</v>
      </c>
    </row>
    <row r="20" spans="1:10" s="113" customFormat="1" ht="15.95" customHeight="1">
      <c r="A20" s="896" t="s">
        <v>509</v>
      </c>
      <c r="B20" s="897"/>
      <c r="C20" s="292">
        <v>2591</v>
      </c>
      <c r="D20" s="61">
        <v>737</v>
      </c>
      <c r="E20" s="61">
        <v>540</v>
      </c>
      <c r="F20" s="61">
        <v>478</v>
      </c>
      <c r="G20" s="61">
        <v>395</v>
      </c>
      <c r="H20" s="61">
        <v>441</v>
      </c>
      <c r="I20" s="187">
        <f>C20+704</f>
        <v>3295</v>
      </c>
    </row>
    <row r="21" spans="1:10" s="113" customFormat="1" ht="15.95" customHeight="1">
      <c r="A21" s="896" t="s">
        <v>703</v>
      </c>
      <c r="B21" s="897"/>
      <c r="C21" s="292">
        <f>505+29</f>
        <v>534</v>
      </c>
      <c r="D21" s="61">
        <f>145+8</f>
        <v>153</v>
      </c>
      <c r="E21" s="61">
        <f>130+10</f>
        <v>140</v>
      </c>
      <c r="F21" s="61">
        <f>136+5</f>
        <v>141</v>
      </c>
      <c r="G21" s="61">
        <f>61+3</f>
        <v>64</v>
      </c>
      <c r="H21" s="61">
        <f>33+3</f>
        <v>36</v>
      </c>
      <c r="I21" s="187">
        <f>C21+112+8</f>
        <v>654</v>
      </c>
    </row>
    <row r="22" spans="1:10" s="113" customFormat="1" ht="15.95" customHeight="1">
      <c r="A22" s="896" t="s">
        <v>510</v>
      </c>
      <c r="B22" s="897"/>
      <c r="C22" s="292">
        <v>1787</v>
      </c>
      <c r="D22" s="61">
        <v>788</v>
      </c>
      <c r="E22" s="61">
        <v>489</v>
      </c>
      <c r="F22" s="61">
        <v>261</v>
      </c>
      <c r="G22" s="61">
        <v>157</v>
      </c>
      <c r="H22" s="61">
        <v>92</v>
      </c>
      <c r="I22" s="187">
        <f>C22+840</f>
        <v>2627</v>
      </c>
    </row>
    <row r="23" spans="1:10" s="113" customFormat="1" ht="15.95" customHeight="1">
      <c r="A23" s="896" t="s">
        <v>511</v>
      </c>
      <c r="B23" s="897"/>
      <c r="C23" s="292">
        <v>16</v>
      </c>
      <c r="D23" s="184">
        <v>9</v>
      </c>
      <c r="E23" s="61">
        <v>4</v>
      </c>
      <c r="F23" s="184">
        <v>2</v>
      </c>
      <c r="G23" s="184">
        <v>1</v>
      </c>
      <c r="H23" s="309" t="s">
        <v>269</v>
      </c>
      <c r="I23" s="187">
        <f>C23+69</f>
        <v>85</v>
      </c>
    </row>
    <row r="24" spans="1:10" s="113" customFormat="1" ht="15.95" customHeight="1">
      <c r="A24" s="896" t="s">
        <v>751</v>
      </c>
      <c r="B24" s="897"/>
      <c r="C24" s="292">
        <v>104</v>
      </c>
      <c r="D24" s="184">
        <v>40</v>
      </c>
      <c r="E24" s="184">
        <v>29</v>
      </c>
      <c r="F24" s="184">
        <v>10</v>
      </c>
      <c r="G24" s="184">
        <v>8</v>
      </c>
      <c r="H24" s="184">
        <v>17</v>
      </c>
      <c r="I24" s="187">
        <f>C24+42</f>
        <v>146</v>
      </c>
    </row>
    <row r="25" spans="1:10" s="113" customFormat="1" ht="9" customHeight="1">
      <c r="A25" s="183"/>
      <c r="B25" s="288"/>
    </row>
    <row r="26" spans="1:10" s="156" customFormat="1" ht="15.95" customHeight="1">
      <c r="A26" s="900" t="s">
        <v>713</v>
      </c>
      <c r="B26" s="901"/>
      <c r="C26" s="544">
        <v>15085</v>
      </c>
      <c r="D26" s="517">
        <v>3029</v>
      </c>
      <c r="E26" s="517">
        <v>3119</v>
      </c>
      <c r="F26" s="517">
        <v>3266</v>
      </c>
      <c r="G26" s="517">
        <v>3128</v>
      </c>
      <c r="H26" s="517">
        <v>2543</v>
      </c>
      <c r="I26" s="517">
        <f>C26+2383</f>
        <v>17468</v>
      </c>
      <c r="J26" s="541"/>
    </row>
    <row r="27" spans="1:10" s="113" customFormat="1" ht="15.95" customHeight="1">
      <c r="A27" s="898" t="s">
        <v>777</v>
      </c>
      <c r="B27" s="899"/>
      <c r="C27" s="292">
        <v>15011</v>
      </c>
      <c r="D27" s="61">
        <v>3004</v>
      </c>
      <c r="E27" s="61">
        <v>3112</v>
      </c>
      <c r="F27" s="61">
        <v>3256</v>
      </c>
      <c r="G27" s="61">
        <v>3109</v>
      </c>
      <c r="H27" s="61">
        <v>2530</v>
      </c>
      <c r="I27" s="61">
        <f>C27+2364</f>
        <v>17375</v>
      </c>
      <c r="J27" s="117"/>
    </row>
    <row r="28" spans="1:10" s="113" customFormat="1" ht="15.95" customHeight="1">
      <c r="A28" s="896" t="s">
        <v>750</v>
      </c>
      <c r="B28" s="897"/>
      <c r="C28" s="292">
        <v>14716</v>
      </c>
      <c r="D28" s="61">
        <v>2947</v>
      </c>
      <c r="E28" s="61">
        <v>3059</v>
      </c>
      <c r="F28" s="61">
        <v>3199</v>
      </c>
      <c r="G28" s="61">
        <v>3049</v>
      </c>
      <c r="H28" s="61">
        <v>2462</v>
      </c>
      <c r="I28" s="61">
        <f>C28+2302</f>
        <v>17018</v>
      </c>
      <c r="J28" s="117"/>
    </row>
    <row r="29" spans="1:10" s="113" customFormat="1" ht="15.95" customHeight="1">
      <c r="A29" s="896" t="s">
        <v>509</v>
      </c>
      <c r="B29" s="897"/>
      <c r="C29" s="292">
        <v>9315</v>
      </c>
      <c r="D29" s="61">
        <v>1526</v>
      </c>
      <c r="E29" s="61">
        <v>1706</v>
      </c>
      <c r="F29" s="61">
        <v>2034</v>
      </c>
      <c r="G29" s="61">
        <v>2192</v>
      </c>
      <c r="H29" s="61">
        <v>1857</v>
      </c>
      <c r="I29" s="61">
        <f>C29+1054</f>
        <v>10369</v>
      </c>
      <c r="J29" s="117"/>
    </row>
    <row r="30" spans="1:10" s="113" customFormat="1" ht="15.95" customHeight="1">
      <c r="A30" s="896" t="s">
        <v>703</v>
      </c>
      <c r="B30" s="897"/>
      <c r="C30" s="292">
        <f>1672+44</f>
        <v>1716</v>
      </c>
      <c r="D30" s="61">
        <f>379+9</f>
        <v>388</v>
      </c>
      <c r="E30" s="61">
        <f>392+10</f>
        <v>402</v>
      </c>
      <c r="F30" s="61">
        <f>414+12</f>
        <v>426</v>
      </c>
      <c r="G30" s="61">
        <f>284+8</f>
        <v>292</v>
      </c>
      <c r="H30" s="61">
        <f>203+5</f>
        <v>208</v>
      </c>
      <c r="I30" s="61">
        <f>C30+269+4</f>
        <v>1989</v>
      </c>
      <c r="J30" s="117"/>
    </row>
    <row r="31" spans="1:10" s="113" customFormat="1" ht="15.95" customHeight="1">
      <c r="A31" s="896" t="s">
        <v>510</v>
      </c>
      <c r="B31" s="897"/>
      <c r="C31" s="292">
        <v>3661</v>
      </c>
      <c r="D31" s="61">
        <v>1022</v>
      </c>
      <c r="E31" s="61">
        <v>949</v>
      </c>
      <c r="F31" s="61">
        <v>732</v>
      </c>
      <c r="G31" s="61">
        <v>564</v>
      </c>
      <c r="H31" s="61">
        <v>394</v>
      </c>
      <c r="I31" s="61">
        <f>C31+960</f>
        <v>4621</v>
      </c>
      <c r="J31" s="117"/>
    </row>
    <row r="32" spans="1:10" s="113" customFormat="1" ht="15.95" customHeight="1">
      <c r="A32" s="896" t="s">
        <v>511</v>
      </c>
      <c r="B32" s="897"/>
      <c r="C32" s="292">
        <v>24</v>
      </c>
      <c r="D32" s="61">
        <v>11</v>
      </c>
      <c r="E32" s="61">
        <v>2</v>
      </c>
      <c r="F32" s="61">
        <v>7</v>
      </c>
      <c r="G32" s="61">
        <v>1</v>
      </c>
      <c r="H32" s="61">
        <v>3</v>
      </c>
      <c r="I32" s="61">
        <f>C32+15</f>
        <v>39</v>
      </c>
      <c r="J32" s="117"/>
    </row>
    <row r="33" spans="1:10" s="113" customFormat="1" ht="15.95" customHeight="1">
      <c r="A33" s="896" t="s">
        <v>751</v>
      </c>
      <c r="B33" s="897"/>
      <c r="C33" s="292">
        <v>295</v>
      </c>
      <c r="D33" s="664">
        <v>57</v>
      </c>
      <c r="E33" s="664">
        <v>53</v>
      </c>
      <c r="F33" s="664">
        <v>57</v>
      </c>
      <c r="G33" s="664">
        <v>60</v>
      </c>
      <c r="H33" s="664">
        <v>68</v>
      </c>
      <c r="I33" s="672">
        <f>C33+62</f>
        <v>357</v>
      </c>
      <c r="J33" s="117"/>
    </row>
    <row r="34" spans="1:10" s="113" customFormat="1" ht="15.95" customHeight="1">
      <c r="A34" s="305"/>
      <c r="B34" s="305"/>
      <c r="C34" s="133"/>
      <c r="D34" s="303"/>
      <c r="E34" s="303"/>
      <c r="F34" s="303"/>
      <c r="G34" s="303"/>
      <c r="H34" s="303"/>
      <c r="I34" s="303"/>
      <c r="J34" s="272"/>
    </row>
  </sheetData>
  <mergeCells count="24">
    <mergeCell ref="A13:B13"/>
    <mergeCell ref="A14:B14"/>
    <mergeCell ref="A15:B15"/>
    <mergeCell ref="A17:B17"/>
    <mergeCell ref="A19:B19"/>
    <mergeCell ref="A7:B7"/>
    <mergeCell ref="A9:B9"/>
    <mergeCell ref="A10:B10"/>
    <mergeCell ref="A11:B11"/>
    <mergeCell ref="A12:B12"/>
    <mergeCell ref="A32:B32"/>
    <mergeCell ref="A33:B33"/>
    <mergeCell ref="A18:B18"/>
    <mergeCell ref="A27:B27"/>
    <mergeCell ref="A22:B22"/>
    <mergeCell ref="A23:B23"/>
    <mergeCell ref="A24:B24"/>
    <mergeCell ref="A26:B26"/>
    <mergeCell ref="A28:B28"/>
    <mergeCell ref="A29:B29"/>
    <mergeCell ref="A21:B21"/>
    <mergeCell ref="A20:B20"/>
    <mergeCell ref="A30:B30"/>
    <mergeCell ref="A31:B31"/>
  </mergeCells>
  <phoneticPr fontId="1"/>
  <pageMargins left="0.70866141732283472" right="0.70866141732283472" top="0.74803149606299213" bottom="0.74803149606299213" header="0.31496062992125984" footer="0.31496062992125984"/>
  <pageSetup paperSize="9" scale="89" firstPageNumber="64" orientation="portrait" useFirstPageNumber="1" r:id="rId1"/>
  <headerFooter scaleWithDoc="0">
    <oddFooter>&amp;C&amp;"Century,標準"&amp;10&amp;P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S155"/>
  <sheetViews>
    <sheetView zoomScaleNormal="100" workbookViewId="0">
      <selection activeCell="AC18" sqref="AC18"/>
    </sheetView>
  </sheetViews>
  <sheetFormatPr defaultRowHeight="13.5" customHeight="1"/>
  <cols>
    <col min="1" max="1" width="15" style="8" customWidth="1"/>
    <col min="2" max="9" width="10.625" style="8" customWidth="1"/>
    <col min="10" max="18" width="10" style="8" customWidth="1"/>
    <col min="19" max="19" width="15" style="8" customWidth="1"/>
    <col min="20" max="16384" width="9" style="8"/>
  </cols>
  <sheetData>
    <row r="1" spans="1:19" s="2" customFormat="1" ht="15">
      <c r="A1" s="598" t="s">
        <v>863</v>
      </c>
      <c r="J1" s="598" t="s">
        <v>725</v>
      </c>
    </row>
    <row r="3" spans="1:19" s="184" customFormat="1" ht="13.5" customHeight="1">
      <c r="A3" s="727" t="s">
        <v>493</v>
      </c>
      <c r="B3" s="841" t="s">
        <v>498</v>
      </c>
      <c r="C3" s="842"/>
      <c r="D3" s="842"/>
      <c r="E3" s="902" t="s">
        <v>477</v>
      </c>
      <c r="F3" s="903"/>
      <c r="G3" s="903"/>
      <c r="H3" s="905" t="s">
        <v>494</v>
      </c>
      <c r="I3" s="905"/>
      <c r="J3" s="775" t="s">
        <v>479</v>
      </c>
      <c r="K3" s="773"/>
      <c r="L3" s="773"/>
      <c r="M3" s="773"/>
      <c r="N3" s="773"/>
      <c r="O3" s="773"/>
      <c r="P3" s="773"/>
      <c r="Q3" s="773"/>
      <c r="R3" s="774"/>
      <c r="S3" s="782" t="s">
        <v>493</v>
      </c>
    </row>
    <row r="4" spans="1:19" s="184" customFormat="1" ht="13.5" customHeight="1">
      <c r="A4" s="728"/>
      <c r="B4" s="787" t="s">
        <v>495</v>
      </c>
      <c r="C4" s="787" t="s">
        <v>393</v>
      </c>
      <c r="D4" s="906" t="s">
        <v>496</v>
      </c>
      <c r="E4" s="195"/>
      <c r="F4" s="508" t="s">
        <v>700</v>
      </c>
      <c r="G4" s="778" t="s">
        <v>489</v>
      </c>
      <c r="H4" s="197"/>
      <c r="I4" s="199"/>
      <c r="J4" s="787" t="s">
        <v>478</v>
      </c>
      <c r="K4" s="478"/>
      <c r="L4" s="195"/>
      <c r="M4" s="904" t="s">
        <v>480</v>
      </c>
      <c r="N4" s="904"/>
      <c r="O4" s="904"/>
      <c r="P4" s="904"/>
      <c r="Q4" s="904"/>
      <c r="R4" s="200"/>
      <c r="S4" s="771"/>
    </row>
    <row r="5" spans="1:19" s="184" customFormat="1" ht="13.5" customHeight="1">
      <c r="A5" s="728"/>
      <c r="B5" s="788"/>
      <c r="C5" s="788"/>
      <c r="D5" s="907"/>
      <c r="E5" s="273" t="s">
        <v>481</v>
      </c>
      <c r="F5" s="510" t="s">
        <v>701</v>
      </c>
      <c r="G5" s="788"/>
      <c r="H5" s="202" t="s">
        <v>482</v>
      </c>
      <c r="I5" s="200" t="s">
        <v>483</v>
      </c>
      <c r="J5" s="788"/>
      <c r="K5" s="480" t="s">
        <v>484</v>
      </c>
      <c r="L5" s="273" t="s">
        <v>485</v>
      </c>
      <c r="M5" s="904" t="s">
        <v>490</v>
      </c>
      <c r="N5" s="904" t="s">
        <v>486</v>
      </c>
      <c r="O5" s="904"/>
      <c r="P5" s="904"/>
      <c r="Q5" s="904"/>
      <c r="R5" s="200" t="s">
        <v>487</v>
      </c>
      <c r="S5" s="771"/>
    </row>
    <row r="6" spans="1:19" s="184" customFormat="1" ht="13.5" customHeight="1">
      <c r="A6" s="729"/>
      <c r="B6" s="779"/>
      <c r="C6" s="779"/>
      <c r="D6" s="908"/>
      <c r="E6" s="196"/>
      <c r="F6" s="509" t="s">
        <v>702</v>
      </c>
      <c r="G6" s="779"/>
      <c r="H6" s="198"/>
      <c r="I6" s="201"/>
      <c r="J6" s="779"/>
      <c r="K6" s="479"/>
      <c r="L6" s="196"/>
      <c r="M6" s="904"/>
      <c r="N6" s="497" t="s">
        <v>497</v>
      </c>
      <c r="O6" s="495" t="s">
        <v>491</v>
      </c>
      <c r="P6" s="495" t="s">
        <v>492</v>
      </c>
      <c r="Q6" s="496" t="s">
        <v>488</v>
      </c>
      <c r="R6" s="201"/>
      <c r="S6" s="772"/>
    </row>
    <row r="7" spans="1:19" ht="6" customHeight="1">
      <c r="A7" s="219"/>
      <c r="S7" s="194"/>
    </row>
    <row r="8" spans="1:19" ht="15.75" customHeight="1">
      <c r="A8" s="193" t="s">
        <v>64</v>
      </c>
      <c r="B8" s="275">
        <v>312</v>
      </c>
      <c r="C8" s="275">
        <v>645</v>
      </c>
      <c r="D8" s="276">
        <v>2.067307692</v>
      </c>
      <c r="E8" s="275">
        <v>239</v>
      </c>
      <c r="F8" s="275" t="s">
        <v>269</v>
      </c>
      <c r="G8" s="275">
        <v>58</v>
      </c>
      <c r="H8" s="275">
        <v>5</v>
      </c>
      <c r="I8" s="275">
        <v>10</v>
      </c>
      <c r="J8" s="275">
        <v>302</v>
      </c>
      <c r="K8" s="275">
        <v>243</v>
      </c>
      <c r="L8" s="275">
        <v>42</v>
      </c>
      <c r="M8" s="275">
        <v>17</v>
      </c>
      <c r="N8" s="275">
        <v>17</v>
      </c>
      <c r="O8" s="275" t="s">
        <v>269</v>
      </c>
      <c r="P8" s="275" t="s">
        <v>269</v>
      </c>
      <c r="Q8" s="275" t="s">
        <v>269</v>
      </c>
      <c r="R8" s="275" t="s">
        <v>269</v>
      </c>
      <c r="S8" s="192" t="s">
        <v>64</v>
      </c>
    </row>
    <row r="9" spans="1:19" ht="15.75" customHeight="1">
      <c r="A9" s="193" t="s">
        <v>65</v>
      </c>
      <c r="B9" s="275">
        <v>452</v>
      </c>
      <c r="C9" s="275">
        <v>943</v>
      </c>
      <c r="D9" s="276">
        <v>2.0862831860000002</v>
      </c>
      <c r="E9" s="275">
        <v>349</v>
      </c>
      <c r="F9" s="275">
        <v>15</v>
      </c>
      <c r="G9" s="275">
        <v>77</v>
      </c>
      <c r="H9" s="275">
        <v>4</v>
      </c>
      <c r="I9" s="275">
        <v>7</v>
      </c>
      <c r="J9" s="275">
        <v>445</v>
      </c>
      <c r="K9" s="275">
        <v>345</v>
      </c>
      <c r="L9" s="275">
        <v>38</v>
      </c>
      <c r="M9" s="275">
        <v>60</v>
      </c>
      <c r="N9" s="275">
        <v>24</v>
      </c>
      <c r="O9" s="275">
        <v>30</v>
      </c>
      <c r="P9" s="275">
        <v>6</v>
      </c>
      <c r="Q9" s="275" t="s">
        <v>269</v>
      </c>
      <c r="R9" s="275">
        <v>2</v>
      </c>
      <c r="S9" s="192" t="s">
        <v>65</v>
      </c>
    </row>
    <row r="10" spans="1:19" ht="15.75" customHeight="1">
      <c r="A10" s="193" t="s">
        <v>66</v>
      </c>
      <c r="B10" s="275">
        <v>614</v>
      </c>
      <c r="C10" s="275">
        <v>1253</v>
      </c>
      <c r="D10" s="276">
        <v>2.0407166120000002</v>
      </c>
      <c r="E10" s="275">
        <v>315</v>
      </c>
      <c r="F10" s="275">
        <v>181</v>
      </c>
      <c r="G10" s="275">
        <v>100</v>
      </c>
      <c r="H10" s="275">
        <v>8</v>
      </c>
      <c r="I10" s="275">
        <v>10</v>
      </c>
      <c r="J10" s="275">
        <v>604</v>
      </c>
      <c r="K10" s="275">
        <v>330</v>
      </c>
      <c r="L10" s="275">
        <v>25</v>
      </c>
      <c r="M10" s="275">
        <v>248</v>
      </c>
      <c r="N10" s="275">
        <v>60</v>
      </c>
      <c r="O10" s="275">
        <v>71</v>
      </c>
      <c r="P10" s="275">
        <v>117</v>
      </c>
      <c r="Q10" s="275" t="s">
        <v>269</v>
      </c>
      <c r="R10" s="275">
        <v>1</v>
      </c>
      <c r="S10" s="192" t="s">
        <v>66</v>
      </c>
    </row>
    <row r="11" spans="1:19" ht="15.75" customHeight="1">
      <c r="A11" s="193" t="s">
        <v>67</v>
      </c>
      <c r="B11" s="275">
        <v>532</v>
      </c>
      <c r="C11" s="275">
        <v>1019</v>
      </c>
      <c r="D11" s="276">
        <v>1.915413534</v>
      </c>
      <c r="E11" s="275">
        <v>317</v>
      </c>
      <c r="F11" s="275">
        <v>70</v>
      </c>
      <c r="G11" s="275">
        <v>121</v>
      </c>
      <c r="H11" s="275">
        <v>15</v>
      </c>
      <c r="I11" s="275">
        <v>9</v>
      </c>
      <c r="J11" s="275">
        <v>523</v>
      </c>
      <c r="K11" s="275">
        <v>227</v>
      </c>
      <c r="L11" s="275">
        <v>52</v>
      </c>
      <c r="M11" s="275">
        <v>242</v>
      </c>
      <c r="N11" s="275">
        <v>75</v>
      </c>
      <c r="O11" s="275">
        <v>61</v>
      </c>
      <c r="P11" s="275">
        <v>106</v>
      </c>
      <c r="Q11" s="275" t="s">
        <v>269</v>
      </c>
      <c r="R11" s="275">
        <v>2</v>
      </c>
      <c r="S11" s="192" t="s">
        <v>67</v>
      </c>
    </row>
    <row r="12" spans="1:19" ht="15.75" customHeight="1">
      <c r="A12" s="193" t="s">
        <v>68</v>
      </c>
      <c r="B12" s="275">
        <v>281</v>
      </c>
      <c r="C12" s="275">
        <v>541</v>
      </c>
      <c r="D12" s="276">
        <v>1.9252669039999999</v>
      </c>
      <c r="E12" s="275">
        <v>137</v>
      </c>
      <c r="F12" s="275">
        <v>32</v>
      </c>
      <c r="G12" s="275">
        <v>101</v>
      </c>
      <c r="H12" s="275">
        <v>6</v>
      </c>
      <c r="I12" s="275">
        <v>5</v>
      </c>
      <c r="J12" s="275">
        <v>276</v>
      </c>
      <c r="K12" s="275">
        <v>134</v>
      </c>
      <c r="L12" s="275">
        <v>20</v>
      </c>
      <c r="M12" s="275">
        <v>117</v>
      </c>
      <c r="N12" s="275">
        <v>50</v>
      </c>
      <c r="O12" s="275">
        <v>35</v>
      </c>
      <c r="P12" s="275">
        <v>32</v>
      </c>
      <c r="Q12" s="275" t="s">
        <v>269</v>
      </c>
      <c r="R12" s="275">
        <v>5</v>
      </c>
      <c r="S12" s="192" t="s">
        <v>68</v>
      </c>
    </row>
    <row r="13" spans="1:19" ht="15.75" customHeight="1">
      <c r="A13" s="193" t="s">
        <v>69</v>
      </c>
      <c r="B13" s="275">
        <v>559</v>
      </c>
      <c r="C13" s="275">
        <v>956</v>
      </c>
      <c r="D13" s="276">
        <v>1.71019678</v>
      </c>
      <c r="E13" s="275">
        <v>286</v>
      </c>
      <c r="F13" s="275">
        <v>41</v>
      </c>
      <c r="G13" s="275">
        <v>209</v>
      </c>
      <c r="H13" s="275">
        <v>13</v>
      </c>
      <c r="I13" s="275">
        <v>10</v>
      </c>
      <c r="J13" s="275">
        <v>549</v>
      </c>
      <c r="K13" s="275">
        <v>159</v>
      </c>
      <c r="L13" s="275">
        <v>43</v>
      </c>
      <c r="M13" s="275">
        <v>346</v>
      </c>
      <c r="N13" s="275">
        <v>48</v>
      </c>
      <c r="O13" s="275">
        <v>31</v>
      </c>
      <c r="P13" s="275">
        <v>170</v>
      </c>
      <c r="Q13" s="275">
        <v>97</v>
      </c>
      <c r="R13" s="275">
        <v>1</v>
      </c>
      <c r="S13" s="192" t="s">
        <v>69</v>
      </c>
    </row>
    <row r="14" spans="1:19" ht="15.75" customHeight="1">
      <c r="A14" s="193" t="s">
        <v>70</v>
      </c>
      <c r="B14" s="275">
        <v>550</v>
      </c>
      <c r="C14" s="275">
        <v>1014</v>
      </c>
      <c r="D14" s="276">
        <v>1.843636364</v>
      </c>
      <c r="E14" s="275">
        <v>384</v>
      </c>
      <c r="F14" s="275" t="s">
        <v>269</v>
      </c>
      <c r="G14" s="275">
        <v>132</v>
      </c>
      <c r="H14" s="275">
        <v>20</v>
      </c>
      <c r="I14" s="275">
        <v>14</v>
      </c>
      <c r="J14" s="275">
        <v>536</v>
      </c>
      <c r="K14" s="275">
        <v>339</v>
      </c>
      <c r="L14" s="275">
        <v>47</v>
      </c>
      <c r="M14" s="275">
        <v>147</v>
      </c>
      <c r="N14" s="275">
        <v>31</v>
      </c>
      <c r="O14" s="275">
        <v>74</v>
      </c>
      <c r="P14" s="275">
        <v>42</v>
      </c>
      <c r="Q14" s="275" t="s">
        <v>269</v>
      </c>
      <c r="R14" s="275">
        <v>3</v>
      </c>
      <c r="S14" s="192" t="s">
        <v>70</v>
      </c>
    </row>
    <row r="15" spans="1:19" ht="15.75" customHeight="1">
      <c r="A15" s="193" t="s">
        <v>71</v>
      </c>
      <c r="B15" s="275">
        <v>888</v>
      </c>
      <c r="C15" s="275">
        <v>1744</v>
      </c>
      <c r="D15" s="276">
        <v>1.963963964</v>
      </c>
      <c r="E15" s="275">
        <v>592</v>
      </c>
      <c r="F15" s="275">
        <v>25</v>
      </c>
      <c r="G15" s="275">
        <v>216</v>
      </c>
      <c r="H15" s="275">
        <v>44</v>
      </c>
      <c r="I15" s="275">
        <v>11</v>
      </c>
      <c r="J15" s="275">
        <v>877</v>
      </c>
      <c r="K15" s="275">
        <v>573</v>
      </c>
      <c r="L15" s="275">
        <v>37</v>
      </c>
      <c r="M15" s="275">
        <v>267</v>
      </c>
      <c r="N15" s="275">
        <v>96</v>
      </c>
      <c r="O15" s="275">
        <v>110</v>
      </c>
      <c r="P15" s="275">
        <v>61</v>
      </c>
      <c r="Q15" s="275" t="s">
        <v>269</v>
      </c>
      <c r="R15" s="275" t="s">
        <v>269</v>
      </c>
      <c r="S15" s="192" t="s">
        <v>71</v>
      </c>
    </row>
    <row r="16" spans="1:19" ht="15.75" customHeight="1">
      <c r="A16" s="193" t="s">
        <v>72</v>
      </c>
      <c r="B16" s="275">
        <v>570</v>
      </c>
      <c r="C16" s="275">
        <v>1261</v>
      </c>
      <c r="D16" s="276">
        <v>2.2122807020000002</v>
      </c>
      <c r="E16" s="275">
        <v>403</v>
      </c>
      <c r="F16" s="275">
        <v>26</v>
      </c>
      <c r="G16" s="275">
        <v>113</v>
      </c>
      <c r="H16" s="275">
        <v>14</v>
      </c>
      <c r="I16" s="275">
        <v>14</v>
      </c>
      <c r="J16" s="275">
        <v>556</v>
      </c>
      <c r="K16" s="275">
        <v>435</v>
      </c>
      <c r="L16" s="275">
        <v>26</v>
      </c>
      <c r="M16" s="275">
        <v>95</v>
      </c>
      <c r="N16" s="275">
        <v>75</v>
      </c>
      <c r="O16" s="275">
        <v>3</v>
      </c>
      <c r="P16" s="275">
        <v>17</v>
      </c>
      <c r="Q16" s="275" t="s">
        <v>269</v>
      </c>
      <c r="R16" s="275" t="s">
        <v>269</v>
      </c>
      <c r="S16" s="192" t="s">
        <v>72</v>
      </c>
    </row>
    <row r="17" spans="1:19" ht="15.75" customHeight="1">
      <c r="A17" s="193" t="s">
        <v>73</v>
      </c>
      <c r="B17" s="275">
        <v>359</v>
      </c>
      <c r="C17" s="275">
        <v>732</v>
      </c>
      <c r="D17" s="276">
        <v>2.0389972150000002</v>
      </c>
      <c r="E17" s="275">
        <v>290</v>
      </c>
      <c r="F17" s="275">
        <v>10</v>
      </c>
      <c r="G17" s="275">
        <v>53</v>
      </c>
      <c r="H17" s="275">
        <v>3</v>
      </c>
      <c r="I17" s="275">
        <v>3</v>
      </c>
      <c r="J17" s="275">
        <v>356</v>
      </c>
      <c r="K17" s="275">
        <v>304</v>
      </c>
      <c r="L17" s="275">
        <v>9</v>
      </c>
      <c r="M17" s="275">
        <v>43</v>
      </c>
      <c r="N17" s="275">
        <v>38</v>
      </c>
      <c r="O17" s="275">
        <v>5</v>
      </c>
      <c r="P17" s="275" t="s">
        <v>269</v>
      </c>
      <c r="Q17" s="275" t="s">
        <v>269</v>
      </c>
      <c r="R17" s="275" t="s">
        <v>269</v>
      </c>
      <c r="S17" s="192" t="s">
        <v>73</v>
      </c>
    </row>
    <row r="18" spans="1:19" ht="15.75" customHeight="1">
      <c r="A18" s="193" t="s">
        <v>74</v>
      </c>
      <c r="B18" s="275">
        <v>672</v>
      </c>
      <c r="C18" s="275">
        <v>1349</v>
      </c>
      <c r="D18" s="276">
        <v>2.0074404760000002</v>
      </c>
      <c r="E18" s="275">
        <v>403</v>
      </c>
      <c r="F18" s="275">
        <v>16</v>
      </c>
      <c r="G18" s="275">
        <v>232</v>
      </c>
      <c r="H18" s="275">
        <v>12</v>
      </c>
      <c r="I18" s="275">
        <v>9</v>
      </c>
      <c r="J18" s="275">
        <v>663</v>
      </c>
      <c r="K18" s="275">
        <v>416</v>
      </c>
      <c r="L18" s="275">
        <v>57</v>
      </c>
      <c r="M18" s="275">
        <v>189</v>
      </c>
      <c r="N18" s="275">
        <v>75</v>
      </c>
      <c r="O18" s="275">
        <v>78</v>
      </c>
      <c r="P18" s="275">
        <v>36</v>
      </c>
      <c r="Q18" s="275" t="s">
        <v>269</v>
      </c>
      <c r="R18" s="275">
        <v>1</v>
      </c>
      <c r="S18" s="192" t="s">
        <v>74</v>
      </c>
    </row>
    <row r="19" spans="1:19" ht="15.75" customHeight="1">
      <c r="A19" s="193" t="s">
        <v>75</v>
      </c>
      <c r="B19" s="275">
        <v>555</v>
      </c>
      <c r="C19" s="275">
        <v>1102</v>
      </c>
      <c r="D19" s="276">
        <v>1.985585586</v>
      </c>
      <c r="E19" s="275">
        <v>222</v>
      </c>
      <c r="F19" s="275">
        <v>163</v>
      </c>
      <c r="G19" s="275">
        <v>150</v>
      </c>
      <c r="H19" s="275">
        <v>15</v>
      </c>
      <c r="I19" s="275">
        <v>5</v>
      </c>
      <c r="J19" s="275">
        <v>550</v>
      </c>
      <c r="K19" s="275">
        <v>268</v>
      </c>
      <c r="L19" s="275">
        <v>23</v>
      </c>
      <c r="M19" s="275">
        <v>258</v>
      </c>
      <c r="N19" s="275">
        <v>63</v>
      </c>
      <c r="O19" s="275">
        <v>172</v>
      </c>
      <c r="P19" s="275">
        <v>23</v>
      </c>
      <c r="Q19" s="275" t="s">
        <v>269</v>
      </c>
      <c r="R19" s="275">
        <v>1</v>
      </c>
      <c r="S19" s="192" t="s">
        <v>75</v>
      </c>
    </row>
    <row r="20" spans="1:19" ht="15.75" customHeight="1">
      <c r="A20" s="193" t="s">
        <v>76</v>
      </c>
      <c r="B20" s="275">
        <v>466</v>
      </c>
      <c r="C20" s="275">
        <v>871</v>
      </c>
      <c r="D20" s="276">
        <v>1.869098712</v>
      </c>
      <c r="E20" s="275">
        <v>189</v>
      </c>
      <c r="F20" s="275">
        <v>54</v>
      </c>
      <c r="G20" s="275">
        <v>190</v>
      </c>
      <c r="H20" s="275">
        <v>26</v>
      </c>
      <c r="I20" s="275">
        <v>7</v>
      </c>
      <c r="J20" s="275">
        <v>459</v>
      </c>
      <c r="K20" s="275">
        <v>134</v>
      </c>
      <c r="L20" s="275">
        <v>16</v>
      </c>
      <c r="M20" s="275">
        <v>307</v>
      </c>
      <c r="N20" s="275">
        <v>23</v>
      </c>
      <c r="O20" s="275">
        <v>72</v>
      </c>
      <c r="P20" s="275">
        <v>142</v>
      </c>
      <c r="Q20" s="275">
        <v>70</v>
      </c>
      <c r="R20" s="275">
        <v>2</v>
      </c>
      <c r="S20" s="192" t="s">
        <v>76</v>
      </c>
    </row>
    <row r="21" spans="1:19" ht="15.75" customHeight="1">
      <c r="A21" s="193" t="s">
        <v>77</v>
      </c>
      <c r="B21" s="275">
        <v>389</v>
      </c>
      <c r="C21" s="275">
        <v>650</v>
      </c>
      <c r="D21" s="276">
        <v>1.670951157</v>
      </c>
      <c r="E21" s="275">
        <v>145</v>
      </c>
      <c r="F21" s="275">
        <v>18</v>
      </c>
      <c r="G21" s="275">
        <v>200</v>
      </c>
      <c r="H21" s="275">
        <v>20</v>
      </c>
      <c r="I21" s="275">
        <v>6</v>
      </c>
      <c r="J21" s="275">
        <v>383</v>
      </c>
      <c r="K21" s="275">
        <v>133</v>
      </c>
      <c r="L21" s="275">
        <v>18</v>
      </c>
      <c r="M21" s="275">
        <v>230</v>
      </c>
      <c r="N21" s="275">
        <v>30</v>
      </c>
      <c r="O21" s="275">
        <v>89</v>
      </c>
      <c r="P21" s="275">
        <v>34</v>
      </c>
      <c r="Q21" s="275">
        <v>77</v>
      </c>
      <c r="R21" s="275">
        <v>2</v>
      </c>
      <c r="S21" s="192" t="s">
        <v>77</v>
      </c>
    </row>
    <row r="22" spans="1:19" ht="15.75" customHeight="1">
      <c r="A22" s="193" t="s">
        <v>78</v>
      </c>
      <c r="B22" s="275">
        <v>576</v>
      </c>
      <c r="C22" s="275">
        <v>1041</v>
      </c>
      <c r="D22" s="276">
        <v>1.8072916670000001</v>
      </c>
      <c r="E22" s="275">
        <v>252</v>
      </c>
      <c r="F22" s="275">
        <v>38</v>
      </c>
      <c r="G22" s="275">
        <v>263</v>
      </c>
      <c r="H22" s="275">
        <v>7</v>
      </c>
      <c r="I22" s="275">
        <v>16</v>
      </c>
      <c r="J22" s="275">
        <v>560</v>
      </c>
      <c r="K22" s="275">
        <v>276</v>
      </c>
      <c r="L22" s="275">
        <v>31</v>
      </c>
      <c r="M22" s="275">
        <v>252</v>
      </c>
      <c r="N22" s="275">
        <v>70</v>
      </c>
      <c r="O22" s="275">
        <v>130</v>
      </c>
      <c r="P22" s="275">
        <v>52</v>
      </c>
      <c r="Q22" s="275" t="s">
        <v>269</v>
      </c>
      <c r="R22" s="275">
        <v>1</v>
      </c>
      <c r="S22" s="192" t="s">
        <v>78</v>
      </c>
    </row>
    <row r="23" spans="1:19" ht="15.75" customHeight="1">
      <c r="A23" s="193" t="s">
        <v>79</v>
      </c>
      <c r="B23" s="275">
        <v>346</v>
      </c>
      <c r="C23" s="275">
        <v>631</v>
      </c>
      <c r="D23" s="276">
        <v>1.823699422</v>
      </c>
      <c r="E23" s="275">
        <v>138</v>
      </c>
      <c r="F23" s="275">
        <v>76</v>
      </c>
      <c r="G23" s="275">
        <v>121</v>
      </c>
      <c r="H23" s="275">
        <v>2</v>
      </c>
      <c r="I23" s="275">
        <v>9</v>
      </c>
      <c r="J23" s="275">
        <v>337</v>
      </c>
      <c r="K23" s="275">
        <v>139</v>
      </c>
      <c r="L23" s="275">
        <v>23</v>
      </c>
      <c r="M23" s="275">
        <v>175</v>
      </c>
      <c r="N23" s="275">
        <v>68</v>
      </c>
      <c r="O23" s="275">
        <v>59</v>
      </c>
      <c r="P23" s="275">
        <v>48</v>
      </c>
      <c r="Q23" s="275" t="s">
        <v>269</v>
      </c>
      <c r="R23" s="275" t="s">
        <v>269</v>
      </c>
      <c r="S23" s="192" t="s">
        <v>79</v>
      </c>
    </row>
    <row r="24" spans="1:19" ht="15.75" customHeight="1">
      <c r="A24" s="193" t="s">
        <v>80</v>
      </c>
      <c r="B24" s="275">
        <v>231</v>
      </c>
      <c r="C24" s="275">
        <v>469</v>
      </c>
      <c r="D24" s="276">
        <v>2.0303030299999998</v>
      </c>
      <c r="E24" s="275">
        <v>88</v>
      </c>
      <c r="F24" s="275">
        <v>83</v>
      </c>
      <c r="G24" s="275">
        <v>53</v>
      </c>
      <c r="H24" s="275">
        <v>2</v>
      </c>
      <c r="I24" s="275">
        <v>5</v>
      </c>
      <c r="J24" s="275">
        <v>226</v>
      </c>
      <c r="K24" s="275">
        <v>87</v>
      </c>
      <c r="L24" s="275">
        <v>2</v>
      </c>
      <c r="M24" s="275">
        <v>136</v>
      </c>
      <c r="N24" s="275">
        <v>13</v>
      </c>
      <c r="O24" s="275">
        <v>11</v>
      </c>
      <c r="P24" s="275">
        <v>72</v>
      </c>
      <c r="Q24" s="275">
        <v>40</v>
      </c>
      <c r="R24" s="275">
        <v>1</v>
      </c>
      <c r="S24" s="192" t="s">
        <v>80</v>
      </c>
    </row>
    <row r="25" spans="1:19" ht="15.75" customHeight="1">
      <c r="A25" s="193" t="s">
        <v>81</v>
      </c>
      <c r="B25" s="275">
        <v>789</v>
      </c>
      <c r="C25" s="275">
        <v>1420</v>
      </c>
      <c r="D25" s="276">
        <v>1.799746515</v>
      </c>
      <c r="E25" s="275">
        <v>365</v>
      </c>
      <c r="F25" s="275">
        <v>20</v>
      </c>
      <c r="G25" s="275">
        <v>382</v>
      </c>
      <c r="H25" s="275">
        <v>6</v>
      </c>
      <c r="I25" s="275">
        <v>16</v>
      </c>
      <c r="J25" s="275">
        <v>773</v>
      </c>
      <c r="K25" s="275">
        <v>319</v>
      </c>
      <c r="L25" s="275">
        <v>28</v>
      </c>
      <c r="M25" s="275">
        <v>426</v>
      </c>
      <c r="N25" s="275">
        <v>140</v>
      </c>
      <c r="O25" s="275">
        <v>67</v>
      </c>
      <c r="P25" s="275">
        <v>219</v>
      </c>
      <c r="Q25" s="275" t="s">
        <v>269</v>
      </c>
      <c r="R25" s="275" t="s">
        <v>269</v>
      </c>
      <c r="S25" s="192" t="s">
        <v>81</v>
      </c>
    </row>
    <row r="26" spans="1:19" ht="15.75" customHeight="1">
      <c r="A26" s="193" t="s">
        <v>82</v>
      </c>
      <c r="B26" s="275">
        <v>219</v>
      </c>
      <c r="C26" s="275">
        <v>369</v>
      </c>
      <c r="D26" s="276">
        <v>1.6849315069999999</v>
      </c>
      <c r="E26" s="275">
        <v>92</v>
      </c>
      <c r="F26" s="275">
        <v>28</v>
      </c>
      <c r="G26" s="275">
        <v>92</v>
      </c>
      <c r="H26" s="275">
        <v>5</v>
      </c>
      <c r="I26" s="275">
        <v>2</v>
      </c>
      <c r="J26" s="275">
        <v>217</v>
      </c>
      <c r="K26" s="275">
        <v>68</v>
      </c>
      <c r="L26" s="275">
        <v>2</v>
      </c>
      <c r="M26" s="275">
        <v>144</v>
      </c>
      <c r="N26" s="275">
        <v>1</v>
      </c>
      <c r="O26" s="275">
        <v>6</v>
      </c>
      <c r="P26" s="275">
        <v>137</v>
      </c>
      <c r="Q26" s="275" t="s">
        <v>269</v>
      </c>
      <c r="R26" s="275">
        <v>3</v>
      </c>
      <c r="S26" s="192" t="s">
        <v>82</v>
      </c>
    </row>
    <row r="27" spans="1:19" ht="15.75" customHeight="1">
      <c r="A27" s="193" t="s">
        <v>83</v>
      </c>
      <c r="B27" s="275">
        <v>539</v>
      </c>
      <c r="C27" s="275">
        <v>1033</v>
      </c>
      <c r="D27" s="276">
        <v>1.916512059</v>
      </c>
      <c r="E27" s="275">
        <v>289</v>
      </c>
      <c r="F27" s="275">
        <v>38</v>
      </c>
      <c r="G27" s="275">
        <v>196</v>
      </c>
      <c r="H27" s="275">
        <v>8</v>
      </c>
      <c r="I27" s="275">
        <v>8</v>
      </c>
      <c r="J27" s="275">
        <v>531</v>
      </c>
      <c r="K27" s="275">
        <v>213</v>
      </c>
      <c r="L27" s="275">
        <v>72</v>
      </c>
      <c r="M27" s="275">
        <v>243</v>
      </c>
      <c r="N27" s="275">
        <v>81</v>
      </c>
      <c r="O27" s="275">
        <v>53</v>
      </c>
      <c r="P27" s="275">
        <v>74</v>
      </c>
      <c r="Q27" s="275">
        <v>35</v>
      </c>
      <c r="R27" s="275">
        <v>3</v>
      </c>
      <c r="S27" s="192" t="s">
        <v>83</v>
      </c>
    </row>
    <row r="28" spans="1:19" ht="15.75" customHeight="1">
      <c r="A28" s="193" t="s">
        <v>84</v>
      </c>
      <c r="B28" s="275">
        <v>496</v>
      </c>
      <c r="C28" s="275">
        <v>829</v>
      </c>
      <c r="D28" s="276">
        <v>1.671370968</v>
      </c>
      <c r="E28" s="275">
        <v>193</v>
      </c>
      <c r="F28" s="275" t="s">
        <v>269</v>
      </c>
      <c r="G28" s="275">
        <v>276</v>
      </c>
      <c r="H28" s="275">
        <v>20</v>
      </c>
      <c r="I28" s="275">
        <v>7</v>
      </c>
      <c r="J28" s="275">
        <v>489</v>
      </c>
      <c r="K28" s="275">
        <v>178</v>
      </c>
      <c r="L28" s="275">
        <v>14</v>
      </c>
      <c r="M28" s="275">
        <v>294</v>
      </c>
      <c r="N28" s="275">
        <v>180</v>
      </c>
      <c r="O28" s="275">
        <v>56</v>
      </c>
      <c r="P28" s="275">
        <v>58</v>
      </c>
      <c r="Q28" s="275" t="s">
        <v>269</v>
      </c>
      <c r="R28" s="275">
        <v>3</v>
      </c>
      <c r="S28" s="192" t="s">
        <v>84</v>
      </c>
    </row>
    <row r="29" spans="1:19" ht="15.75" customHeight="1">
      <c r="A29" s="193" t="s">
        <v>85</v>
      </c>
      <c r="B29" s="275">
        <v>627</v>
      </c>
      <c r="C29" s="275">
        <v>1065</v>
      </c>
      <c r="D29" s="276">
        <v>1.698564593</v>
      </c>
      <c r="E29" s="275">
        <v>315</v>
      </c>
      <c r="F29" s="275" t="s">
        <v>269</v>
      </c>
      <c r="G29" s="275">
        <v>299</v>
      </c>
      <c r="H29" s="275">
        <v>6</v>
      </c>
      <c r="I29" s="275">
        <v>7</v>
      </c>
      <c r="J29" s="275">
        <v>620</v>
      </c>
      <c r="K29" s="275">
        <v>351</v>
      </c>
      <c r="L29" s="275">
        <v>71</v>
      </c>
      <c r="M29" s="275">
        <v>191</v>
      </c>
      <c r="N29" s="275">
        <v>111</v>
      </c>
      <c r="O29" s="275">
        <v>80</v>
      </c>
      <c r="P29" s="275" t="s">
        <v>269</v>
      </c>
      <c r="Q29" s="275" t="s">
        <v>269</v>
      </c>
      <c r="R29" s="275">
        <v>7</v>
      </c>
      <c r="S29" s="192" t="s">
        <v>85</v>
      </c>
    </row>
    <row r="30" spans="1:19" ht="15.75" customHeight="1">
      <c r="A30" s="193" t="s">
        <v>86</v>
      </c>
      <c r="B30" s="275">
        <v>333</v>
      </c>
      <c r="C30" s="275">
        <v>607</v>
      </c>
      <c r="D30" s="276">
        <v>1.8228228230000001</v>
      </c>
      <c r="E30" s="275">
        <v>181</v>
      </c>
      <c r="F30" s="275" t="s">
        <v>269</v>
      </c>
      <c r="G30" s="275">
        <v>144</v>
      </c>
      <c r="H30" s="275" t="s">
        <v>269</v>
      </c>
      <c r="I30" s="275">
        <v>8</v>
      </c>
      <c r="J30" s="275">
        <v>325</v>
      </c>
      <c r="K30" s="275">
        <v>186</v>
      </c>
      <c r="L30" s="275">
        <v>41</v>
      </c>
      <c r="M30" s="275">
        <v>98</v>
      </c>
      <c r="N30" s="275">
        <v>66</v>
      </c>
      <c r="O30" s="275">
        <v>32</v>
      </c>
      <c r="P30" s="275" t="s">
        <v>269</v>
      </c>
      <c r="Q30" s="275" t="s">
        <v>269</v>
      </c>
      <c r="R30" s="275" t="s">
        <v>269</v>
      </c>
      <c r="S30" s="192" t="s">
        <v>86</v>
      </c>
    </row>
    <row r="31" spans="1:19" ht="15.75" customHeight="1">
      <c r="A31" s="193" t="s">
        <v>87</v>
      </c>
      <c r="B31" s="275">
        <v>603</v>
      </c>
      <c r="C31" s="275">
        <v>1123</v>
      </c>
      <c r="D31" s="276">
        <v>1.8623548919999999</v>
      </c>
      <c r="E31" s="275">
        <v>260</v>
      </c>
      <c r="F31" s="275" t="s">
        <v>269</v>
      </c>
      <c r="G31" s="275">
        <v>313</v>
      </c>
      <c r="H31" s="275">
        <v>13</v>
      </c>
      <c r="I31" s="275">
        <v>17</v>
      </c>
      <c r="J31" s="275">
        <v>586</v>
      </c>
      <c r="K31" s="275">
        <v>233</v>
      </c>
      <c r="L31" s="275">
        <v>38</v>
      </c>
      <c r="M31" s="275">
        <v>313</v>
      </c>
      <c r="N31" s="275">
        <v>116</v>
      </c>
      <c r="O31" s="275">
        <v>123</v>
      </c>
      <c r="P31" s="275">
        <v>74</v>
      </c>
      <c r="Q31" s="275" t="s">
        <v>269</v>
      </c>
      <c r="R31" s="275">
        <v>2</v>
      </c>
      <c r="S31" s="192" t="s">
        <v>87</v>
      </c>
    </row>
    <row r="32" spans="1:19" ht="15.75" customHeight="1">
      <c r="A32" s="193" t="s">
        <v>88</v>
      </c>
      <c r="B32" s="275">
        <v>732</v>
      </c>
      <c r="C32" s="275">
        <v>1309</v>
      </c>
      <c r="D32" s="276">
        <v>1.7882513659999999</v>
      </c>
      <c r="E32" s="275">
        <v>358</v>
      </c>
      <c r="F32" s="275" t="s">
        <v>269</v>
      </c>
      <c r="G32" s="275">
        <v>360</v>
      </c>
      <c r="H32" s="275">
        <v>10</v>
      </c>
      <c r="I32" s="275">
        <v>4</v>
      </c>
      <c r="J32" s="275">
        <v>728</v>
      </c>
      <c r="K32" s="275">
        <v>352</v>
      </c>
      <c r="L32" s="275">
        <v>102</v>
      </c>
      <c r="M32" s="275">
        <v>273</v>
      </c>
      <c r="N32" s="275">
        <v>196</v>
      </c>
      <c r="O32" s="275">
        <v>77</v>
      </c>
      <c r="P32" s="275" t="s">
        <v>269</v>
      </c>
      <c r="Q32" s="275" t="s">
        <v>269</v>
      </c>
      <c r="R32" s="275">
        <v>1</v>
      </c>
      <c r="S32" s="192" t="s">
        <v>88</v>
      </c>
    </row>
    <row r="33" spans="1:19" ht="15.75" customHeight="1">
      <c r="A33" s="193" t="s">
        <v>89</v>
      </c>
      <c r="B33" s="275">
        <v>1115</v>
      </c>
      <c r="C33" s="275">
        <v>2159</v>
      </c>
      <c r="D33" s="276">
        <v>1.9363228699999999</v>
      </c>
      <c r="E33" s="275">
        <v>603</v>
      </c>
      <c r="F33" s="275">
        <v>74</v>
      </c>
      <c r="G33" s="275">
        <v>414</v>
      </c>
      <c r="H33" s="275">
        <v>14</v>
      </c>
      <c r="I33" s="275">
        <v>10</v>
      </c>
      <c r="J33" s="275">
        <v>1105</v>
      </c>
      <c r="K33" s="275">
        <v>643</v>
      </c>
      <c r="L33" s="275">
        <v>76</v>
      </c>
      <c r="M33" s="275">
        <v>382</v>
      </c>
      <c r="N33" s="275">
        <v>222</v>
      </c>
      <c r="O33" s="275">
        <v>160</v>
      </c>
      <c r="P33" s="275" t="s">
        <v>269</v>
      </c>
      <c r="Q33" s="275" t="s">
        <v>269</v>
      </c>
      <c r="R33" s="275">
        <v>4</v>
      </c>
      <c r="S33" s="192" t="s">
        <v>89</v>
      </c>
    </row>
    <row r="34" spans="1:19" ht="15.75" customHeight="1">
      <c r="A34" s="193" t="s">
        <v>90</v>
      </c>
      <c r="B34" s="275">
        <v>609</v>
      </c>
      <c r="C34" s="275">
        <v>1110</v>
      </c>
      <c r="D34" s="276">
        <v>1.8226600989999999</v>
      </c>
      <c r="E34" s="275">
        <v>337</v>
      </c>
      <c r="F34" s="275" t="s">
        <v>269</v>
      </c>
      <c r="G34" s="275">
        <v>246</v>
      </c>
      <c r="H34" s="275">
        <v>7</v>
      </c>
      <c r="I34" s="275">
        <v>19</v>
      </c>
      <c r="J34" s="275">
        <v>590</v>
      </c>
      <c r="K34" s="275">
        <v>349</v>
      </c>
      <c r="L34" s="275">
        <v>8</v>
      </c>
      <c r="M34" s="275">
        <v>230</v>
      </c>
      <c r="N34" s="275">
        <v>151</v>
      </c>
      <c r="O34" s="275">
        <v>35</v>
      </c>
      <c r="P34" s="275">
        <v>44</v>
      </c>
      <c r="Q34" s="275" t="s">
        <v>269</v>
      </c>
      <c r="R34" s="275">
        <v>3</v>
      </c>
      <c r="S34" s="192" t="s">
        <v>90</v>
      </c>
    </row>
    <row r="35" spans="1:19" ht="15.75" customHeight="1">
      <c r="A35" s="193" t="s">
        <v>91</v>
      </c>
      <c r="B35" s="275" t="s">
        <v>269</v>
      </c>
      <c r="C35" s="275" t="s">
        <v>269</v>
      </c>
      <c r="D35" s="275" t="s">
        <v>269</v>
      </c>
      <c r="E35" s="275" t="s">
        <v>269</v>
      </c>
      <c r="F35" s="275" t="s">
        <v>269</v>
      </c>
      <c r="G35" s="275" t="s">
        <v>269</v>
      </c>
      <c r="H35" s="275" t="s">
        <v>269</v>
      </c>
      <c r="I35" s="275" t="s">
        <v>269</v>
      </c>
      <c r="J35" s="275" t="s">
        <v>269</v>
      </c>
      <c r="K35" s="275" t="s">
        <v>269</v>
      </c>
      <c r="L35" s="275" t="s">
        <v>269</v>
      </c>
      <c r="M35" s="275" t="s">
        <v>269</v>
      </c>
      <c r="N35" s="275" t="s">
        <v>269</v>
      </c>
      <c r="O35" s="275" t="s">
        <v>269</v>
      </c>
      <c r="P35" s="275" t="s">
        <v>269</v>
      </c>
      <c r="Q35" s="275" t="s">
        <v>269</v>
      </c>
      <c r="R35" s="275" t="s">
        <v>269</v>
      </c>
      <c r="S35" s="192" t="s">
        <v>91</v>
      </c>
    </row>
    <row r="36" spans="1:19" ht="15.75" customHeight="1">
      <c r="A36" s="193" t="s">
        <v>92</v>
      </c>
      <c r="B36" s="275">
        <v>289</v>
      </c>
      <c r="C36" s="275">
        <v>641</v>
      </c>
      <c r="D36" s="276">
        <v>2.2179930799999998</v>
      </c>
      <c r="E36" s="275">
        <v>136</v>
      </c>
      <c r="F36" s="275" t="s">
        <v>269</v>
      </c>
      <c r="G36" s="275">
        <v>137</v>
      </c>
      <c r="H36" s="275">
        <v>14</v>
      </c>
      <c r="I36" s="275">
        <v>2</v>
      </c>
      <c r="J36" s="275">
        <v>287</v>
      </c>
      <c r="K36" s="275">
        <v>108</v>
      </c>
      <c r="L36" s="275">
        <v>19</v>
      </c>
      <c r="M36" s="275">
        <v>159</v>
      </c>
      <c r="N36" s="275">
        <v>67</v>
      </c>
      <c r="O36" s="275">
        <v>92</v>
      </c>
      <c r="P36" s="275" t="s">
        <v>269</v>
      </c>
      <c r="Q36" s="275" t="s">
        <v>269</v>
      </c>
      <c r="R36" s="275">
        <v>1</v>
      </c>
      <c r="S36" s="192" t="s">
        <v>92</v>
      </c>
    </row>
    <row r="37" spans="1:19" ht="15.75" customHeight="1">
      <c r="A37" s="193" t="s">
        <v>93</v>
      </c>
      <c r="B37" s="275">
        <v>429</v>
      </c>
      <c r="C37" s="275">
        <v>762</v>
      </c>
      <c r="D37" s="276">
        <v>1.7762237759999999</v>
      </c>
      <c r="E37" s="275">
        <v>174</v>
      </c>
      <c r="F37" s="275" t="s">
        <v>269</v>
      </c>
      <c r="G37" s="275">
        <v>224</v>
      </c>
      <c r="H37" s="275">
        <v>16</v>
      </c>
      <c r="I37" s="275">
        <v>15</v>
      </c>
      <c r="J37" s="275">
        <v>414</v>
      </c>
      <c r="K37" s="275">
        <v>184</v>
      </c>
      <c r="L37" s="275">
        <v>16</v>
      </c>
      <c r="M37" s="275">
        <v>212</v>
      </c>
      <c r="N37" s="275">
        <v>137</v>
      </c>
      <c r="O37" s="275">
        <v>75</v>
      </c>
      <c r="P37" s="275" t="s">
        <v>269</v>
      </c>
      <c r="Q37" s="275" t="s">
        <v>269</v>
      </c>
      <c r="R37" s="275">
        <v>2</v>
      </c>
      <c r="S37" s="192" t="s">
        <v>93</v>
      </c>
    </row>
    <row r="38" spans="1:19" ht="15.75" customHeight="1">
      <c r="A38" s="193" t="s">
        <v>273</v>
      </c>
      <c r="B38" s="275">
        <v>1344</v>
      </c>
      <c r="C38" s="275">
        <v>2673</v>
      </c>
      <c r="D38" s="276">
        <v>1.9888392859999999</v>
      </c>
      <c r="E38" s="275">
        <v>497</v>
      </c>
      <c r="F38" s="275" t="s">
        <v>269</v>
      </c>
      <c r="G38" s="275">
        <v>534</v>
      </c>
      <c r="H38" s="275">
        <v>293</v>
      </c>
      <c r="I38" s="275">
        <v>20</v>
      </c>
      <c r="J38" s="275">
        <v>1324</v>
      </c>
      <c r="K38" s="275">
        <v>503</v>
      </c>
      <c r="L38" s="275">
        <v>20</v>
      </c>
      <c r="M38" s="275">
        <v>798</v>
      </c>
      <c r="N38" s="275">
        <v>285</v>
      </c>
      <c r="O38" s="275">
        <v>452</v>
      </c>
      <c r="P38" s="275">
        <v>61</v>
      </c>
      <c r="Q38" s="275" t="s">
        <v>269</v>
      </c>
      <c r="R38" s="275">
        <v>3</v>
      </c>
      <c r="S38" s="192" t="s">
        <v>273</v>
      </c>
    </row>
    <row r="39" spans="1:19" ht="15.75" customHeight="1">
      <c r="A39" s="193" t="s">
        <v>244</v>
      </c>
      <c r="B39" s="275">
        <v>569</v>
      </c>
      <c r="C39" s="275">
        <v>1187</v>
      </c>
      <c r="D39" s="276">
        <v>2.0861159929999999</v>
      </c>
      <c r="E39" s="275">
        <v>306</v>
      </c>
      <c r="F39" s="275">
        <v>122</v>
      </c>
      <c r="G39" s="275">
        <v>101</v>
      </c>
      <c r="H39" s="275">
        <v>33</v>
      </c>
      <c r="I39" s="275">
        <v>7</v>
      </c>
      <c r="J39" s="275">
        <v>562</v>
      </c>
      <c r="K39" s="275">
        <v>299</v>
      </c>
      <c r="L39" s="275">
        <v>20</v>
      </c>
      <c r="M39" s="275">
        <v>240</v>
      </c>
      <c r="N39" s="275">
        <v>88</v>
      </c>
      <c r="O39" s="275">
        <v>30</v>
      </c>
      <c r="P39" s="275">
        <v>122</v>
      </c>
      <c r="Q39" s="275" t="s">
        <v>269</v>
      </c>
      <c r="R39" s="275">
        <v>3</v>
      </c>
      <c r="S39" s="192" t="s">
        <v>244</v>
      </c>
    </row>
    <row r="40" spans="1:19" ht="15.75" customHeight="1">
      <c r="A40" s="193" t="s">
        <v>257</v>
      </c>
      <c r="B40" s="275">
        <v>1044</v>
      </c>
      <c r="C40" s="275">
        <v>1595</v>
      </c>
      <c r="D40" s="276">
        <v>1.5277777779999999</v>
      </c>
      <c r="E40" s="275">
        <v>270</v>
      </c>
      <c r="F40" s="275">
        <v>64</v>
      </c>
      <c r="G40" s="275">
        <v>670</v>
      </c>
      <c r="H40" s="275">
        <v>28</v>
      </c>
      <c r="I40" s="275">
        <v>12</v>
      </c>
      <c r="J40" s="275">
        <v>1032</v>
      </c>
      <c r="K40" s="275">
        <v>246</v>
      </c>
      <c r="L40" s="275">
        <v>35</v>
      </c>
      <c r="M40" s="275">
        <v>748</v>
      </c>
      <c r="N40" s="275">
        <v>300</v>
      </c>
      <c r="O40" s="275">
        <v>399</v>
      </c>
      <c r="P40" s="275">
        <v>49</v>
      </c>
      <c r="Q40" s="275" t="s">
        <v>269</v>
      </c>
      <c r="R40" s="275">
        <v>3</v>
      </c>
      <c r="S40" s="192" t="s">
        <v>257</v>
      </c>
    </row>
    <row r="41" spans="1:19" ht="15.75" customHeight="1">
      <c r="A41" s="193" t="s">
        <v>94</v>
      </c>
      <c r="B41" s="275">
        <v>446</v>
      </c>
      <c r="C41" s="275">
        <v>1013</v>
      </c>
      <c r="D41" s="276">
        <v>2.2713004479999999</v>
      </c>
      <c r="E41" s="275">
        <v>232</v>
      </c>
      <c r="F41" s="275" t="s">
        <v>269</v>
      </c>
      <c r="G41" s="275">
        <v>179</v>
      </c>
      <c r="H41" s="275">
        <v>30</v>
      </c>
      <c r="I41" s="275">
        <v>5</v>
      </c>
      <c r="J41" s="275">
        <v>441</v>
      </c>
      <c r="K41" s="275">
        <v>237</v>
      </c>
      <c r="L41" s="275">
        <v>6</v>
      </c>
      <c r="M41" s="275">
        <v>197</v>
      </c>
      <c r="N41" s="275">
        <v>77</v>
      </c>
      <c r="O41" s="275">
        <v>97</v>
      </c>
      <c r="P41" s="275">
        <v>23</v>
      </c>
      <c r="Q41" s="275" t="s">
        <v>269</v>
      </c>
      <c r="R41" s="275">
        <v>1</v>
      </c>
      <c r="S41" s="192" t="s">
        <v>94</v>
      </c>
    </row>
    <row r="42" spans="1:19" ht="15.75" customHeight="1">
      <c r="A42" s="193" t="s">
        <v>95</v>
      </c>
      <c r="B42" s="275">
        <v>769</v>
      </c>
      <c r="C42" s="275">
        <v>1487</v>
      </c>
      <c r="D42" s="276">
        <v>1.933680104</v>
      </c>
      <c r="E42" s="275">
        <v>360</v>
      </c>
      <c r="F42" s="275" t="s">
        <v>269</v>
      </c>
      <c r="G42" s="275">
        <v>373</v>
      </c>
      <c r="H42" s="275">
        <v>20</v>
      </c>
      <c r="I42" s="275">
        <v>16</v>
      </c>
      <c r="J42" s="275">
        <v>753</v>
      </c>
      <c r="K42" s="275">
        <v>379</v>
      </c>
      <c r="L42" s="275">
        <v>30</v>
      </c>
      <c r="M42" s="275">
        <v>344</v>
      </c>
      <c r="N42" s="275">
        <v>194</v>
      </c>
      <c r="O42" s="275">
        <v>129</v>
      </c>
      <c r="P42" s="275">
        <v>21</v>
      </c>
      <c r="Q42" s="275" t="s">
        <v>269</v>
      </c>
      <c r="R42" s="275" t="s">
        <v>269</v>
      </c>
      <c r="S42" s="192" t="s">
        <v>95</v>
      </c>
    </row>
    <row r="43" spans="1:19" ht="15.75" customHeight="1">
      <c r="A43" s="193" t="s">
        <v>96</v>
      </c>
      <c r="B43" s="275">
        <v>1009</v>
      </c>
      <c r="C43" s="275">
        <v>2083</v>
      </c>
      <c r="D43" s="276">
        <v>2.064420218</v>
      </c>
      <c r="E43" s="275">
        <v>454</v>
      </c>
      <c r="F43" s="275">
        <v>336</v>
      </c>
      <c r="G43" s="275">
        <v>202</v>
      </c>
      <c r="H43" s="275">
        <v>4</v>
      </c>
      <c r="I43" s="275">
        <v>13</v>
      </c>
      <c r="J43" s="275">
        <v>996</v>
      </c>
      <c r="K43" s="275">
        <v>312</v>
      </c>
      <c r="L43" s="275">
        <v>5</v>
      </c>
      <c r="M43" s="275">
        <v>677</v>
      </c>
      <c r="N43" s="275">
        <v>120</v>
      </c>
      <c r="O43" s="275">
        <v>241</v>
      </c>
      <c r="P43" s="275">
        <v>274</v>
      </c>
      <c r="Q43" s="275">
        <v>42</v>
      </c>
      <c r="R43" s="275">
        <v>2</v>
      </c>
      <c r="S43" s="192" t="s">
        <v>96</v>
      </c>
    </row>
    <row r="44" spans="1:19" ht="15.75" customHeight="1">
      <c r="A44" s="193" t="s">
        <v>97</v>
      </c>
      <c r="B44" s="275">
        <v>1365</v>
      </c>
      <c r="C44" s="275">
        <v>2619</v>
      </c>
      <c r="D44" s="276">
        <v>1.9186813190000001</v>
      </c>
      <c r="E44" s="275">
        <v>245</v>
      </c>
      <c r="F44" s="275">
        <v>566</v>
      </c>
      <c r="G44" s="275">
        <v>401</v>
      </c>
      <c r="H44" s="275">
        <v>137</v>
      </c>
      <c r="I44" s="275">
        <v>16</v>
      </c>
      <c r="J44" s="275">
        <v>1349</v>
      </c>
      <c r="K44" s="275">
        <v>285</v>
      </c>
      <c r="L44" s="275">
        <v>62</v>
      </c>
      <c r="M44" s="275">
        <v>1002</v>
      </c>
      <c r="N44" s="275">
        <v>175</v>
      </c>
      <c r="O44" s="275">
        <v>644</v>
      </c>
      <c r="P44" s="275">
        <v>183</v>
      </c>
      <c r="Q44" s="275" t="s">
        <v>269</v>
      </c>
      <c r="R44" s="275" t="s">
        <v>269</v>
      </c>
      <c r="S44" s="192" t="s">
        <v>97</v>
      </c>
    </row>
    <row r="45" spans="1:19" ht="15.75" customHeight="1">
      <c r="A45" s="193" t="s">
        <v>98</v>
      </c>
      <c r="B45" s="275">
        <v>1023</v>
      </c>
      <c r="C45" s="275">
        <v>1738</v>
      </c>
      <c r="D45" s="276">
        <v>1.698924731</v>
      </c>
      <c r="E45" s="275">
        <v>390</v>
      </c>
      <c r="F45" s="275" t="s">
        <v>269</v>
      </c>
      <c r="G45" s="275">
        <v>555</v>
      </c>
      <c r="H45" s="275">
        <v>62</v>
      </c>
      <c r="I45" s="275">
        <v>16</v>
      </c>
      <c r="J45" s="275">
        <v>1007</v>
      </c>
      <c r="K45" s="275">
        <v>410</v>
      </c>
      <c r="L45" s="275">
        <v>26</v>
      </c>
      <c r="M45" s="275">
        <v>569</v>
      </c>
      <c r="N45" s="275">
        <v>359</v>
      </c>
      <c r="O45" s="275">
        <v>210</v>
      </c>
      <c r="P45" s="275" t="s">
        <v>269</v>
      </c>
      <c r="Q45" s="275" t="s">
        <v>269</v>
      </c>
      <c r="R45" s="275">
        <v>2</v>
      </c>
      <c r="S45" s="192" t="s">
        <v>98</v>
      </c>
    </row>
    <row r="46" spans="1:19" ht="15.75" customHeight="1">
      <c r="A46" s="193" t="s">
        <v>99</v>
      </c>
      <c r="B46" s="275">
        <v>825</v>
      </c>
      <c r="C46" s="275">
        <v>1573</v>
      </c>
      <c r="D46" s="276">
        <v>1.9066666670000001</v>
      </c>
      <c r="E46" s="275">
        <v>369</v>
      </c>
      <c r="F46" s="275" t="s">
        <v>269</v>
      </c>
      <c r="G46" s="275">
        <v>415</v>
      </c>
      <c r="H46" s="275">
        <v>31</v>
      </c>
      <c r="I46" s="275">
        <v>10</v>
      </c>
      <c r="J46" s="275">
        <v>815</v>
      </c>
      <c r="K46" s="275">
        <v>413</v>
      </c>
      <c r="L46" s="275">
        <v>13</v>
      </c>
      <c r="M46" s="275">
        <v>389</v>
      </c>
      <c r="N46" s="275">
        <v>252</v>
      </c>
      <c r="O46" s="275">
        <v>137</v>
      </c>
      <c r="P46" s="275" t="s">
        <v>269</v>
      </c>
      <c r="Q46" s="275" t="s">
        <v>269</v>
      </c>
      <c r="R46" s="275" t="s">
        <v>269</v>
      </c>
      <c r="S46" s="192" t="s">
        <v>99</v>
      </c>
    </row>
    <row r="47" spans="1:19" ht="15.75" customHeight="1">
      <c r="A47" s="193" t="s">
        <v>100</v>
      </c>
      <c r="B47" s="275">
        <v>1107</v>
      </c>
      <c r="C47" s="275">
        <v>1830</v>
      </c>
      <c r="D47" s="276">
        <v>1.653116531</v>
      </c>
      <c r="E47" s="275">
        <v>462</v>
      </c>
      <c r="F47" s="275">
        <v>25</v>
      </c>
      <c r="G47" s="275">
        <v>569</v>
      </c>
      <c r="H47" s="275">
        <v>37</v>
      </c>
      <c r="I47" s="275">
        <v>14</v>
      </c>
      <c r="J47" s="275">
        <v>1093</v>
      </c>
      <c r="K47" s="275">
        <v>363</v>
      </c>
      <c r="L47" s="275">
        <v>23</v>
      </c>
      <c r="M47" s="275">
        <v>700</v>
      </c>
      <c r="N47" s="275">
        <v>238</v>
      </c>
      <c r="O47" s="275">
        <v>264</v>
      </c>
      <c r="P47" s="275">
        <v>145</v>
      </c>
      <c r="Q47" s="275">
        <v>53</v>
      </c>
      <c r="R47" s="275">
        <v>7</v>
      </c>
      <c r="S47" s="192" t="s">
        <v>100</v>
      </c>
    </row>
    <row r="48" spans="1:19" ht="15.75" customHeight="1">
      <c r="A48" s="193" t="s">
        <v>101</v>
      </c>
      <c r="B48" s="275">
        <v>1186</v>
      </c>
      <c r="C48" s="275">
        <v>2234</v>
      </c>
      <c r="D48" s="276">
        <v>1.883642496</v>
      </c>
      <c r="E48" s="275">
        <v>585</v>
      </c>
      <c r="F48" s="275" t="s">
        <v>269</v>
      </c>
      <c r="G48" s="275">
        <v>483</v>
      </c>
      <c r="H48" s="275">
        <v>104</v>
      </c>
      <c r="I48" s="275">
        <v>14</v>
      </c>
      <c r="J48" s="275">
        <v>1172</v>
      </c>
      <c r="K48" s="275">
        <v>575</v>
      </c>
      <c r="L48" s="275">
        <v>54</v>
      </c>
      <c r="M48" s="275">
        <v>537</v>
      </c>
      <c r="N48" s="275">
        <v>232</v>
      </c>
      <c r="O48" s="275">
        <v>218</v>
      </c>
      <c r="P48" s="275">
        <v>38</v>
      </c>
      <c r="Q48" s="275">
        <v>49</v>
      </c>
      <c r="R48" s="275">
        <v>6</v>
      </c>
      <c r="S48" s="192" t="s">
        <v>101</v>
      </c>
    </row>
    <row r="49" spans="1:19" ht="15.75" customHeight="1">
      <c r="A49" s="193" t="s">
        <v>102</v>
      </c>
      <c r="B49" s="275">
        <v>1057</v>
      </c>
      <c r="C49" s="275">
        <v>1880</v>
      </c>
      <c r="D49" s="276">
        <v>1.778618732</v>
      </c>
      <c r="E49" s="275">
        <v>521</v>
      </c>
      <c r="F49" s="275" t="s">
        <v>269</v>
      </c>
      <c r="G49" s="275">
        <v>368</v>
      </c>
      <c r="H49" s="275">
        <v>157</v>
      </c>
      <c r="I49" s="275">
        <v>11</v>
      </c>
      <c r="J49" s="275">
        <v>1046</v>
      </c>
      <c r="K49" s="275">
        <v>482</v>
      </c>
      <c r="L49" s="275">
        <v>54</v>
      </c>
      <c r="M49" s="275">
        <v>506</v>
      </c>
      <c r="N49" s="275">
        <v>147</v>
      </c>
      <c r="O49" s="275">
        <v>207</v>
      </c>
      <c r="P49" s="275">
        <v>108</v>
      </c>
      <c r="Q49" s="275">
        <v>44</v>
      </c>
      <c r="R49" s="275">
        <v>4</v>
      </c>
      <c r="S49" s="192" t="s">
        <v>102</v>
      </c>
    </row>
    <row r="50" spans="1:19" ht="15.75" customHeight="1">
      <c r="A50" s="193" t="s">
        <v>103</v>
      </c>
      <c r="B50" s="275">
        <v>1022</v>
      </c>
      <c r="C50" s="275">
        <v>1958</v>
      </c>
      <c r="D50" s="276">
        <v>1.915851272</v>
      </c>
      <c r="E50" s="275">
        <v>601</v>
      </c>
      <c r="F50" s="275" t="s">
        <v>269</v>
      </c>
      <c r="G50" s="275">
        <v>395</v>
      </c>
      <c r="H50" s="275">
        <v>7</v>
      </c>
      <c r="I50" s="275">
        <v>19</v>
      </c>
      <c r="J50" s="275">
        <v>1003</v>
      </c>
      <c r="K50" s="275">
        <v>643</v>
      </c>
      <c r="L50" s="275">
        <v>43</v>
      </c>
      <c r="M50" s="275">
        <v>317</v>
      </c>
      <c r="N50" s="275">
        <v>208</v>
      </c>
      <c r="O50" s="275">
        <v>89</v>
      </c>
      <c r="P50" s="275">
        <v>20</v>
      </c>
      <c r="Q50" s="275" t="s">
        <v>269</v>
      </c>
      <c r="R50" s="275" t="s">
        <v>269</v>
      </c>
      <c r="S50" s="192" t="s">
        <v>103</v>
      </c>
    </row>
    <row r="51" spans="1:19" ht="15.75" customHeight="1">
      <c r="A51" s="193" t="s">
        <v>104</v>
      </c>
      <c r="B51" s="275">
        <v>793</v>
      </c>
      <c r="C51" s="275">
        <v>1576</v>
      </c>
      <c r="D51" s="276">
        <v>1.9873896600000001</v>
      </c>
      <c r="E51" s="275">
        <v>440</v>
      </c>
      <c r="F51" s="275" t="s">
        <v>269</v>
      </c>
      <c r="G51" s="275">
        <v>324</v>
      </c>
      <c r="H51" s="275">
        <v>11</v>
      </c>
      <c r="I51" s="275">
        <v>18</v>
      </c>
      <c r="J51" s="275">
        <v>775</v>
      </c>
      <c r="K51" s="275">
        <v>466</v>
      </c>
      <c r="L51" s="275">
        <v>60</v>
      </c>
      <c r="M51" s="275">
        <v>248</v>
      </c>
      <c r="N51" s="275">
        <v>116</v>
      </c>
      <c r="O51" s="275">
        <v>132</v>
      </c>
      <c r="P51" s="275" t="s">
        <v>269</v>
      </c>
      <c r="Q51" s="275" t="s">
        <v>269</v>
      </c>
      <c r="R51" s="275">
        <v>1</v>
      </c>
      <c r="S51" s="192" t="s">
        <v>104</v>
      </c>
    </row>
    <row r="52" spans="1:19" ht="15.75" customHeight="1">
      <c r="A52" s="193" t="s">
        <v>105</v>
      </c>
      <c r="B52" s="275">
        <v>450</v>
      </c>
      <c r="C52" s="275">
        <v>821</v>
      </c>
      <c r="D52" s="276">
        <v>1.8244444440000001</v>
      </c>
      <c r="E52" s="275">
        <v>212</v>
      </c>
      <c r="F52" s="275" t="s">
        <v>269</v>
      </c>
      <c r="G52" s="275">
        <v>230</v>
      </c>
      <c r="H52" s="275">
        <v>4</v>
      </c>
      <c r="I52" s="275">
        <v>4</v>
      </c>
      <c r="J52" s="275">
        <v>446</v>
      </c>
      <c r="K52" s="275">
        <v>232</v>
      </c>
      <c r="L52" s="275">
        <v>13</v>
      </c>
      <c r="M52" s="275">
        <v>198</v>
      </c>
      <c r="N52" s="275">
        <v>112</v>
      </c>
      <c r="O52" s="275">
        <v>46</v>
      </c>
      <c r="P52" s="275">
        <v>40</v>
      </c>
      <c r="Q52" s="275" t="s">
        <v>269</v>
      </c>
      <c r="R52" s="275">
        <v>3</v>
      </c>
      <c r="S52" s="192" t="s">
        <v>105</v>
      </c>
    </row>
    <row r="53" spans="1:19" ht="15.75" customHeight="1">
      <c r="A53" s="193" t="s">
        <v>106</v>
      </c>
      <c r="B53" s="275">
        <v>635</v>
      </c>
      <c r="C53" s="275">
        <v>1176</v>
      </c>
      <c r="D53" s="276">
        <v>1.851968504</v>
      </c>
      <c r="E53" s="275">
        <v>190</v>
      </c>
      <c r="F53" s="275">
        <v>161</v>
      </c>
      <c r="G53" s="275">
        <v>266</v>
      </c>
      <c r="H53" s="275">
        <v>12</v>
      </c>
      <c r="I53" s="275">
        <v>6</v>
      </c>
      <c r="J53" s="275">
        <v>629</v>
      </c>
      <c r="K53" s="275">
        <v>196</v>
      </c>
      <c r="L53" s="275">
        <v>10</v>
      </c>
      <c r="M53" s="275">
        <v>423</v>
      </c>
      <c r="N53" s="275">
        <v>120</v>
      </c>
      <c r="O53" s="275">
        <v>142</v>
      </c>
      <c r="P53" s="275">
        <v>161</v>
      </c>
      <c r="Q53" s="275" t="s">
        <v>269</v>
      </c>
      <c r="R53" s="275" t="s">
        <v>269</v>
      </c>
      <c r="S53" s="192" t="s">
        <v>106</v>
      </c>
    </row>
    <row r="54" spans="1:19" ht="15.75" customHeight="1">
      <c r="A54" s="193" t="s">
        <v>107</v>
      </c>
      <c r="B54" s="275">
        <v>1009</v>
      </c>
      <c r="C54" s="275">
        <v>2052</v>
      </c>
      <c r="D54" s="276">
        <v>2.0336967289999999</v>
      </c>
      <c r="E54" s="275">
        <v>542</v>
      </c>
      <c r="F54" s="275">
        <v>45</v>
      </c>
      <c r="G54" s="275">
        <v>368</v>
      </c>
      <c r="H54" s="275">
        <v>29</v>
      </c>
      <c r="I54" s="275">
        <v>25</v>
      </c>
      <c r="J54" s="275">
        <v>984</v>
      </c>
      <c r="K54" s="275">
        <v>537</v>
      </c>
      <c r="L54" s="275">
        <v>27</v>
      </c>
      <c r="M54" s="275">
        <v>420</v>
      </c>
      <c r="N54" s="275">
        <v>215</v>
      </c>
      <c r="O54" s="275">
        <v>150</v>
      </c>
      <c r="P54" s="275">
        <v>55</v>
      </c>
      <c r="Q54" s="275" t="s">
        <v>269</v>
      </c>
      <c r="R54" s="275" t="s">
        <v>269</v>
      </c>
      <c r="S54" s="192" t="s">
        <v>107</v>
      </c>
    </row>
    <row r="55" spans="1:19" ht="15.75" customHeight="1">
      <c r="A55" s="193" t="s">
        <v>108</v>
      </c>
      <c r="B55" s="275">
        <v>1041</v>
      </c>
      <c r="C55" s="275">
        <v>1963</v>
      </c>
      <c r="D55" s="276">
        <v>1.88568684</v>
      </c>
      <c r="E55" s="275">
        <v>522</v>
      </c>
      <c r="F55" s="275" t="s">
        <v>269</v>
      </c>
      <c r="G55" s="275">
        <v>430</v>
      </c>
      <c r="H55" s="275">
        <v>72</v>
      </c>
      <c r="I55" s="275">
        <v>17</v>
      </c>
      <c r="J55" s="275">
        <v>1024</v>
      </c>
      <c r="K55" s="275">
        <v>555</v>
      </c>
      <c r="L55" s="275">
        <v>25</v>
      </c>
      <c r="M55" s="275">
        <v>442</v>
      </c>
      <c r="N55" s="275">
        <v>214</v>
      </c>
      <c r="O55" s="275">
        <v>228</v>
      </c>
      <c r="P55" s="275" t="s">
        <v>269</v>
      </c>
      <c r="Q55" s="275" t="s">
        <v>269</v>
      </c>
      <c r="R55" s="275">
        <v>2</v>
      </c>
      <c r="S55" s="192" t="s">
        <v>108</v>
      </c>
    </row>
    <row r="56" spans="1:19" ht="15.75" customHeight="1">
      <c r="A56" s="193" t="s">
        <v>109</v>
      </c>
      <c r="B56" s="275">
        <v>693</v>
      </c>
      <c r="C56" s="275">
        <v>1274</v>
      </c>
      <c r="D56" s="276">
        <v>1.8383838379999999</v>
      </c>
      <c r="E56" s="275">
        <v>361</v>
      </c>
      <c r="F56" s="275" t="s">
        <v>269</v>
      </c>
      <c r="G56" s="275">
        <v>291</v>
      </c>
      <c r="H56" s="275">
        <v>32</v>
      </c>
      <c r="I56" s="275">
        <v>9</v>
      </c>
      <c r="J56" s="275">
        <v>684</v>
      </c>
      <c r="K56" s="275">
        <v>344</v>
      </c>
      <c r="L56" s="275">
        <v>18</v>
      </c>
      <c r="M56" s="275">
        <v>322</v>
      </c>
      <c r="N56" s="275">
        <v>114</v>
      </c>
      <c r="O56" s="275">
        <v>172</v>
      </c>
      <c r="P56" s="275" t="s">
        <v>269</v>
      </c>
      <c r="Q56" s="275">
        <v>36</v>
      </c>
      <c r="R56" s="275" t="s">
        <v>269</v>
      </c>
      <c r="S56" s="192" t="s">
        <v>109</v>
      </c>
    </row>
    <row r="57" spans="1:19" ht="15.75" customHeight="1">
      <c r="A57" s="193" t="s">
        <v>110</v>
      </c>
      <c r="B57" s="275">
        <v>1022</v>
      </c>
      <c r="C57" s="275">
        <v>1582</v>
      </c>
      <c r="D57" s="276">
        <v>1.5479452060000001</v>
      </c>
      <c r="E57" s="275">
        <v>470</v>
      </c>
      <c r="F57" s="275">
        <v>51</v>
      </c>
      <c r="G57" s="275">
        <v>448</v>
      </c>
      <c r="H57" s="275">
        <v>43</v>
      </c>
      <c r="I57" s="275">
        <v>10</v>
      </c>
      <c r="J57" s="275">
        <v>1012</v>
      </c>
      <c r="K57" s="275">
        <v>290</v>
      </c>
      <c r="L57" s="275">
        <v>10</v>
      </c>
      <c r="M57" s="275">
        <v>709</v>
      </c>
      <c r="N57" s="275">
        <v>128</v>
      </c>
      <c r="O57" s="275">
        <v>335</v>
      </c>
      <c r="P57" s="275">
        <v>89</v>
      </c>
      <c r="Q57" s="275">
        <v>157</v>
      </c>
      <c r="R57" s="275">
        <v>3</v>
      </c>
      <c r="S57" s="192" t="s">
        <v>110</v>
      </c>
    </row>
    <row r="58" spans="1:19" ht="15.75" customHeight="1">
      <c r="A58" s="193" t="s">
        <v>111</v>
      </c>
      <c r="B58" s="275">
        <v>883</v>
      </c>
      <c r="C58" s="275">
        <v>1540</v>
      </c>
      <c r="D58" s="276">
        <v>1.74405436</v>
      </c>
      <c r="E58" s="275">
        <v>419</v>
      </c>
      <c r="F58" s="275" t="s">
        <v>269</v>
      </c>
      <c r="G58" s="275">
        <v>343</v>
      </c>
      <c r="H58" s="275">
        <v>113</v>
      </c>
      <c r="I58" s="275">
        <v>8</v>
      </c>
      <c r="J58" s="275">
        <v>875</v>
      </c>
      <c r="K58" s="275">
        <v>163</v>
      </c>
      <c r="L58" s="275">
        <v>17</v>
      </c>
      <c r="M58" s="275">
        <v>694</v>
      </c>
      <c r="N58" s="275">
        <v>60</v>
      </c>
      <c r="O58" s="275">
        <v>232</v>
      </c>
      <c r="P58" s="275">
        <v>186</v>
      </c>
      <c r="Q58" s="275">
        <v>216</v>
      </c>
      <c r="R58" s="275">
        <v>1</v>
      </c>
      <c r="S58" s="192" t="s">
        <v>111</v>
      </c>
    </row>
    <row r="59" spans="1:19" ht="15.75" customHeight="1">
      <c r="A59" s="193" t="s">
        <v>112</v>
      </c>
      <c r="B59" s="275">
        <v>954</v>
      </c>
      <c r="C59" s="275">
        <v>1560</v>
      </c>
      <c r="D59" s="276">
        <v>1.6352201260000001</v>
      </c>
      <c r="E59" s="275">
        <v>372</v>
      </c>
      <c r="F59" s="275">
        <v>99</v>
      </c>
      <c r="G59" s="275">
        <v>392</v>
      </c>
      <c r="H59" s="275">
        <v>76</v>
      </c>
      <c r="I59" s="275">
        <v>15</v>
      </c>
      <c r="J59" s="275">
        <v>939</v>
      </c>
      <c r="K59" s="275">
        <v>304</v>
      </c>
      <c r="L59" s="275">
        <v>9</v>
      </c>
      <c r="M59" s="275">
        <v>623</v>
      </c>
      <c r="N59" s="275">
        <v>126</v>
      </c>
      <c r="O59" s="275">
        <v>360</v>
      </c>
      <c r="P59" s="275">
        <v>62</v>
      </c>
      <c r="Q59" s="275">
        <v>75</v>
      </c>
      <c r="R59" s="275">
        <v>3</v>
      </c>
      <c r="S59" s="192" t="s">
        <v>112</v>
      </c>
    </row>
    <row r="60" spans="1:19" ht="15.75" customHeight="1">
      <c r="A60" s="193" t="s">
        <v>113</v>
      </c>
      <c r="B60" s="277">
        <v>387</v>
      </c>
      <c r="C60" s="278">
        <v>725</v>
      </c>
      <c r="D60" s="279">
        <v>1.873385013</v>
      </c>
      <c r="E60" s="278">
        <v>97</v>
      </c>
      <c r="F60" s="278">
        <v>97</v>
      </c>
      <c r="G60" s="278">
        <v>159</v>
      </c>
      <c r="H60" s="278">
        <v>28</v>
      </c>
      <c r="I60" s="278">
        <v>6</v>
      </c>
      <c r="J60" s="278">
        <v>381</v>
      </c>
      <c r="K60" s="278">
        <v>103</v>
      </c>
      <c r="L60" s="278">
        <v>1</v>
      </c>
      <c r="M60" s="278">
        <v>277</v>
      </c>
      <c r="N60" s="278">
        <v>66</v>
      </c>
      <c r="O60" s="278">
        <v>211</v>
      </c>
      <c r="P60" s="278" t="s">
        <v>269</v>
      </c>
      <c r="Q60" s="278" t="s">
        <v>269</v>
      </c>
      <c r="R60" s="280" t="s">
        <v>269</v>
      </c>
      <c r="S60" s="192" t="s">
        <v>113</v>
      </c>
    </row>
    <row r="61" spans="1:19" ht="15.75" customHeight="1">
      <c r="A61" s="193" t="s">
        <v>114</v>
      </c>
      <c r="B61" s="277">
        <v>1212</v>
      </c>
      <c r="C61" s="278">
        <v>2378</v>
      </c>
      <c r="D61" s="279">
        <v>1.962046205</v>
      </c>
      <c r="E61" s="278">
        <v>634</v>
      </c>
      <c r="F61" s="278" t="s">
        <v>269</v>
      </c>
      <c r="G61" s="278">
        <v>506</v>
      </c>
      <c r="H61" s="278">
        <v>58</v>
      </c>
      <c r="I61" s="278">
        <v>14</v>
      </c>
      <c r="J61" s="278">
        <v>1198</v>
      </c>
      <c r="K61" s="278">
        <v>635</v>
      </c>
      <c r="L61" s="278">
        <v>22</v>
      </c>
      <c r="M61" s="278">
        <v>540</v>
      </c>
      <c r="N61" s="278">
        <v>254</v>
      </c>
      <c r="O61" s="278">
        <v>217</v>
      </c>
      <c r="P61" s="278">
        <v>41</v>
      </c>
      <c r="Q61" s="278">
        <v>28</v>
      </c>
      <c r="R61" s="280">
        <v>1</v>
      </c>
      <c r="S61" s="192" t="s">
        <v>114</v>
      </c>
    </row>
    <row r="62" spans="1:19" ht="6" customHeight="1">
      <c r="A62" s="96"/>
      <c r="B62" s="281"/>
      <c r="C62" s="282"/>
      <c r="D62" s="283"/>
      <c r="E62" s="282"/>
      <c r="F62" s="282"/>
      <c r="G62" s="282"/>
      <c r="H62" s="282"/>
      <c r="I62" s="282"/>
      <c r="J62" s="282"/>
      <c r="K62" s="282"/>
      <c r="L62" s="282"/>
      <c r="M62" s="282"/>
      <c r="N62" s="282"/>
      <c r="O62" s="282"/>
      <c r="P62" s="282"/>
      <c r="Q62" s="282"/>
      <c r="R62" s="284"/>
      <c r="S62" s="109"/>
    </row>
    <row r="63" spans="1:19" ht="13.5" customHeight="1">
      <c r="A63" s="490"/>
      <c r="B63" s="275"/>
      <c r="C63" s="275"/>
      <c r="D63" s="276"/>
      <c r="E63" s="275"/>
      <c r="F63" s="275"/>
      <c r="G63" s="275"/>
      <c r="H63" s="275"/>
      <c r="I63" s="275"/>
      <c r="J63" s="275"/>
      <c r="K63" s="275"/>
      <c r="L63" s="275"/>
      <c r="M63" s="275"/>
      <c r="N63" s="275"/>
      <c r="O63" s="275"/>
      <c r="P63" s="275"/>
      <c r="Q63" s="275"/>
      <c r="R63" s="275"/>
    </row>
    <row r="64" spans="1:19" ht="13.5" customHeight="1">
      <c r="A64" s="488"/>
      <c r="B64" s="275"/>
      <c r="C64" s="275"/>
      <c r="D64" s="276"/>
      <c r="E64" s="275"/>
      <c r="F64" s="275"/>
      <c r="G64" s="275"/>
      <c r="H64" s="275"/>
      <c r="I64" s="275"/>
      <c r="J64" s="275"/>
      <c r="K64" s="275"/>
      <c r="L64" s="275"/>
      <c r="M64" s="275"/>
      <c r="N64" s="275"/>
      <c r="O64" s="275"/>
      <c r="P64" s="275"/>
      <c r="Q64" s="275"/>
      <c r="R64" s="275"/>
    </row>
    <row r="65" spans="2:18" ht="13.5" customHeight="1">
      <c r="B65" s="275"/>
      <c r="C65" s="275"/>
      <c r="D65" s="276"/>
      <c r="E65" s="275"/>
      <c r="F65" s="275"/>
      <c r="G65" s="275"/>
      <c r="H65" s="275"/>
      <c r="I65" s="275"/>
      <c r="J65" s="275"/>
      <c r="K65" s="275"/>
      <c r="L65" s="275"/>
      <c r="M65" s="275"/>
      <c r="N65" s="275"/>
      <c r="O65" s="275"/>
      <c r="P65" s="275"/>
      <c r="Q65" s="275"/>
      <c r="R65" s="275"/>
    </row>
    <row r="66" spans="2:18" ht="13.5" customHeight="1">
      <c r="B66" s="275"/>
      <c r="C66" s="275"/>
      <c r="D66" s="276"/>
      <c r="E66" s="275"/>
      <c r="F66" s="275"/>
      <c r="G66" s="275"/>
      <c r="H66" s="275"/>
      <c r="I66" s="275"/>
      <c r="J66" s="275"/>
      <c r="K66" s="275"/>
      <c r="L66" s="275"/>
      <c r="M66" s="275"/>
      <c r="N66" s="275"/>
      <c r="O66" s="275"/>
      <c r="P66" s="275"/>
      <c r="Q66" s="275"/>
      <c r="R66" s="275"/>
    </row>
    <row r="67" spans="2:18" ht="13.5" customHeight="1">
      <c r="B67" s="275"/>
      <c r="C67" s="275"/>
      <c r="D67" s="276"/>
      <c r="E67" s="275"/>
      <c r="F67" s="275"/>
      <c r="G67" s="275"/>
      <c r="H67" s="275"/>
      <c r="I67" s="275"/>
      <c r="J67" s="275"/>
      <c r="K67" s="275"/>
      <c r="L67" s="275"/>
      <c r="M67" s="275"/>
      <c r="N67" s="275"/>
      <c r="O67" s="275"/>
      <c r="P67" s="275"/>
      <c r="Q67" s="275"/>
      <c r="R67" s="275"/>
    </row>
    <row r="68" spans="2:18" ht="13.5" customHeight="1">
      <c r="B68" s="275"/>
      <c r="C68" s="275"/>
      <c r="D68" s="276"/>
      <c r="E68" s="275"/>
      <c r="F68" s="275"/>
      <c r="G68" s="275"/>
      <c r="H68" s="275"/>
      <c r="I68" s="275"/>
      <c r="J68" s="275"/>
      <c r="K68" s="275"/>
      <c r="L68" s="275"/>
      <c r="M68" s="275"/>
      <c r="N68" s="275"/>
      <c r="O68" s="275"/>
      <c r="P68" s="275"/>
      <c r="Q68" s="275"/>
      <c r="R68" s="275"/>
    </row>
    <row r="69" spans="2:18" ht="13.5" customHeight="1">
      <c r="B69" s="275"/>
      <c r="C69" s="275"/>
      <c r="D69" s="276"/>
      <c r="E69" s="275"/>
      <c r="F69" s="275"/>
      <c r="G69" s="275"/>
      <c r="H69" s="275"/>
      <c r="I69" s="275"/>
      <c r="J69" s="275"/>
      <c r="K69" s="275"/>
      <c r="L69" s="275"/>
      <c r="M69" s="275"/>
      <c r="N69" s="275"/>
      <c r="O69" s="275"/>
      <c r="P69" s="275"/>
      <c r="Q69" s="275"/>
      <c r="R69" s="275"/>
    </row>
    <row r="70" spans="2:18" ht="13.5" customHeight="1">
      <c r="B70" s="275"/>
      <c r="C70" s="275"/>
      <c r="D70" s="276"/>
      <c r="E70" s="275"/>
      <c r="F70" s="275"/>
      <c r="G70" s="275"/>
      <c r="H70" s="275"/>
      <c r="I70" s="275"/>
      <c r="J70" s="275"/>
      <c r="K70" s="275"/>
      <c r="L70" s="275"/>
      <c r="M70" s="275"/>
      <c r="N70" s="275"/>
      <c r="O70" s="275"/>
      <c r="P70" s="275"/>
      <c r="Q70" s="275"/>
      <c r="R70" s="275"/>
    </row>
    <row r="71" spans="2:18" ht="13.5" customHeight="1">
      <c r="B71" s="275"/>
      <c r="C71" s="275"/>
      <c r="D71" s="276"/>
      <c r="E71" s="275"/>
      <c r="F71" s="275"/>
      <c r="G71" s="275"/>
      <c r="H71" s="275"/>
      <c r="I71" s="275"/>
      <c r="J71" s="275"/>
      <c r="K71" s="275"/>
      <c r="L71" s="275"/>
      <c r="M71" s="275"/>
      <c r="N71" s="275"/>
      <c r="O71" s="275"/>
      <c r="P71" s="275"/>
      <c r="Q71" s="275"/>
      <c r="R71" s="275"/>
    </row>
    <row r="72" spans="2:18" ht="13.5" customHeight="1">
      <c r="B72" s="275"/>
      <c r="C72" s="275"/>
      <c r="D72" s="276"/>
      <c r="E72" s="275"/>
      <c r="F72" s="275"/>
      <c r="G72" s="275"/>
      <c r="H72" s="275"/>
      <c r="I72" s="275"/>
      <c r="J72" s="275"/>
      <c r="K72" s="275"/>
      <c r="L72" s="275"/>
      <c r="M72" s="275"/>
      <c r="N72" s="275"/>
      <c r="O72" s="275"/>
      <c r="P72" s="275"/>
      <c r="Q72" s="275"/>
      <c r="R72" s="275"/>
    </row>
    <row r="73" spans="2:18" ht="13.5" customHeight="1">
      <c r="B73" s="275"/>
      <c r="C73" s="275"/>
      <c r="D73" s="276"/>
      <c r="E73" s="275"/>
      <c r="F73" s="275"/>
      <c r="G73" s="275"/>
      <c r="H73" s="275"/>
      <c r="I73" s="275"/>
      <c r="J73" s="275"/>
      <c r="K73" s="275"/>
      <c r="L73" s="275"/>
      <c r="M73" s="275"/>
      <c r="N73" s="275"/>
      <c r="O73" s="275"/>
      <c r="P73" s="275"/>
      <c r="Q73" s="275"/>
      <c r="R73" s="275"/>
    </row>
    <row r="74" spans="2:18" ht="13.5" customHeight="1">
      <c r="B74" s="275"/>
      <c r="C74" s="275"/>
      <c r="D74" s="276"/>
      <c r="E74" s="275"/>
      <c r="F74" s="275"/>
      <c r="G74" s="275"/>
      <c r="H74" s="275"/>
      <c r="I74" s="275"/>
      <c r="J74" s="275"/>
      <c r="K74" s="275"/>
      <c r="L74" s="275"/>
      <c r="M74" s="275"/>
      <c r="N74" s="275"/>
      <c r="O74" s="275"/>
      <c r="P74" s="275"/>
      <c r="Q74" s="275"/>
      <c r="R74" s="275"/>
    </row>
    <row r="75" spans="2:18" ht="13.5" customHeight="1">
      <c r="B75" s="275"/>
      <c r="C75" s="275"/>
      <c r="D75" s="276"/>
      <c r="E75" s="275"/>
      <c r="F75" s="275"/>
      <c r="G75" s="275"/>
      <c r="H75" s="275"/>
      <c r="I75" s="275"/>
      <c r="J75" s="275"/>
      <c r="K75" s="275"/>
      <c r="L75" s="275"/>
      <c r="M75" s="275"/>
      <c r="N75" s="275"/>
      <c r="O75" s="275"/>
      <c r="P75" s="275"/>
      <c r="Q75" s="275"/>
      <c r="R75" s="275"/>
    </row>
    <row r="76" spans="2:18" ht="13.5" customHeight="1">
      <c r="B76" s="275"/>
      <c r="C76" s="275"/>
      <c r="D76" s="276"/>
      <c r="E76" s="275"/>
      <c r="F76" s="275"/>
      <c r="G76" s="275"/>
      <c r="H76" s="275"/>
      <c r="I76" s="275"/>
      <c r="J76" s="275"/>
      <c r="K76" s="275"/>
      <c r="L76" s="275"/>
      <c r="M76" s="275"/>
      <c r="N76" s="275"/>
      <c r="O76" s="275"/>
      <c r="P76" s="275"/>
      <c r="Q76" s="275"/>
      <c r="R76" s="275"/>
    </row>
    <row r="77" spans="2:18" ht="13.5" customHeight="1">
      <c r="B77" s="275"/>
      <c r="C77" s="275"/>
      <c r="D77" s="276"/>
      <c r="E77" s="275"/>
      <c r="F77" s="275"/>
      <c r="G77" s="275"/>
      <c r="H77" s="275"/>
      <c r="I77" s="275"/>
      <c r="J77" s="275"/>
      <c r="K77" s="275"/>
      <c r="L77" s="275"/>
      <c r="M77" s="275"/>
      <c r="N77" s="275"/>
      <c r="O77" s="275"/>
      <c r="P77" s="275"/>
      <c r="Q77" s="275"/>
      <c r="R77" s="275"/>
    </row>
    <row r="78" spans="2:18" ht="13.5" customHeight="1">
      <c r="B78" s="275"/>
      <c r="C78" s="275"/>
      <c r="D78" s="276"/>
      <c r="E78" s="275"/>
      <c r="F78" s="275"/>
      <c r="G78" s="275"/>
      <c r="H78" s="275"/>
      <c r="I78" s="275"/>
      <c r="J78" s="275"/>
      <c r="K78" s="275"/>
      <c r="L78" s="275"/>
      <c r="M78" s="275"/>
      <c r="N78" s="275"/>
      <c r="O78" s="275"/>
      <c r="P78" s="275"/>
      <c r="Q78" s="275"/>
      <c r="R78" s="275"/>
    </row>
    <row r="79" spans="2:18" ht="13.5" customHeight="1">
      <c r="B79" s="275"/>
      <c r="C79" s="275"/>
      <c r="D79" s="276"/>
      <c r="E79" s="275"/>
      <c r="F79" s="275"/>
      <c r="G79" s="275"/>
      <c r="H79" s="275"/>
      <c r="I79" s="275"/>
      <c r="J79" s="275"/>
      <c r="K79" s="275"/>
      <c r="L79" s="275"/>
      <c r="M79" s="275"/>
      <c r="N79" s="275"/>
      <c r="O79" s="275"/>
      <c r="P79" s="275"/>
      <c r="Q79" s="275"/>
      <c r="R79" s="275"/>
    </row>
    <row r="80" spans="2:18" ht="13.5" customHeight="1">
      <c r="B80" s="275"/>
      <c r="C80" s="275"/>
      <c r="D80" s="276"/>
      <c r="E80" s="275"/>
      <c r="F80" s="275"/>
      <c r="G80" s="275"/>
      <c r="H80" s="275"/>
      <c r="I80" s="275"/>
      <c r="J80" s="275"/>
      <c r="K80" s="275"/>
      <c r="L80" s="275"/>
      <c r="M80" s="275"/>
      <c r="N80" s="275"/>
      <c r="O80" s="275"/>
      <c r="P80" s="275"/>
      <c r="Q80" s="275"/>
      <c r="R80" s="275"/>
    </row>
    <row r="81" spans="2:18" ht="13.5" customHeight="1">
      <c r="B81" s="275"/>
      <c r="C81" s="275"/>
      <c r="D81" s="276"/>
      <c r="E81" s="275"/>
      <c r="F81" s="275"/>
      <c r="G81" s="275"/>
      <c r="H81" s="275"/>
      <c r="I81" s="275"/>
      <c r="J81" s="275"/>
      <c r="K81" s="275"/>
      <c r="L81" s="275"/>
      <c r="M81" s="275"/>
      <c r="N81" s="275"/>
      <c r="O81" s="275"/>
      <c r="P81" s="275"/>
      <c r="Q81" s="275"/>
      <c r="R81" s="275"/>
    </row>
    <row r="82" spans="2:18" ht="13.5" customHeight="1">
      <c r="B82" s="275"/>
      <c r="C82" s="275"/>
      <c r="D82" s="276"/>
      <c r="E82" s="275"/>
      <c r="F82" s="275"/>
      <c r="G82" s="275"/>
      <c r="H82" s="275"/>
      <c r="I82" s="275"/>
      <c r="J82" s="275"/>
      <c r="K82" s="275"/>
      <c r="L82" s="275"/>
      <c r="M82" s="275"/>
      <c r="N82" s="275"/>
      <c r="O82" s="275"/>
      <c r="P82" s="275"/>
      <c r="Q82" s="275"/>
      <c r="R82" s="275"/>
    </row>
    <row r="83" spans="2:18" ht="13.5" customHeight="1">
      <c r="B83" s="275"/>
      <c r="C83" s="275"/>
      <c r="D83" s="276"/>
      <c r="E83" s="275"/>
      <c r="F83" s="275"/>
      <c r="G83" s="275"/>
      <c r="H83" s="275"/>
      <c r="I83" s="275"/>
      <c r="J83" s="275"/>
      <c r="K83" s="275"/>
      <c r="L83" s="275"/>
      <c r="M83" s="275"/>
      <c r="N83" s="275"/>
      <c r="O83" s="275"/>
      <c r="P83" s="275"/>
      <c r="Q83" s="275"/>
      <c r="R83" s="275"/>
    </row>
    <row r="84" spans="2:18" ht="13.5" customHeight="1">
      <c r="B84" s="275"/>
      <c r="C84" s="275"/>
      <c r="D84" s="276"/>
      <c r="E84" s="275"/>
      <c r="F84" s="275"/>
      <c r="G84" s="275"/>
      <c r="H84" s="275"/>
      <c r="I84" s="275"/>
      <c r="J84" s="275"/>
      <c r="K84" s="275"/>
      <c r="L84" s="275"/>
      <c r="M84" s="275"/>
      <c r="N84" s="275"/>
      <c r="O84" s="275"/>
      <c r="P84" s="275"/>
      <c r="Q84" s="275"/>
      <c r="R84" s="275"/>
    </row>
    <row r="85" spans="2:18" ht="13.5" customHeight="1">
      <c r="B85" s="275"/>
      <c r="C85" s="275"/>
      <c r="D85" s="276"/>
      <c r="E85" s="275"/>
      <c r="F85" s="275"/>
      <c r="G85" s="275"/>
      <c r="H85" s="275"/>
      <c r="I85" s="275"/>
      <c r="J85" s="275"/>
      <c r="K85" s="275"/>
      <c r="L85" s="275"/>
      <c r="M85" s="275"/>
      <c r="N85" s="275"/>
      <c r="O85" s="275"/>
      <c r="P85" s="275"/>
      <c r="Q85" s="275"/>
      <c r="R85" s="275"/>
    </row>
    <row r="86" spans="2:18" ht="13.5" customHeight="1">
      <c r="B86" s="275"/>
      <c r="C86" s="275"/>
      <c r="D86" s="276"/>
      <c r="E86" s="275"/>
      <c r="F86" s="275"/>
      <c r="G86" s="275"/>
      <c r="H86" s="275"/>
      <c r="I86" s="275"/>
      <c r="J86" s="275"/>
      <c r="K86" s="275"/>
      <c r="L86" s="275"/>
      <c r="M86" s="275"/>
      <c r="N86" s="275"/>
      <c r="O86" s="275"/>
      <c r="P86" s="275"/>
      <c r="Q86" s="275"/>
      <c r="R86" s="275"/>
    </row>
    <row r="87" spans="2:18" ht="13.5" customHeight="1">
      <c r="B87" s="275"/>
      <c r="C87" s="275"/>
      <c r="D87" s="276"/>
      <c r="E87" s="275"/>
      <c r="F87" s="275"/>
      <c r="G87" s="275"/>
      <c r="H87" s="275"/>
      <c r="I87" s="275"/>
      <c r="J87" s="275"/>
      <c r="K87" s="275"/>
      <c r="L87" s="275"/>
      <c r="M87" s="275"/>
      <c r="N87" s="275"/>
      <c r="O87" s="275"/>
      <c r="P87" s="275"/>
      <c r="Q87" s="275"/>
      <c r="R87" s="275"/>
    </row>
    <row r="88" spans="2:18" ht="13.5" customHeight="1">
      <c r="B88" s="275"/>
      <c r="C88" s="275"/>
      <c r="D88" s="276"/>
      <c r="E88" s="275"/>
      <c r="F88" s="275"/>
      <c r="G88" s="275"/>
      <c r="H88" s="275"/>
      <c r="I88" s="275"/>
      <c r="J88" s="275"/>
      <c r="K88" s="275"/>
      <c r="L88" s="275"/>
      <c r="M88" s="275"/>
      <c r="N88" s="275"/>
      <c r="O88" s="275"/>
      <c r="P88" s="275"/>
      <c r="Q88" s="275"/>
      <c r="R88" s="275"/>
    </row>
    <row r="89" spans="2:18" ht="13.5" customHeight="1">
      <c r="B89" s="275"/>
      <c r="C89" s="275"/>
      <c r="D89" s="276"/>
      <c r="E89" s="275"/>
      <c r="F89" s="275"/>
      <c r="G89" s="275"/>
      <c r="H89" s="275"/>
      <c r="I89" s="275"/>
      <c r="J89" s="275"/>
      <c r="K89" s="275"/>
      <c r="L89" s="275"/>
      <c r="M89" s="275"/>
      <c r="N89" s="275"/>
      <c r="O89" s="275"/>
      <c r="P89" s="275"/>
      <c r="Q89" s="275"/>
      <c r="R89" s="275"/>
    </row>
    <row r="90" spans="2:18" ht="13.5" customHeight="1">
      <c r="B90" s="275"/>
      <c r="C90" s="275"/>
      <c r="D90" s="276"/>
      <c r="E90" s="275"/>
      <c r="F90" s="275"/>
      <c r="G90" s="275"/>
      <c r="H90" s="275"/>
      <c r="I90" s="275"/>
      <c r="J90" s="275"/>
      <c r="K90" s="275"/>
      <c r="L90" s="275"/>
      <c r="M90" s="275"/>
      <c r="N90" s="275"/>
      <c r="O90" s="275"/>
      <c r="P90" s="275"/>
      <c r="Q90" s="275"/>
      <c r="R90" s="275"/>
    </row>
    <row r="91" spans="2:18" ht="13.5" customHeight="1">
      <c r="B91" s="275"/>
      <c r="C91" s="275"/>
      <c r="D91" s="276"/>
      <c r="E91" s="275"/>
      <c r="F91" s="275"/>
      <c r="G91" s="275"/>
      <c r="H91" s="275"/>
      <c r="I91" s="275"/>
      <c r="J91" s="275"/>
      <c r="K91" s="275"/>
      <c r="L91" s="275"/>
      <c r="M91" s="275"/>
      <c r="N91" s="275"/>
      <c r="O91" s="275"/>
      <c r="P91" s="275"/>
      <c r="Q91" s="275"/>
      <c r="R91" s="275"/>
    </row>
    <row r="92" spans="2:18" ht="13.5" customHeight="1">
      <c r="B92" s="275"/>
      <c r="C92" s="275"/>
      <c r="D92" s="276"/>
      <c r="E92" s="275"/>
      <c r="F92" s="275"/>
      <c r="G92" s="275"/>
      <c r="H92" s="275"/>
      <c r="I92" s="275"/>
      <c r="J92" s="275"/>
      <c r="K92" s="275"/>
      <c r="L92" s="275"/>
      <c r="M92" s="275"/>
      <c r="N92" s="275"/>
      <c r="O92" s="275"/>
      <c r="P92" s="275"/>
      <c r="Q92" s="275"/>
      <c r="R92" s="275"/>
    </row>
    <row r="93" spans="2:18" ht="13.5" customHeight="1">
      <c r="B93" s="275"/>
      <c r="C93" s="275"/>
      <c r="D93" s="276"/>
      <c r="E93" s="275"/>
      <c r="F93" s="275"/>
      <c r="G93" s="275"/>
      <c r="H93" s="275"/>
      <c r="I93" s="275"/>
      <c r="J93" s="275"/>
      <c r="K93" s="275"/>
      <c r="L93" s="275"/>
      <c r="M93" s="275"/>
      <c r="N93" s="275"/>
      <c r="O93" s="275"/>
      <c r="P93" s="275"/>
      <c r="Q93" s="275"/>
      <c r="R93" s="275"/>
    </row>
    <row r="94" spans="2:18" ht="13.5" customHeight="1">
      <c r="B94" s="275"/>
      <c r="C94" s="275"/>
      <c r="D94" s="276"/>
      <c r="E94" s="275"/>
      <c r="F94" s="275"/>
      <c r="G94" s="275"/>
      <c r="H94" s="275"/>
      <c r="I94" s="275"/>
      <c r="J94" s="275"/>
      <c r="K94" s="275"/>
      <c r="L94" s="275"/>
      <c r="M94" s="275"/>
      <c r="N94" s="275"/>
      <c r="O94" s="275"/>
      <c r="P94" s="275"/>
      <c r="Q94" s="275"/>
      <c r="R94" s="275"/>
    </row>
    <row r="95" spans="2:18" ht="13.5" customHeight="1">
      <c r="B95" s="275"/>
      <c r="C95" s="275"/>
      <c r="D95" s="276"/>
      <c r="E95" s="275"/>
      <c r="F95" s="275"/>
      <c r="G95" s="275"/>
      <c r="H95" s="275"/>
      <c r="I95" s="275"/>
      <c r="J95" s="275"/>
      <c r="K95" s="275"/>
      <c r="L95" s="275"/>
      <c r="M95" s="275"/>
      <c r="N95" s="275"/>
      <c r="O95" s="275"/>
      <c r="P95" s="275"/>
      <c r="Q95" s="275"/>
      <c r="R95" s="275"/>
    </row>
    <row r="96" spans="2:18" ht="13.5" customHeight="1">
      <c r="B96" s="275"/>
      <c r="C96" s="275"/>
      <c r="D96" s="276"/>
      <c r="E96" s="275"/>
      <c r="F96" s="275"/>
      <c r="G96" s="275"/>
      <c r="H96" s="275"/>
      <c r="I96" s="275"/>
      <c r="J96" s="275"/>
      <c r="K96" s="275"/>
      <c r="L96" s="275"/>
      <c r="M96" s="275"/>
      <c r="N96" s="275"/>
      <c r="O96" s="275"/>
      <c r="P96" s="275"/>
      <c r="Q96" s="275"/>
      <c r="R96" s="275"/>
    </row>
    <row r="97" spans="2:18" ht="13.5" customHeight="1">
      <c r="B97" s="275"/>
      <c r="C97" s="275"/>
      <c r="D97" s="276"/>
      <c r="E97" s="275"/>
      <c r="F97" s="275"/>
      <c r="G97" s="275"/>
      <c r="H97" s="275"/>
      <c r="I97" s="275"/>
      <c r="J97" s="275"/>
      <c r="K97" s="275"/>
      <c r="L97" s="275"/>
      <c r="M97" s="275"/>
      <c r="N97" s="275"/>
      <c r="O97" s="275"/>
      <c r="P97" s="275"/>
      <c r="Q97" s="275"/>
      <c r="R97" s="275"/>
    </row>
    <row r="98" spans="2:18" ht="13.5" customHeight="1">
      <c r="B98" s="275"/>
      <c r="C98" s="275"/>
      <c r="D98" s="276"/>
      <c r="E98" s="275"/>
      <c r="F98" s="275"/>
      <c r="G98" s="275"/>
      <c r="H98" s="275"/>
      <c r="I98" s="275"/>
      <c r="J98" s="275"/>
      <c r="K98" s="275"/>
      <c r="L98" s="275"/>
      <c r="M98" s="275"/>
      <c r="N98" s="275"/>
      <c r="O98" s="275"/>
      <c r="P98" s="275"/>
      <c r="Q98" s="275"/>
      <c r="R98" s="275"/>
    </row>
    <row r="99" spans="2:18" ht="13.5" customHeight="1">
      <c r="B99" s="275"/>
      <c r="C99" s="275"/>
      <c r="D99" s="276"/>
      <c r="E99" s="275"/>
      <c r="F99" s="275"/>
      <c r="G99" s="275"/>
      <c r="H99" s="275"/>
      <c r="I99" s="275"/>
      <c r="J99" s="274"/>
      <c r="K99" s="274"/>
      <c r="L99" s="274"/>
      <c r="M99" s="274"/>
      <c r="N99" s="274"/>
      <c r="O99" s="274"/>
      <c r="P99" s="274"/>
      <c r="Q99" s="274"/>
      <c r="R99" s="274"/>
    </row>
    <row r="100" spans="2:18" ht="13.5" customHeight="1">
      <c r="B100" s="274"/>
      <c r="C100" s="274"/>
      <c r="D100" s="250"/>
      <c r="E100" s="274"/>
      <c r="F100" s="274"/>
      <c r="G100" s="274"/>
      <c r="H100" s="274"/>
      <c r="I100" s="274"/>
      <c r="J100" s="274"/>
      <c r="K100" s="274"/>
      <c r="L100" s="274"/>
      <c r="M100" s="274"/>
      <c r="N100" s="274"/>
      <c r="O100" s="274"/>
      <c r="P100" s="274"/>
      <c r="Q100" s="274"/>
      <c r="R100" s="274"/>
    </row>
    <row r="101" spans="2:18" ht="13.5" customHeight="1">
      <c r="B101" s="274"/>
      <c r="C101" s="274"/>
      <c r="D101" s="250"/>
      <c r="E101" s="274"/>
      <c r="F101" s="274"/>
      <c r="G101" s="274"/>
      <c r="H101" s="274"/>
      <c r="I101" s="274"/>
      <c r="J101" s="274"/>
      <c r="K101" s="274"/>
      <c r="L101" s="274"/>
      <c r="M101" s="274"/>
      <c r="N101" s="274"/>
      <c r="O101" s="274"/>
      <c r="P101" s="274"/>
      <c r="Q101" s="274"/>
      <c r="R101" s="274"/>
    </row>
    <row r="102" spans="2:18" ht="13.5" customHeight="1">
      <c r="B102" s="274"/>
      <c r="C102" s="274"/>
      <c r="D102" s="250"/>
      <c r="E102" s="274"/>
      <c r="F102" s="274"/>
      <c r="G102" s="274"/>
      <c r="H102" s="274"/>
      <c r="I102" s="274"/>
      <c r="J102" s="274"/>
      <c r="K102" s="274"/>
      <c r="L102" s="274"/>
      <c r="M102" s="274"/>
      <c r="N102" s="274"/>
      <c r="O102" s="274"/>
      <c r="P102" s="274"/>
      <c r="Q102" s="274"/>
      <c r="R102" s="274"/>
    </row>
    <row r="103" spans="2:18" ht="13.5" customHeight="1">
      <c r="B103" s="274"/>
      <c r="C103" s="274"/>
      <c r="D103" s="250"/>
      <c r="E103" s="274"/>
      <c r="F103" s="274"/>
      <c r="G103" s="274"/>
      <c r="H103" s="274"/>
      <c r="I103" s="274"/>
      <c r="J103" s="274"/>
      <c r="K103" s="274"/>
      <c r="L103" s="274"/>
      <c r="M103" s="274"/>
      <c r="N103" s="274"/>
      <c r="O103" s="274"/>
      <c r="P103" s="274"/>
      <c r="Q103" s="274"/>
      <c r="R103" s="274"/>
    </row>
    <row r="104" spans="2:18" ht="13.5" customHeight="1">
      <c r="B104" s="274"/>
      <c r="C104" s="274"/>
      <c r="D104" s="250"/>
      <c r="E104" s="274"/>
      <c r="F104" s="274"/>
      <c r="G104" s="274"/>
      <c r="H104" s="274"/>
      <c r="I104" s="274"/>
      <c r="J104" s="274"/>
      <c r="K104" s="274"/>
      <c r="L104" s="274"/>
      <c r="M104" s="274"/>
      <c r="N104" s="274"/>
      <c r="O104" s="274"/>
      <c r="P104" s="274"/>
      <c r="Q104" s="274"/>
      <c r="R104" s="274"/>
    </row>
    <row r="105" spans="2:18" ht="13.5" customHeight="1">
      <c r="B105" s="274"/>
      <c r="C105" s="274"/>
      <c r="D105" s="250"/>
      <c r="E105" s="274"/>
      <c r="F105" s="274"/>
      <c r="G105" s="274"/>
      <c r="H105" s="274"/>
      <c r="I105" s="274"/>
      <c r="J105" s="274"/>
      <c r="K105" s="274"/>
      <c r="L105" s="274"/>
      <c r="M105" s="274"/>
      <c r="N105" s="274"/>
      <c r="O105" s="274"/>
      <c r="P105" s="274"/>
      <c r="Q105" s="274"/>
      <c r="R105" s="274"/>
    </row>
    <row r="106" spans="2:18" ht="13.5" customHeight="1">
      <c r="B106" s="274"/>
      <c r="C106" s="274"/>
      <c r="D106" s="250"/>
      <c r="E106" s="274"/>
      <c r="F106" s="274"/>
      <c r="G106" s="274"/>
      <c r="H106" s="274"/>
      <c r="I106" s="274"/>
      <c r="J106" s="274"/>
      <c r="K106" s="274"/>
      <c r="L106" s="274"/>
      <c r="M106" s="274"/>
      <c r="N106" s="274"/>
      <c r="O106" s="274"/>
      <c r="P106" s="274"/>
      <c r="Q106" s="274"/>
      <c r="R106" s="274"/>
    </row>
    <row r="107" spans="2:18" ht="13.5" customHeight="1">
      <c r="B107" s="274"/>
      <c r="C107" s="274"/>
      <c r="D107" s="250"/>
      <c r="E107" s="274"/>
      <c r="F107" s="274"/>
      <c r="G107" s="274"/>
      <c r="H107" s="274"/>
      <c r="I107" s="274"/>
      <c r="J107" s="274"/>
      <c r="K107" s="274"/>
      <c r="L107" s="274"/>
      <c r="M107" s="274"/>
      <c r="N107" s="274"/>
      <c r="O107" s="274"/>
      <c r="P107" s="274"/>
      <c r="Q107" s="274"/>
      <c r="R107" s="274"/>
    </row>
    <row r="108" spans="2:18" ht="13.5" customHeight="1">
      <c r="B108" s="274"/>
      <c r="C108" s="274"/>
      <c r="D108" s="250"/>
      <c r="E108" s="274"/>
      <c r="F108" s="274"/>
      <c r="G108" s="274"/>
      <c r="H108" s="274"/>
      <c r="I108" s="274"/>
      <c r="J108" s="274"/>
      <c r="K108" s="274"/>
      <c r="L108" s="274"/>
      <c r="M108" s="274"/>
      <c r="N108" s="274"/>
      <c r="O108" s="274"/>
      <c r="P108" s="274"/>
      <c r="Q108" s="274"/>
      <c r="R108" s="274"/>
    </row>
    <row r="109" spans="2:18" ht="13.5" customHeight="1">
      <c r="B109" s="274"/>
      <c r="C109" s="274"/>
      <c r="D109" s="250"/>
      <c r="E109" s="274"/>
      <c r="F109" s="274"/>
      <c r="G109" s="274"/>
      <c r="H109" s="274"/>
      <c r="I109" s="274"/>
      <c r="J109" s="274"/>
      <c r="K109" s="274"/>
      <c r="L109" s="274"/>
      <c r="M109" s="274"/>
      <c r="N109" s="274"/>
      <c r="O109" s="274"/>
      <c r="P109" s="274"/>
      <c r="Q109" s="274"/>
      <c r="R109" s="274"/>
    </row>
    <row r="110" spans="2:18" ht="13.5" customHeight="1">
      <c r="B110" s="274"/>
      <c r="C110" s="274"/>
      <c r="D110" s="250"/>
      <c r="E110" s="274"/>
      <c r="F110" s="274"/>
      <c r="G110" s="274"/>
      <c r="H110" s="274"/>
      <c r="I110" s="274"/>
      <c r="J110" s="274"/>
      <c r="K110" s="274"/>
      <c r="L110" s="274"/>
      <c r="M110" s="274"/>
      <c r="N110" s="274"/>
      <c r="O110" s="274"/>
      <c r="P110" s="274"/>
      <c r="Q110" s="274"/>
      <c r="R110" s="274"/>
    </row>
    <row r="111" spans="2:18" ht="13.5" customHeight="1">
      <c r="B111" s="274"/>
      <c r="C111" s="274"/>
      <c r="D111" s="250"/>
      <c r="E111" s="274"/>
      <c r="F111" s="274"/>
      <c r="G111" s="274"/>
      <c r="H111" s="274"/>
      <c r="I111" s="274"/>
      <c r="J111" s="274"/>
      <c r="K111" s="274"/>
      <c r="L111" s="274"/>
      <c r="M111" s="274"/>
      <c r="N111" s="274"/>
      <c r="O111" s="274"/>
      <c r="P111" s="274"/>
      <c r="Q111" s="274"/>
      <c r="R111" s="274"/>
    </row>
    <row r="112" spans="2:18" ht="13.5" customHeight="1">
      <c r="B112" s="274"/>
      <c r="C112" s="274"/>
      <c r="D112" s="250"/>
      <c r="E112" s="274"/>
      <c r="F112" s="274"/>
      <c r="G112" s="274"/>
      <c r="H112" s="274"/>
      <c r="I112" s="274"/>
      <c r="J112" s="274"/>
      <c r="K112" s="274"/>
      <c r="L112" s="274"/>
      <c r="M112" s="274"/>
      <c r="N112" s="274"/>
      <c r="O112" s="274"/>
      <c r="P112" s="274"/>
      <c r="Q112" s="274"/>
      <c r="R112" s="274"/>
    </row>
    <row r="113" spans="2:18" ht="13.5" customHeight="1">
      <c r="B113" s="274"/>
      <c r="C113" s="274"/>
      <c r="D113" s="250"/>
      <c r="E113" s="274"/>
      <c r="F113" s="274"/>
      <c r="G113" s="274"/>
      <c r="H113" s="274"/>
      <c r="I113" s="274"/>
      <c r="J113" s="274"/>
      <c r="K113" s="274"/>
      <c r="L113" s="274"/>
      <c r="M113" s="274"/>
      <c r="N113" s="274"/>
      <c r="O113" s="274"/>
      <c r="P113" s="274"/>
      <c r="Q113" s="274"/>
      <c r="R113" s="274"/>
    </row>
    <row r="114" spans="2:18" ht="13.5" customHeight="1">
      <c r="B114" s="274"/>
      <c r="C114" s="274"/>
      <c r="D114" s="250"/>
      <c r="E114" s="274"/>
      <c r="F114" s="274"/>
      <c r="G114" s="274"/>
      <c r="H114" s="274"/>
      <c r="I114" s="274"/>
      <c r="J114" s="274"/>
      <c r="K114" s="274"/>
      <c r="L114" s="274"/>
      <c r="M114" s="274"/>
      <c r="N114" s="274"/>
      <c r="O114" s="274"/>
      <c r="P114" s="274"/>
      <c r="Q114" s="274"/>
      <c r="R114" s="274"/>
    </row>
    <row r="115" spans="2:18" ht="13.5" customHeight="1">
      <c r="B115" s="274"/>
      <c r="C115" s="274"/>
      <c r="D115" s="250"/>
      <c r="E115" s="274"/>
      <c r="F115" s="274"/>
      <c r="G115" s="274"/>
      <c r="H115" s="274"/>
      <c r="I115" s="274"/>
      <c r="J115" s="274"/>
      <c r="K115" s="274"/>
      <c r="L115" s="274"/>
      <c r="M115" s="274"/>
      <c r="N115" s="274"/>
      <c r="O115" s="274"/>
      <c r="P115" s="274"/>
      <c r="Q115" s="274"/>
      <c r="R115" s="274"/>
    </row>
    <row r="116" spans="2:18" ht="13.5" customHeight="1">
      <c r="B116" s="274"/>
      <c r="C116" s="274"/>
      <c r="D116" s="250"/>
      <c r="E116" s="274"/>
      <c r="F116" s="274"/>
      <c r="G116" s="274"/>
      <c r="H116" s="274"/>
      <c r="I116" s="274"/>
      <c r="J116" s="274"/>
      <c r="K116" s="274"/>
      <c r="L116" s="274"/>
      <c r="M116" s="274"/>
      <c r="N116" s="274"/>
      <c r="O116" s="274"/>
      <c r="P116" s="274"/>
      <c r="Q116" s="274"/>
      <c r="R116" s="274"/>
    </row>
    <row r="117" spans="2:18" ht="13.5" customHeight="1">
      <c r="B117" s="274"/>
      <c r="C117" s="274"/>
      <c r="D117" s="250"/>
      <c r="E117" s="274"/>
      <c r="F117" s="274"/>
      <c r="G117" s="274"/>
      <c r="H117" s="274"/>
      <c r="I117" s="274"/>
      <c r="J117" s="274"/>
      <c r="K117" s="274"/>
      <c r="L117" s="274"/>
      <c r="M117" s="274"/>
      <c r="N117" s="274"/>
      <c r="O117" s="274"/>
      <c r="P117" s="274"/>
      <c r="Q117" s="274"/>
      <c r="R117" s="274"/>
    </row>
    <row r="118" spans="2:18" ht="13.5" customHeight="1">
      <c r="B118" s="274"/>
      <c r="C118" s="274"/>
      <c r="D118" s="250"/>
      <c r="E118" s="274"/>
      <c r="F118" s="274"/>
      <c r="G118" s="274"/>
      <c r="H118" s="274"/>
      <c r="I118" s="274"/>
      <c r="J118" s="274"/>
      <c r="K118" s="274"/>
      <c r="L118" s="274"/>
      <c r="M118" s="274"/>
      <c r="N118" s="274"/>
      <c r="O118" s="274"/>
      <c r="P118" s="274"/>
      <c r="Q118" s="274"/>
      <c r="R118" s="274"/>
    </row>
    <row r="119" spans="2:18" ht="13.5" customHeight="1">
      <c r="B119" s="274"/>
      <c r="C119" s="274"/>
      <c r="D119" s="250"/>
      <c r="E119" s="274"/>
      <c r="F119" s="274"/>
      <c r="G119" s="274"/>
      <c r="H119" s="274"/>
      <c r="I119" s="274"/>
      <c r="J119" s="274"/>
      <c r="K119" s="274"/>
      <c r="L119" s="274"/>
      <c r="M119" s="274"/>
      <c r="N119" s="274"/>
      <c r="O119" s="274"/>
      <c r="P119" s="274"/>
      <c r="Q119" s="274"/>
      <c r="R119" s="274"/>
    </row>
    <row r="120" spans="2:18" ht="13.5" customHeight="1">
      <c r="B120" s="274"/>
      <c r="C120" s="274"/>
      <c r="D120" s="250"/>
      <c r="E120" s="274"/>
      <c r="F120" s="274"/>
      <c r="G120" s="274"/>
      <c r="H120" s="274"/>
      <c r="I120" s="274"/>
      <c r="J120" s="274"/>
      <c r="K120" s="274"/>
      <c r="L120" s="274"/>
      <c r="M120" s="274"/>
      <c r="N120" s="274"/>
      <c r="O120" s="274"/>
      <c r="P120" s="274"/>
      <c r="Q120" s="274"/>
      <c r="R120" s="274"/>
    </row>
    <row r="121" spans="2:18" ht="13.5" customHeight="1">
      <c r="B121" s="274"/>
      <c r="C121" s="274"/>
      <c r="D121" s="250"/>
      <c r="E121" s="274"/>
      <c r="F121" s="274"/>
      <c r="G121" s="274"/>
      <c r="H121" s="274"/>
      <c r="I121" s="274"/>
      <c r="J121" s="274"/>
      <c r="K121" s="274"/>
      <c r="L121" s="274"/>
      <c r="M121" s="274"/>
      <c r="N121" s="274"/>
      <c r="O121" s="274"/>
      <c r="P121" s="274"/>
      <c r="Q121" s="274"/>
      <c r="R121" s="274"/>
    </row>
    <row r="122" spans="2:18" ht="13.5" customHeight="1">
      <c r="B122" s="274"/>
      <c r="C122" s="274"/>
      <c r="D122" s="250"/>
      <c r="E122" s="274"/>
      <c r="F122" s="274"/>
      <c r="G122" s="274"/>
      <c r="H122" s="274"/>
      <c r="I122" s="274"/>
      <c r="J122" s="274"/>
      <c r="K122" s="274"/>
      <c r="L122" s="274"/>
      <c r="M122" s="274"/>
      <c r="N122" s="274"/>
      <c r="O122" s="274"/>
      <c r="P122" s="274"/>
      <c r="Q122" s="274"/>
      <c r="R122" s="274"/>
    </row>
    <row r="123" spans="2:18" ht="13.5" customHeight="1">
      <c r="B123" s="274"/>
      <c r="C123" s="274"/>
      <c r="D123" s="250"/>
      <c r="E123" s="274"/>
      <c r="F123" s="274"/>
      <c r="G123" s="274"/>
      <c r="H123" s="274"/>
      <c r="I123" s="274"/>
      <c r="J123" s="274"/>
      <c r="K123" s="274"/>
      <c r="L123" s="274"/>
      <c r="M123" s="274"/>
      <c r="N123" s="274"/>
      <c r="O123" s="274"/>
      <c r="P123" s="274"/>
      <c r="Q123" s="274"/>
      <c r="R123" s="274"/>
    </row>
    <row r="124" spans="2:18" ht="13.5" customHeight="1">
      <c r="B124" s="274"/>
      <c r="C124" s="274"/>
      <c r="D124" s="250"/>
      <c r="E124" s="274"/>
      <c r="F124" s="274"/>
      <c r="G124" s="274"/>
      <c r="H124" s="274"/>
      <c r="I124" s="274"/>
      <c r="J124" s="274"/>
      <c r="K124" s="274"/>
      <c r="L124" s="274"/>
      <c r="M124" s="274"/>
      <c r="N124" s="274"/>
      <c r="O124" s="274"/>
      <c r="P124" s="274"/>
      <c r="Q124" s="274"/>
      <c r="R124" s="274"/>
    </row>
    <row r="125" spans="2:18" ht="13.5" customHeight="1">
      <c r="B125" s="274"/>
      <c r="C125" s="274"/>
      <c r="D125" s="250"/>
      <c r="E125" s="274"/>
      <c r="F125" s="274"/>
      <c r="G125" s="274"/>
      <c r="H125" s="274"/>
      <c r="I125" s="274"/>
      <c r="J125" s="274"/>
      <c r="K125" s="274"/>
      <c r="L125" s="274"/>
      <c r="M125" s="274"/>
      <c r="N125" s="274"/>
      <c r="O125" s="274"/>
      <c r="P125" s="274"/>
      <c r="Q125" s="274"/>
      <c r="R125" s="274"/>
    </row>
    <row r="126" spans="2:18" ht="13.5" customHeight="1">
      <c r="B126" s="274"/>
      <c r="C126" s="274"/>
      <c r="D126" s="250"/>
      <c r="E126" s="274"/>
      <c r="F126" s="274"/>
      <c r="G126" s="274"/>
      <c r="H126" s="274"/>
      <c r="I126" s="274"/>
      <c r="J126" s="274"/>
      <c r="K126" s="274"/>
      <c r="L126" s="274"/>
      <c r="M126" s="274"/>
      <c r="N126" s="274"/>
      <c r="O126" s="274"/>
      <c r="P126" s="274"/>
      <c r="Q126" s="274"/>
      <c r="R126" s="274"/>
    </row>
    <row r="127" spans="2:18" ht="13.5" customHeight="1">
      <c r="B127" s="274"/>
      <c r="C127" s="274"/>
      <c r="D127" s="250"/>
      <c r="E127" s="274"/>
      <c r="F127" s="274"/>
      <c r="G127" s="274"/>
      <c r="H127" s="274"/>
      <c r="I127" s="274"/>
      <c r="J127" s="274"/>
      <c r="K127" s="274"/>
      <c r="L127" s="274"/>
      <c r="M127" s="274"/>
      <c r="N127" s="274"/>
      <c r="O127" s="274"/>
      <c r="P127" s="274"/>
      <c r="Q127" s="274"/>
      <c r="R127" s="274"/>
    </row>
    <row r="128" spans="2:18" ht="13.5" customHeight="1">
      <c r="B128" s="274"/>
      <c r="C128" s="274"/>
      <c r="D128" s="250"/>
      <c r="E128" s="274"/>
      <c r="F128" s="274"/>
      <c r="G128" s="274"/>
      <c r="H128" s="274"/>
      <c r="I128" s="274"/>
      <c r="J128" s="274"/>
      <c r="K128" s="274"/>
      <c r="L128" s="274"/>
      <c r="M128" s="274"/>
      <c r="N128" s="274"/>
      <c r="O128" s="274"/>
      <c r="P128" s="274"/>
      <c r="Q128" s="274"/>
      <c r="R128" s="274"/>
    </row>
    <row r="129" spans="2:18" ht="13.5" customHeight="1">
      <c r="B129" s="274"/>
      <c r="C129" s="274"/>
      <c r="D129" s="250"/>
      <c r="E129" s="274"/>
      <c r="F129" s="274"/>
      <c r="G129" s="274"/>
      <c r="H129" s="274"/>
      <c r="I129" s="274"/>
      <c r="J129" s="274"/>
      <c r="K129" s="274"/>
      <c r="L129" s="274"/>
      <c r="M129" s="274"/>
      <c r="N129" s="274"/>
      <c r="O129" s="274"/>
      <c r="P129" s="274"/>
      <c r="Q129" s="274"/>
      <c r="R129" s="274"/>
    </row>
    <row r="130" spans="2:18" ht="13.5" customHeight="1">
      <c r="B130" s="274"/>
      <c r="C130" s="274"/>
      <c r="D130" s="250"/>
      <c r="E130" s="274"/>
      <c r="F130" s="274"/>
      <c r="G130" s="274"/>
      <c r="H130" s="274"/>
      <c r="I130" s="274"/>
      <c r="J130" s="274"/>
      <c r="K130" s="274"/>
      <c r="L130" s="274"/>
      <c r="M130" s="274"/>
      <c r="N130" s="274"/>
      <c r="O130" s="274"/>
      <c r="P130" s="274"/>
      <c r="Q130" s="274"/>
      <c r="R130" s="274"/>
    </row>
    <row r="131" spans="2:18" ht="13.5" customHeight="1">
      <c r="B131" s="274"/>
      <c r="C131" s="274"/>
      <c r="D131" s="250"/>
      <c r="E131" s="274"/>
      <c r="F131" s="274"/>
      <c r="G131" s="274"/>
      <c r="H131" s="274"/>
      <c r="I131" s="274"/>
      <c r="J131" s="274"/>
      <c r="K131" s="274"/>
      <c r="L131" s="274"/>
      <c r="M131" s="274"/>
      <c r="N131" s="274"/>
      <c r="O131" s="274"/>
      <c r="P131" s="274"/>
      <c r="Q131" s="274"/>
      <c r="R131" s="274"/>
    </row>
    <row r="132" spans="2:18" ht="13.5" customHeight="1">
      <c r="B132" s="274"/>
      <c r="C132" s="274"/>
      <c r="D132" s="250"/>
      <c r="E132" s="274"/>
      <c r="F132" s="274"/>
      <c r="G132" s="274"/>
      <c r="H132" s="274"/>
      <c r="I132" s="274"/>
      <c r="J132" s="274"/>
      <c r="K132" s="274"/>
      <c r="L132" s="274"/>
      <c r="M132" s="274"/>
      <c r="N132" s="274"/>
      <c r="O132" s="274"/>
      <c r="P132" s="274"/>
      <c r="Q132" s="274"/>
      <c r="R132" s="274"/>
    </row>
    <row r="133" spans="2:18" ht="13.5" customHeight="1">
      <c r="B133" s="274"/>
      <c r="C133" s="274"/>
      <c r="D133" s="250"/>
      <c r="E133" s="274"/>
      <c r="F133" s="274"/>
      <c r="G133" s="274"/>
      <c r="H133" s="274"/>
      <c r="I133" s="274"/>
      <c r="J133" s="274"/>
      <c r="K133" s="274"/>
      <c r="L133" s="274"/>
      <c r="M133" s="274"/>
      <c r="N133" s="274"/>
      <c r="O133" s="274"/>
      <c r="P133" s="274"/>
      <c r="Q133" s="274"/>
      <c r="R133" s="274"/>
    </row>
    <row r="134" spans="2:18" ht="13.5" customHeight="1">
      <c r="B134" s="274"/>
      <c r="C134" s="274"/>
      <c r="D134" s="250"/>
      <c r="E134" s="274"/>
      <c r="F134" s="274"/>
      <c r="G134" s="274"/>
      <c r="H134" s="274"/>
      <c r="I134" s="274"/>
      <c r="J134" s="274"/>
      <c r="K134" s="274"/>
      <c r="L134" s="274"/>
      <c r="M134" s="274"/>
      <c r="N134" s="274"/>
      <c r="O134" s="274"/>
      <c r="P134" s="274"/>
      <c r="Q134" s="274"/>
      <c r="R134" s="274"/>
    </row>
    <row r="135" spans="2:18" ht="13.5" customHeight="1">
      <c r="B135" s="274"/>
      <c r="C135" s="274"/>
      <c r="D135" s="250"/>
      <c r="E135" s="274"/>
      <c r="F135" s="274"/>
      <c r="G135" s="274"/>
      <c r="H135" s="274"/>
      <c r="I135" s="274"/>
      <c r="J135" s="274"/>
      <c r="K135" s="274"/>
      <c r="L135" s="274"/>
      <c r="M135" s="274"/>
      <c r="N135" s="274"/>
      <c r="O135" s="274"/>
      <c r="P135" s="274"/>
      <c r="Q135" s="274"/>
      <c r="R135" s="274"/>
    </row>
    <row r="136" spans="2:18" ht="13.5" customHeight="1">
      <c r="B136" s="274"/>
      <c r="C136" s="274"/>
      <c r="D136" s="250"/>
      <c r="E136" s="274"/>
      <c r="F136" s="274"/>
      <c r="G136" s="274"/>
      <c r="H136" s="274"/>
      <c r="I136" s="274"/>
      <c r="J136" s="274"/>
      <c r="K136" s="274"/>
      <c r="L136" s="274"/>
      <c r="M136" s="274"/>
      <c r="N136" s="274"/>
      <c r="O136" s="274"/>
      <c r="P136" s="274"/>
      <c r="Q136" s="274"/>
      <c r="R136" s="274"/>
    </row>
    <row r="137" spans="2:18" ht="13.5" customHeight="1">
      <c r="B137" s="274"/>
      <c r="C137" s="274"/>
      <c r="D137" s="250"/>
      <c r="E137" s="274"/>
      <c r="F137" s="274"/>
      <c r="G137" s="274"/>
      <c r="H137" s="274"/>
      <c r="I137" s="274"/>
      <c r="J137" s="274"/>
      <c r="K137" s="274"/>
      <c r="L137" s="274"/>
      <c r="M137" s="274"/>
      <c r="N137" s="274"/>
      <c r="O137" s="274"/>
      <c r="P137" s="274"/>
      <c r="Q137" s="274"/>
      <c r="R137" s="274"/>
    </row>
    <row r="138" spans="2:18" ht="13.5" customHeight="1">
      <c r="B138" s="274"/>
      <c r="C138" s="274"/>
      <c r="D138" s="250"/>
      <c r="E138" s="274"/>
      <c r="F138" s="274"/>
      <c r="G138" s="274"/>
      <c r="H138" s="274"/>
      <c r="I138" s="274"/>
      <c r="J138" s="274"/>
      <c r="K138" s="274"/>
      <c r="L138" s="274"/>
      <c r="M138" s="274"/>
      <c r="N138" s="274"/>
      <c r="O138" s="274"/>
      <c r="P138" s="274"/>
      <c r="Q138" s="274"/>
      <c r="R138" s="274"/>
    </row>
    <row r="139" spans="2:18" ht="13.5" customHeight="1">
      <c r="B139" s="274"/>
      <c r="C139" s="274"/>
      <c r="D139" s="250"/>
      <c r="E139" s="274"/>
      <c r="F139" s="274"/>
      <c r="G139" s="274"/>
      <c r="H139" s="274"/>
      <c r="I139" s="274"/>
      <c r="J139" s="274"/>
      <c r="K139" s="274"/>
      <c r="L139" s="274"/>
      <c r="M139" s="274"/>
      <c r="N139" s="274"/>
      <c r="O139" s="274"/>
      <c r="P139" s="274"/>
      <c r="Q139" s="274"/>
      <c r="R139" s="274"/>
    </row>
    <row r="140" spans="2:18" ht="13.5" customHeight="1">
      <c r="B140" s="274"/>
      <c r="C140" s="274"/>
      <c r="D140" s="250"/>
      <c r="E140" s="274"/>
      <c r="F140" s="274"/>
      <c r="G140" s="274"/>
      <c r="H140" s="274"/>
      <c r="I140" s="274"/>
      <c r="J140" s="274"/>
      <c r="K140" s="274"/>
      <c r="L140" s="274"/>
      <c r="M140" s="274"/>
      <c r="N140" s="274"/>
      <c r="O140" s="274"/>
      <c r="P140" s="274"/>
      <c r="Q140" s="274"/>
      <c r="R140" s="274"/>
    </row>
    <row r="141" spans="2:18" ht="13.5" customHeight="1">
      <c r="B141" s="274"/>
      <c r="C141" s="274"/>
      <c r="D141" s="250"/>
      <c r="E141" s="274"/>
      <c r="F141" s="274"/>
      <c r="G141" s="274"/>
      <c r="H141" s="274"/>
      <c r="I141" s="274"/>
      <c r="J141" s="274"/>
      <c r="K141" s="274"/>
      <c r="L141" s="274"/>
      <c r="M141" s="274"/>
      <c r="N141" s="274"/>
      <c r="O141" s="274"/>
      <c r="P141" s="274"/>
      <c r="Q141" s="274"/>
      <c r="R141" s="274"/>
    </row>
    <row r="142" spans="2:18" ht="13.5" customHeight="1">
      <c r="B142" s="274"/>
      <c r="C142" s="274"/>
      <c r="D142" s="250"/>
      <c r="E142" s="274"/>
      <c r="F142" s="274"/>
      <c r="G142" s="274"/>
      <c r="H142" s="274"/>
      <c r="I142" s="274"/>
      <c r="J142" s="274"/>
      <c r="K142" s="274"/>
      <c r="L142" s="274"/>
      <c r="M142" s="274"/>
      <c r="N142" s="274"/>
      <c r="O142" s="274"/>
      <c r="P142" s="274"/>
      <c r="Q142" s="274"/>
      <c r="R142" s="274"/>
    </row>
    <row r="143" spans="2:18" ht="13.5" customHeight="1">
      <c r="B143" s="274"/>
      <c r="C143" s="274"/>
      <c r="D143" s="250"/>
      <c r="E143" s="274"/>
      <c r="F143" s="274"/>
      <c r="G143" s="274"/>
      <c r="H143" s="274"/>
      <c r="I143" s="274"/>
      <c r="J143" s="274"/>
      <c r="K143" s="274"/>
      <c r="L143" s="274"/>
      <c r="M143" s="274"/>
      <c r="N143" s="274"/>
      <c r="O143" s="274"/>
      <c r="P143" s="274"/>
      <c r="Q143" s="274"/>
      <c r="R143" s="274"/>
    </row>
    <row r="144" spans="2:18" ht="13.5" customHeight="1">
      <c r="B144" s="274"/>
      <c r="C144" s="274"/>
      <c r="D144" s="250"/>
      <c r="E144" s="274"/>
      <c r="F144" s="274"/>
      <c r="G144" s="274"/>
      <c r="H144" s="274"/>
      <c r="I144" s="274"/>
      <c r="J144" s="274"/>
      <c r="K144" s="274"/>
      <c r="L144" s="274"/>
      <c r="M144" s="274"/>
      <c r="N144" s="274"/>
      <c r="O144" s="274"/>
      <c r="P144" s="274"/>
      <c r="Q144" s="274"/>
      <c r="R144" s="274"/>
    </row>
    <row r="145" spans="2:18" ht="13.5" customHeight="1">
      <c r="B145" s="274"/>
      <c r="C145" s="274"/>
      <c r="D145" s="250"/>
      <c r="E145" s="274"/>
      <c r="F145" s="274"/>
      <c r="G145" s="274"/>
      <c r="H145" s="274"/>
      <c r="I145" s="274"/>
      <c r="J145" s="274"/>
      <c r="K145" s="274"/>
      <c r="L145" s="274"/>
      <c r="M145" s="274"/>
      <c r="N145" s="274"/>
      <c r="O145" s="274"/>
      <c r="P145" s="274"/>
      <c r="Q145" s="274"/>
      <c r="R145" s="274"/>
    </row>
    <row r="146" spans="2:18" ht="13.5" customHeight="1">
      <c r="B146" s="274"/>
      <c r="C146" s="274"/>
      <c r="D146" s="250"/>
      <c r="E146" s="274"/>
      <c r="F146" s="274"/>
      <c r="G146" s="274"/>
      <c r="H146" s="274"/>
      <c r="I146" s="274"/>
      <c r="J146" s="274"/>
      <c r="K146" s="274"/>
      <c r="L146" s="274"/>
      <c r="M146" s="274"/>
      <c r="N146" s="274"/>
      <c r="O146" s="274"/>
      <c r="P146" s="274"/>
      <c r="Q146" s="274"/>
      <c r="R146" s="274"/>
    </row>
    <row r="147" spans="2:18" ht="13.5" customHeight="1">
      <c r="B147" s="274"/>
      <c r="C147" s="274"/>
      <c r="D147" s="250"/>
      <c r="E147" s="274"/>
      <c r="F147" s="274"/>
      <c r="G147" s="274"/>
      <c r="H147" s="274"/>
      <c r="I147" s="274"/>
      <c r="J147" s="274"/>
      <c r="K147" s="274"/>
      <c r="L147" s="274"/>
      <c r="M147" s="274"/>
      <c r="N147" s="274"/>
      <c r="O147" s="274"/>
      <c r="P147" s="274"/>
      <c r="Q147" s="274"/>
      <c r="R147" s="274"/>
    </row>
    <row r="148" spans="2:18" ht="13.5" customHeight="1">
      <c r="B148" s="274"/>
      <c r="C148" s="274"/>
      <c r="D148" s="250"/>
      <c r="E148" s="274"/>
      <c r="F148" s="274"/>
      <c r="G148" s="274"/>
      <c r="H148" s="274"/>
      <c r="I148" s="274"/>
      <c r="J148" s="274"/>
      <c r="K148" s="274"/>
      <c r="L148" s="274"/>
      <c r="M148" s="274"/>
      <c r="N148" s="274"/>
      <c r="O148" s="274"/>
      <c r="P148" s="274"/>
      <c r="Q148" s="274"/>
      <c r="R148" s="274"/>
    </row>
    <row r="149" spans="2:18" ht="13.5" customHeight="1">
      <c r="B149" s="274"/>
      <c r="C149" s="274"/>
      <c r="D149" s="250"/>
      <c r="E149" s="274"/>
      <c r="F149" s="274"/>
      <c r="G149" s="274"/>
      <c r="H149" s="274"/>
      <c r="I149" s="274"/>
      <c r="J149" s="274"/>
      <c r="K149" s="274"/>
      <c r="L149" s="274"/>
      <c r="M149" s="274"/>
      <c r="N149" s="274"/>
      <c r="O149" s="274"/>
      <c r="P149" s="274"/>
      <c r="Q149" s="274"/>
      <c r="R149" s="274"/>
    </row>
    <row r="150" spans="2:18" ht="13.5" customHeight="1">
      <c r="B150" s="274"/>
      <c r="C150" s="274"/>
      <c r="D150" s="250"/>
      <c r="E150" s="274"/>
      <c r="F150" s="274"/>
      <c r="G150" s="274"/>
      <c r="H150" s="274"/>
      <c r="I150" s="274"/>
      <c r="J150" s="274"/>
      <c r="K150" s="274"/>
      <c r="L150" s="274"/>
      <c r="M150" s="274"/>
      <c r="N150" s="274"/>
      <c r="O150" s="274"/>
      <c r="P150" s="274"/>
      <c r="Q150" s="274"/>
      <c r="R150" s="274"/>
    </row>
    <row r="151" spans="2:18" ht="13.5" customHeight="1">
      <c r="B151" s="274"/>
      <c r="C151" s="274"/>
      <c r="D151" s="250"/>
      <c r="E151" s="274"/>
      <c r="F151" s="274"/>
      <c r="G151" s="274"/>
      <c r="H151" s="274"/>
      <c r="I151" s="274"/>
      <c r="J151" s="274"/>
      <c r="K151" s="274"/>
      <c r="L151" s="274"/>
      <c r="M151" s="274"/>
      <c r="N151" s="274"/>
      <c r="O151" s="274"/>
      <c r="P151" s="274"/>
      <c r="Q151" s="274"/>
      <c r="R151" s="274"/>
    </row>
    <row r="152" spans="2:18" ht="13.5" customHeight="1">
      <c r="B152" s="274"/>
      <c r="C152" s="274"/>
      <c r="D152" s="274"/>
      <c r="E152" s="274"/>
      <c r="F152" s="274"/>
      <c r="G152" s="274"/>
      <c r="H152" s="274"/>
      <c r="I152" s="274"/>
      <c r="J152" s="274"/>
      <c r="K152" s="274"/>
      <c r="L152" s="274"/>
      <c r="M152" s="274"/>
      <c r="N152" s="274"/>
      <c r="O152" s="274"/>
      <c r="P152" s="274"/>
      <c r="Q152" s="274"/>
      <c r="R152" s="274"/>
    </row>
    <row r="153" spans="2:18" ht="13.5" customHeight="1">
      <c r="B153" s="274"/>
      <c r="C153" s="274"/>
      <c r="D153" s="274"/>
      <c r="E153" s="274"/>
      <c r="F153" s="274"/>
      <c r="G153" s="274"/>
      <c r="H153" s="274"/>
      <c r="I153" s="274"/>
      <c r="J153" s="274"/>
      <c r="K153" s="274"/>
      <c r="L153" s="274"/>
      <c r="M153" s="274"/>
      <c r="N153" s="274"/>
      <c r="O153" s="274"/>
      <c r="P153" s="274"/>
      <c r="Q153" s="274"/>
      <c r="R153" s="274"/>
    </row>
    <row r="154" spans="2:18" ht="13.5" customHeight="1">
      <c r="B154" s="274"/>
      <c r="C154" s="274"/>
      <c r="D154" s="274"/>
      <c r="E154" s="274"/>
      <c r="F154" s="274"/>
      <c r="G154" s="274"/>
      <c r="H154" s="274"/>
      <c r="I154" s="274"/>
      <c r="J154" s="274"/>
      <c r="K154" s="274"/>
      <c r="L154" s="274"/>
      <c r="M154" s="274"/>
      <c r="N154" s="274"/>
      <c r="O154" s="274"/>
      <c r="P154" s="274"/>
      <c r="Q154" s="274"/>
      <c r="R154" s="274"/>
    </row>
    <row r="155" spans="2:18" ht="13.5" customHeight="1">
      <c r="D155" s="274"/>
    </row>
  </sheetData>
  <mergeCells count="14">
    <mergeCell ref="S3:S6"/>
    <mergeCell ref="A3:A6"/>
    <mergeCell ref="B3:D3"/>
    <mergeCell ref="E3:G3"/>
    <mergeCell ref="M4:Q4"/>
    <mergeCell ref="M5:M6"/>
    <mergeCell ref="N5:Q5"/>
    <mergeCell ref="H3:I3"/>
    <mergeCell ref="B4:B6"/>
    <mergeCell ref="C4:C6"/>
    <mergeCell ref="D4:D6"/>
    <mergeCell ref="G4:G6"/>
    <mergeCell ref="J4:J6"/>
    <mergeCell ref="J3:R3"/>
  </mergeCells>
  <phoneticPr fontId="1"/>
  <pageMargins left="0.70866141732283472" right="0.70866141732283472" top="0.74803149606299213" bottom="0.74803149606299213" header="0.31496062992125984" footer="0.31496062992125984"/>
  <pageSetup paperSize="9" scale="84" firstPageNumber="65" fitToWidth="2" orientation="portrait" useFirstPageNumber="1" r:id="rId1"/>
  <headerFooter scaleWithDoc="0">
    <oddFooter>&amp;C&amp;"Century,標準"&amp;10&amp;P</oddFooter>
  </headerFooter>
  <colBreaks count="1" manualBreakCount="1">
    <brk id="9"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S154"/>
  <sheetViews>
    <sheetView zoomScaleNormal="100" workbookViewId="0">
      <selection activeCell="AC18" sqref="AC18"/>
    </sheetView>
  </sheetViews>
  <sheetFormatPr defaultRowHeight="13.5" customHeight="1"/>
  <cols>
    <col min="1" max="1" width="15" style="8" customWidth="1"/>
    <col min="2" max="9" width="10.625" style="8" customWidth="1"/>
    <col min="10" max="18" width="10" style="8" customWidth="1"/>
    <col min="19" max="19" width="15" style="8" customWidth="1"/>
    <col min="20" max="16384" width="9" style="8"/>
  </cols>
  <sheetData>
    <row r="1" spans="1:19" s="2" customFormat="1" ht="15">
      <c r="A1" s="598" t="s">
        <v>863</v>
      </c>
      <c r="J1" s="598" t="s">
        <v>726</v>
      </c>
    </row>
    <row r="3" spans="1:19" s="184" customFormat="1" ht="13.5" customHeight="1">
      <c r="A3" s="727" t="s">
        <v>340</v>
      </c>
      <c r="B3" s="841" t="s">
        <v>498</v>
      </c>
      <c r="C3" s="842"/>
      <c r="D3" s="842"/>
      <c r="E3" s="902" t="s">
        <v>477</v>
      </c>
      <c r="F3" s="903"/>
      <c r="G3" s="903"/>
      <c r="H3" s="905" t="s">
        <v>494</v>
      </c>
      <c r="I3" s="905"/>
      <c r="J3" s="775" t="s">
        <v>479</v>
      </c>
      <c r="K3" s="773"/>
      <c r="L3" s="773"/>
      <c r="M3" s="773"/>
      <c r="N3" s="773"/>
      <c r="O3" s="773"/>
      <c r="P3" s="773"/>
      <c r="Q3" s="773"/>
      <c r="R3" s="774"/>
      <c r="S3" s="782" t="s">
        <v>340</v>
      </c>
    </row>
    <row r="4" spans="1:19" s="184" customFormat="1" ht="13.5" customHeight="1">
      <c r="A4" s="728"/>
      <c r="B4" s="787" t="s">
        <v>402</v>
      </c>
      <c r="C4" s="787" t="s">
        <v>393</v>
      </c>
      <c r="D4" s="906" t="s">
        <v>415</v>
      </c>
      <c r="E4" s="627"/>
      <c r="F4" s="627" t="s">
        <v>677</v>
      </c>
      <c r="G4" s="778" t="s">
        <v>489</v>
      </c>
      <c r="H4" s="630"/>
      <c r="I4" s="625"/>
      <c r="J4" s="787" t="s">
        <v>478</v>
      </c>
      <c r="K4" s="627"/>
      <c r="L4" s="627"/>
      <c r="M4" s="904" t="s">
        <v>480</v>
      </c>
      <c r="N4" s="904"/>
      <c r="O4" s="904"/>
      <c r="P4" s="904"/>
      <c r="Q4" s="904"/>
      <c r="R4" s="628"/>
      <c r="S4" s="771"/>
    </row>
    <row r="5" spans="1:19" s="184" customFormat="1" ht="13.5" customHeight="1">
      <c r="A5" s="728"/>
      <c r="B5" s="788"/>
      <c r="C5" s="788"/>
      <c r="D5" s="907"/>
      <c r="E5" s="634" t="s">
        <v>481</v>
      </c>
      <c r="F5" s="634" t="s">
        <v>701</v>
      </c>
      <c r="G5" s="788"/>
      <c r="H5" s="631" t="s">
        <v>482</v>
      </c>
      <c r="I5" s="628" t="s">
        <v>483</v>
      </c>
      <c r="J5" s="788"/>
      <c r="K5" s="634" t="s">
        <v>484</v>
      </c>
      <c r="L5" s="634" t="s">
        <v>485</v>
      </c>
      <c r="M5" s="904" t="s">
        <v>402</v>
      </c>
      <c r="N5" s="904" t="s">
        <v>486</v>
      </c>
      <c r="O5" s="904"/>
      <c r="P5" s="904"/>
      <c r="Q5" s="904"/>
      <c r="R5" s="628" t="s">
        <v>487</v>
      </c>
      <c r="S5" s="771"/>
    </row>
    <row r="6" spans="1:19" s="184" customFormat="1" ht="13.5" customHeight="1">
      <c r="A6" s="729"/>
      <c r="B6" s="779"/>
      <c r="C6" s="779"/>
      <c r="D6" s="908"/>
      <c r="E6" s="626"/>
      <c r="F6" s="626" t="s">
        <v>702</v>
      </c>
      <c r="G6" s="779"/>
      <c r="H6" s="624"/>
      <c r="I6" s="629"/>
      <c r="J6" s="779"/>
      <c r="K6" s="626"/>
      <c r="L6" s="626"/>
      <c r="M6" s="904"/>
      <c r="N6" s="497" t="s">
        <v>497</v>
      </c>
      <c r="O6" s="495" t="s">
        <v>491</v>
      </c>
      <c r="P6" s="495" t="s">
        <v>492</v>
      </c>
      <c r="Q6" s="496" t="s">
        <v>488</v>
      </c>
      <c r="R6" s="629"/>
      <c r="S6" s="772"/>
    </row>
    <row r="7" spans="1:19" ht="6" customHeight="1">
      <c r="A7" s="219"/>
      <c r="S7" s="194"/>
    </row>
    <row r="8" spans="1:19" ht="15.75" customHeight="1">
      <c r="A8" s="193" t="s">
        <v>115</v>
      </c>
      <c r="B8" s="275">
        <v>1028</v>
      </c>
      <c r="C8" s="275">
        <v>2010</v>
      </c>
      <c r="D8" s="276">
        <v>1.955252918</v>
      </c>
      <c r="E8" s="275">
        <v>536</v>
      </c>
      <c r="F8" s="275">
        <v>63</v>
      </c>
      <c r="G8" s="275">
        <v>343</v>
      </c>
      <c r="H8" s="275">
        <v>70</v>
      </c>
      <c r="I8" s="275">
        <v>16</v>
      </c>
      <c r="J8" s="275">
        <v>1012</v>
      </c>
      <c r="K8" s="275">
        <v>580</v>
      </c>
      <c r="L8" s="275">
        <v>19</v>
      </c>
      <c r="M8" s="275">
        <v>413</v>
      </c>
      <c r="N8" s="275">
        <v>186</v>
      </c>
      <c r="O8" s="275">
        <v>184</v>
      </c>
      <c r="P8" s="275">
        <v>43</v>
      </c>
      <c r="Q8" s="275" t="s">
        <v>269</v>
      </c>
      <c r="R8" s="275" t="s">
        <v>269</v>
      </c>
      <c r="S8" s="192" t="s">
        <v>115</v>
      </c>
    </row>
    <row r="9" spans="1:19" ht="15.75" customHeight="1">
      <c r="A9" s="193" t="s">
        <v>116</v>
      </c>
      <c r="B9" s="275">
        <v>320</v>
      </c>
      <c r="C9" s="275">
        <v>680</v>
      </c>
      <c r="D9" s="276">
        <v>2.125</v>
      </c>
      <c r="E9" s="275">
        <v>81</v>
      </c>
      <c r="F9" s="275">
        <v>53</v>
      </c>
      <c r="G9" s="275">
        <v>149</v>
      </c>
      <c r="H9" s="275">
        <v>36</v>
      </c>
      <c r="I9" s="275">
        <v>1</v>
      </c>
      <c r="J9" s="275">
        <v>319</v>
      </c>
      <c r="K9" s="275">
        <v>94</v>
      </c>
      <c r="L9" s="275">
        <v>2</v>
      </c>
      <c r="M9" s="275">
        <v>222</v>
      </c>
      <c r="N9" s="275">
        <v>65</v>
      </c>
      <c r="O9" s="275">
        <v>118</v>
      </c>
      <c r="P9" s="275">
        <v>39</v>
      </c>
      <c r="Q9" s="275" t="s">
        <v>269</v>
      </c>
      <c r="R9" s="275">
        <v>1</v>
      </c>
      <c r="S9" s="192" t="s">
        <v>116</v>
      </c>
    </row>
    <row r="10" spans="1:19" ht="15.75" customHeight="1">
      <c r="A10" s="193" t="s">
        <v>117</v>
      </c>
      <c r="B10" s="275">
        <v>670</v>
      </c>
      <c r="C10" s="275">
        <v>1361</v>
      </c>
      <c r="D10" s="276">
        <v>2.0313432840000001</v>
      </c>
      <c r="E10" s="275">
        <v>242</v>
      </c>
      <c r="F10" s="275" t="s">
        <v>269</v>
      </c>
      <c r="G10" s="275">
        <v>117</v>
      </c>
      <c r="H10" s="275">
        <v>305</v>
      </c>
      <c r="I10" s="275">
        <v>6</v>
      </c>
      <c r="J10" s="275">
        <v>664</v>
      </c>
      <c r="K10" s="275">
        <v>252</v>
      </c>
      <c r="L10" s="275">
        <v>3</v>
      </c>
      <c r="M10" s="275">
        <v>408</v>
      </c>
      <c r="N10" s="275">
        <v>104</v>
      </c>
      <c r="O10" s="275">
        <v>225</v>
      </c>
      <c r="P10" s="275">
        <v>79</v>
      </c>
      <c r="Q10" s="275" t="s">
        <v>269</v>
      </c>
      <c r="R10" s="275">
        <v>1</v>
      </c>
      <c r="S10" s="192" t="s">
        <v>117</v>
      </c>
    </row>
    <row r="11" spans="1:19" ht="15.75" customHeight="1">
      <c r="A11" s="193" t="s">
        <v>118</v>
      </c>
      <c r="B11" s="275">
        <v>1735</v>
      </c>
      <c r="C11" s="275">
        <v>3331</v>
      </c>
      <c r="D11" s="276">
        <v>1.919884726</v>
      </c>
      <c r="E11" s="275">
        <v>831</v>
      </c>
      <c r="F11" s="275" t="s">
        <v>269</v>
      </c>
      <c r="G11" s="275">
        <v>809</v>
      </c>
      <c r="H11" s="275">
        <v>69</v>
      </c>
      <c r="I11" s="275">
        <v>26</v>
      </c>
      <c r="J11" s="275">
        <v>1709</v>
      </c>
      <c r="K11" s="275">
        <v>843</v>
      </c>
      <c r="L11" s="275">
        <v>23</v>
      </c>
      <c r="M11" s="275">
        <v>838</v>
      </c>
      <c r="N11" s="275">
        <v>432</v>
      </c>
      <c r="O11" s="275">
        <v>327</v>
      </c>
      <c r="P11" s="275">
        <v>49</v>
      </c>
      <c r="Q11" s="275">
        <v>30</v>
      </c>
      <c r="R11" s="275">
        <v>5</v>
      </c>
      <c r="S11" s="192" t="s">
        <v>118</v>
      </c>
    </row>
    <row r="12" spans="1:19" ht="15.75" customHeight="1">
      <c r="A12" s="193" t="s">
        <v>119</v>
      </c>
      <c r="B12" s="275">
        <v>832</v>
      </c>
      <c r="C12" s="275">
        <v>1486</v>
      </c>
      <c r="D12" s="276">
        <v>1.786057692</v>
      </c>
      <c r="E12" s="275">
        <v>270</v>
      </c>
      <c r="F12" s="275">
        <v>44</v>
      </c>
      <c r="G12" s="275">
        <v>481</v>
      </c>
      <c r="H12" s="275">
        <v>26</v>
      </c>
      <c r="I12" s="275">
        <v>11</v>
      </c>
      <c r="J12" s="275">
        <v>821</v>
      </c>
      <c r="K12" s="275">
        <v>274</v>
      </c>
      <c r="L12" s="275">
        <v>11</v>
      </c>
      <c r="M12" s="275">
        <v>535</v>
      </c>
      <c r="N12" s="275">
        <v>295</v>
      </c>
      <c r="O12" s="275">
        <v>214</v>
      </c>
      <c r="P12" s="275">
        <v>26</v>
      </c>
      <c r="Q12" s="275" t="s">
        <v>269</v>
      </c>
      <c r="R12" s="275">
        <v>1</v>
      </c>
      <c r="S12" s="192" t="s">
        <v>119</v>
      </c>
    </row>
    <row r="13" spans="1:19" s="25" customFormat="1" ht="15.75" customHeight="1">
      <c r="A13" s="513" t="s">
        <v>120</v>
      </c>
      <c r="B13" s="562">
        <v>41562</v>
      </c>
      <c r="C13" s="537">
        <v>78033</v>
      </c>
      <c r="D13" s="563">
        <v>1.8775083008517395</v>
      </c>
      <c r="E13" s="537">
        <v>19563</v>
      </c>
      <c r="F13" s="537">
        <v>2734</v>
      </c>
      <c r="G13" s="537">
        <v>16373</v>
      </c>
      <c r="H13" s="537">
        <v>2262</v>
      </c>
      <c r="I13" s="537">
        <v>630</v>
      </c>
      <c r="J13" s="537">
        <v>40932</v>
      </c>
      <c r="K13" s="537">
        <v>18741</v>
      </c>
      <c r="L13" s="537">
        <v>1657</v>
      </c>
      <c r="M13" s="537">
        <v>20430</v>
      </c>
      <c r="N13" s="537">
        <v>7606</v>
      </c>
      <c r="O13" s="537">
        <v>8297</v>
      </c>
      <c r="P13" s="537">
        <v>3478</v>
      </c>
      <c r="Q13" s="537">
        <v>1049</v>
      </c>
      <c r="R13" s="564">
        <v>104</v>
      </c>
      <c r="S13" s="529" t="s">
        <v>120</v>
      </c>
    </row>
    <row r="14" spans="1:19" ht="15.75" customHeight="1">
      <c r="A14" s="193" t="s">
        <v>121</v>
      </c>
      <c r="B14" s="275">
        <v>2448</v>
      </c>
      <c r="C14" s="275">
        <v>4777</v>
      </c>
      <c r="D14" s="276">
        <v>1.951388889</v>
      </c>
      <c r="E14" s="275">
        <v>1292</v>
      </c>
      <c r="F14" s="275">
        <v>223</v>
      </c>
      <c r="G14" s="275">
        <v>849</v>
      </c>
      <c r="H14" s="275">
        <v>42</v>
      </c>
      <c r="I14" s="275">
        <v>42</v>
      </c>
      <c r="J14" s="275">
        <v>2406</v>
      </c>
      <c r="K14" s="275">
        <v>1182</v>
      </c>
      <c r="L14" s="275">
        <v>106</v>
      </c>
      <c r="M14" s="275">
        <v>1109</v>
      </c>
      <c r="N14" s="275">
        <v>401</v>
      </c>
      <c r="O14" s="275">
        <v>708</v>
      </c>
      <c r="P14" s="275" t="s">
        <v>269</v>
      </c>
      <c r="Q14" s="275" t="s">
        <v>269</v>
      </c>
      <c r="R14" s="275">
        <v>9</v>
      </c>
      <c r="S14" s="192" t="s">
        <v>121</v>
      </c>
    </row>
    <row r="15" spans="1:19" ht="15.75" customHeight="1">
      <c r="A15" s="193" t="s">
        <v>122</v>
      </c>
      <c r="B15" s="275">
        <v>766</v>
      </c>
      <c r="C15" s="275">
        <v>1517</v>
      </c>
      <c r="D15" s="276">
        <v>1.9804177549999999</v>
      </c>
      <c r="E15" s="275">
        <v>304</v>
      </c>
      <c r="F15" s="275">
        <v>141</v>
      </c>
      <c r="G15" s="275">
        <v>258</v>
      </c>
      <c r="H15" s="275">
        <v>49</v>
      </c>
      <c r="I15" s="275">
        <v>14</v>
      </c>
      <c r="J15" s="275">
        <v>752</v>
      </c>
      <c r="K15" s="275">
        <v>243</v>
      </c>
      <c r="L15" s="275">
        <v>4</v>
      </c>
      <c r="M15" s="275">
        <v>504</v>
      </c>
      <c r="N15" s="275">
        <v>121</v>
      </c>
      <c r="O15" s="275">
        <v>126</v>
      </c>
      <c r="P15" s="275">
        <v>257</v>
      </c>
      <c r="Q15" s="275" t="s">
        <v>269</v>
      </c>
      <c r="R15" s="275">
        <v>1</v>
      </c>
      <c r="S15" s="192" t="s">
        <v>122</v>
      </c>
    </row>
    <row r="16" spans="1:19" ht="15.75" customHeight="1">
      <c r="A16" s="193" t="s">
        <v>123</v>
      </c>
      <c r="B16" s="275">
        <v>307</v>
      </c>
      <c r="C16" s="275">
        <v>690</v>
      </c>
      <c r="D16" s="276">
        <v>2.2475570029999998</v>
      </c>
      <c r="E16" s="275">
        <v>40</v>
      </c>
      <c r="F16" s="275" t="s">
        <v>269</v>
      </c>
      <c r="G16" s="275">
        <v>25</v>
      </c>
      <c r="H16" s="275">
        <v>242</v>
      </c>
      <c r="I16" s="275" t="s">
        <v>269</v>
      </c>
      <c r="J16" s="275">
        <v>307</v>
      </c>
      <c r="K16" s="275">
        <v>45</v>
      </c>
      <c r="L16" s="275" t="s">
        <v>269</v>
      </c>
      <c r="M16" s="275">
        <v>261</v>
      </c>
      <c r="N16" s="275">
        <v>18</v>
      </c>
      <c r="O16" s="275">
        <v>243</v>
      </c>
      <c r="P16" s="275" t="s">
        <v>269</v>
      </c>
      <c r="Q16" s="275" t="s">
        <v>269</v>
      </c>
      <c r="R16" s="275">
        <v>1</v>
      </c>
      <c r="S16" s="192" t="s">
        <v>123</v>
      </c>
    </row>
    <row r="17" spans="1:19" ht="15.75" customHeight="1">
      <c r="A17" s="193" t="s">
        <v>124</v>
      </c>
      <c r="B17" s="275">
        <v>1186</v>
      </c>
      <c r="C17" s="275">
        <v>2206</v>
      </c>
      <c r="D17" s="276">
        <v>1.860033727</v>
      </c>
      <c r="E17" s="275">
        <v>416</v>
      </c>
      <c r="F17" s="275">
        <v>335</v>
      </c>
      <c r="G17" s="275">
        <v>407</v>
      </c>
      <c r="H17" s="275">
        <v>16</v>
      </c>
      <c r="I17" s="275">
        <v>12</v>
      </c>
      <c r="J17" s="275">
        <v>1174</v>
      </c>
      <c r="K17" s="275">
        <v>416</v>
      </c>
      <c r="L17" s="275">
        <v>24</v>
      </c>
      <c r="M17" s="275">
        <v>731</v>
      </c>
      <c r="N17" s="275">
        <v>300</v>
      </c>
      <c r="O17" s="275">
        <v>71</v>
      </c>
      <c r="P17" s="275">
        <v>360</v>
      </c>
      <c r="Q17" s="275" t="s">
        <v>269</v>
      </c>
      <c r="R17" s="275">
        <v>3</v>
      </c>
      <c r="S17" s="192" t="s">
        <v>124</v>
      </c>
    </row>
    <row r="18" spans="1:19" ht="15.75" customHeight="1">
      <c r="A18" s="193" t="s">
        <v>270</v>
      </c>
      <c r="B18" s="275">
        <v>910</v>
      </c>
      <c r="C18" s="275">
        <v>1687</v>
      </c>
      <c r="D18" s="276">
        <v>1.853846154</v>
      </c>
      <c r="E18" s="275">
        <v>515</v>
      </c>
      <c r="F18" s="275" t="s">
        <v>269</v>
      </c>
      <c r="G18" s="275">
        <v>317</v>
      </c>
      <c r="H18" s="275">
        <v>64</v>
      </c>
      <c r="I18" s="275">
        <v>14</v>
      </c>
      <c r="J18" s="275">
        <v>896</v>
      </c>
      <c r="K18" s="275">
        <v>363</v>
      </c>
      <c r="L18" s="275">
        <v>11</v>
      </c>
      <c r="M18" s="275">
        <v>517</v>
      </c>
      <c r="N18" s="275">
        <v>183</v>
      </c>
      <c r="O18" s="275">
        <v>58</v>
      </c>
      <c r="P18" s="275">
        <v>200</v>
      </c>
      <c r="Q18" s="275">
        <v>76</v>
      </c>
      <c r="R18" s="275">
        <v>5</v>
      </c>
      <c r="S18" s="192" t="s">
        <v>270</v>
      </c>
    </row>
    <row r="19" spans="1:19" ht="15.75" customHeight="1">
      <c r="A19" s="193" t="s">
        <v>245</v>
      </c>
      <c r="B19" s="275">
        <v>1137</v>
      </c>
      <c r="C19" s="275">
        <v>2165</v>
      </c>
      <c r="D19" s="276">
        <v>1.9041336849999999</v>
      </c>
      <c r="E19" s="275">
        <v>559</v>
      </c>
      <c r="F19" s="275" t="s">
        <v>269</v>
      </c>
      <c r="G19" s="275">
        <v>493</v>
      </c>
      <c r="H19" s="275">
        <v>54</v>
      </c>
      <c r="I19" s="275">
        <v>31</v>
      </c>
      <c r="J19" s="275">
        <v>1106</v>
      </c>
      <c r="K19" s="275">
        <v>511</v>
      </c>
      <c r="L19" s="275">
        <v>14</v>
      </c>
      <c r="M19" s="275">
        <v>574</v>
      </c>
      <c r="N19" s="275">
        <v>191</v>
      </c>
      <c r="O19" s="275">
        <v>211</v>
      </c>
      <c r="P19" s="275">
        <v>172</v>
      </c>
      <c r="Q19" s="275" t="s">
        <v>269</v>
      </c>
      <c r="R19" s="275">
        <v>7</v>
      </c>
      <c r="S19" s="192" t="s">
        <v>245</v>
      </c>
    </row>
    <row r="20" spans="1:19" ht="15.75" customHeight="1">
      <c r="A20" s="193" t="s">
        <v>258</v>
      </c>
      <c r="B20" s="275">
        <v>1181</v>
      </c>
      <c r="C20" s="275">
        <v>2138</v>
      </c>
      <c r="D20" s="276">
        <v>1.8103302290000001</v>
      </c>
      <c r="E20" s="275">
        <v>716</v>
      </c>
      <c r="F20" s="275" t="s">
        <v>269</v>
      </c>
      <c r="G20" s="275">
        <v>411</v>
      </c>
      <c r="H20" s="275">
        <v>38</v>
      </c>
      <c r="I20" s="275">
        <v>16</v>
      </c>
      <c r="J20" s="275">
        <v>1165</v>
      </c>
      <c r="K20" s="275">
        <v>415</v>
      </c>
      <c r="L20" s="275">
        <v>18</v>
      </c>
      <c r="M20" s="275">
        <v>727</v>
      </c>
      <c r="N20" s="275">
        <v>189</v>
      </c>
      <c r="O20" s="275">
        <v>143</v>
      </c>
      <c r="P20" s="275">
        <v>147</v>
      </c>
      <c r="Q20" s="275">
        <v>248</v>
      </c>
      <c r="R20" s="275">
        <v>5</v>
      </c>
      <c r="S20" s="192" t="s">
        <v>258</v>
      </c>
    </row>
    <row r="21" spans="1:19" ht="15.75" customHeight="1">
      <c r="A21" s="193" t="s">
        <v>125</v>
      </c>
      <c r="B21" s="275">
        <v>676</v>
      </c>
      <c r="C21" s="275">
        <v>1527</v>
      </c>
      <c r="D21" s="276">
        <v>2.2588757400000001</v>
      </c>
      <c r="E21" s="275">
        <v>404</v>
      </c>
      <c r="F21" s="275" t="s">
        <v>269</v>
      </c>
      <c r="G21" s="275">
        <v>262</v>
      </c>
      <c r="H21" s="275">
        <v>4</v>
      </c>
      <c r="I21" s="275">
        <v>6</v>
      </c>
      <c r="J21" s="275">
        <v>670</v>
      </c>
      <c r="K21" s="275">
        <v>415</v>
      </c>
      <c r="L21" s="275">
        <v>17</v>
      </c>
      <c r="M21" s="275">
        <v>238</v>
      </c>
      <c r="N21" s="275">
        <v>171</v>
      </c>
      <c r="O21" s="275">
        <v>67</v>
      </c>
      <c r="P21" s="275" t="s">
        <v>269</v>
      </c>
      <c r="Q21" s="275" t="s">
        <v>269</v>
      </c>
      <c r="R21" s="275" t="s">
        <v>269</v>
      </c>
      <c r="S21" s="192" t="s">
        <v>125</v>
      </c>
    </row>
    <row r="22" spans="1:19" ht="15.75" customHeight="1">
      <c r="A22" s="193" t="s">
        <v>126</v>
      </c>
      <c r="B22" s="275">
        <v>623</v>
      </c>
      <c r="C22" s="275">
        <v>1327</v>
      </c>
      <c r="D22" s="276">
        <v>2.1300160510000001</v>
      </c>
      <c r="E22" s="275">
        <v>406</v>
      </c>
      <c r="F22" s="275" t="s">
        <v>269</v>
      </c>
      <c r="G22" s="275">
        <v>191</v>
      </c>
      <c r="H22" s="275">
        <v>8</v>
      </c>
      <c r="I22" s="275">
        <v>18</v>
      </c>
      <c r="J22" s="275">
        <v>605</v>
      </c>
      <c r="K22" s="275">
        <v>436</v>
      </c>
      <c r="L22" s="275">
        <v>24</v>
      </c>
      <c r="M22" s="275">
        <v>145</v>
      </c>
      <c r="N22" s="275">
        <v>145</v>
      </c>
      <c r="O22" s="275" t="s">
        <v>269</v>
      </c>
      <c r="P22" s="275" t="s">
        <v>269</v>
      </c>
      <c r="Q22" s="275" t="s">
        <v>269</v>
      </c>
      <c r="R22" s="275" t="s">
        <v>269</v>
      </c>
      <c r="S22" s="192" t="s">
        <v>126</v>
      </c>
    </row>
    <row r="23" spans="1:19" ht="15.75" customHeight="1">
      <c r="A23" s="193" t="s">
        <v>127</v>
      </c>
      <c r="B23" s="275">
        <v>1541</v>
      </c>
      <c r="C23" s="275">
        <v>2927</v>
      </c>
      <c r="D23" s="276">
        <v>1.8994159639999999</v>
      </c>
      <c r="E23" s="275">
        <v>552</v>
      </c>
      <c r="F23" s="275">
        <v>472</v>
      </c>
      <c r="G23" s="275">
        <v>407</v>
      </c>
      <c r="H23" s="275">
        <v>100</v>
      </c>
      <c r="I23" s="275">
        <v>10</v>
      </c>
      <c r="J23" s="275">
        <v>1531</v>
      </c>
      <c r="K23" s="275">
        <v>573</v>
      </c>
      <c r="L23" s="275">
        <v>22</v>
      </c>
      <c r="M23" s="275">
        <v>934</v>
      </c>
      <c r="N23" s="275">
        <v>272</v>
      </c>
      <c r="O23" s="275">
        <v>190</v>
      </c>
      <c r="P23" s="275">
        <v>322</v>
      </c>
      <c r="Q23" s="275">
        <v>150</v>
      </c>
      <c r="R23" s="275">
        <v>2</v>
      </c>
      <c r="S23" s="192" t="s">
        <v>127</v>
      </c>
    </row>
    <row r="24" spans="1:19" ht="15.75" customHeight="1">
      <c r="A24" s="193" t="s">
        <v>271</v>
      </c>
      <c r="B24" s="275">
        <v>795</v>
      </c>
      <c r="C24" s="275">
        <v>1663</v>
      </c>
      <c r="D24" s="276">
        <v>2.091823899</v>
      </c>
      <c r="E24" s="275">
        <v>541</v>
      </c>
      <c r="F24" s="275" t="s">
        <v>269</v>
      </c>
      <c r="G24" s="275">
        <v>231</v>
      </c>
      <c r="H24" s="275">
        <v>7</v>
      </c>
      <c r="I24" s="275">
        <v>16</v>
      </c>
      <c r="J24" s="275">
        <v>779</v>
      </c>
      <c r="K24" s="275">
        <v>469</v>
      </c>
      <c r="L24" s="275">
        <v>28</v>
      </c>
      <c r="M24" s="275">
        <v>281</v>
      </c>
      <c r="N24" s="275">
        <v>140</v>
      </c>
      <c r="O24" s="275">
        <v>79</v>
      </c>
      <c r="P24" s="275">
        <v>62</v>
      </c>
      <c r="Q24" s="275" t="s">
        <v>269</v>
      </c>
      <c r="R24" s="275">
        <v>1</v>
      </c>
      <c r="S24" s="192" t="s">
        <v>271</v>
      </c>
    </row>
    <row r="25" spans="1:19" ht="15.75" customHeight="1">
      <c r="A25" s="193" t="s">
        <v>246</v>
      </c>
      <c r="B25" s="275">
        <v>1215</v>
      </c>
      <c r="C25" s="275">
        <v>2887</v>
      </c>
      <c r="D25" s="276">
        <v>2.376131687</v>
      </c>
      <c r="E25" s="275">
        <v>901</v>
      </c>
      <c r="F25" s="275" t="s">
        <v>269</v>
      </c>
      <c r="G25" s="275">
        <v>280</v>
      </c>
      <c r="H25" s="275">
        <v>14</v>
      </c>
      <c r="I25" s="275">
        <v>20</v>
      </c>
      <c r="J25" s="275">
        <v>1195</v>
      </c>
      <c r="K25" s="275">
        <v>937</v>
      </c>
      <c r="L25" s="275">
        <v>28</v>
      </c>
      <c r="M25" s="275">
        <v>230</v>
      </c>
      <c r="N25" s="275">
        <v>205</v>
      </c>
      <c r="O25" s="275">
        <v>25</v>
      </c>
      <c r="P25" s="275" t="s">
        <v>269</v>
      </c>
      <c r="Q25" s="275" t="s">
        <v>269</v>
      </c>
      <c r="R25" s="275" t="s">
        <v>269</v>
      </c>
      <c r="S25" s="192" t="s">
        <v>246</v>
      </c>
    </row>
    <row r="26" spans="1:19" ht="15.75" customHeight="1">
      <c r="A26" s="193" t="s">
        <v>259</v>
      </c>
      <c r="B26" s="275">
        <v>1472</v>
      </c>
      <c r="C26" s="275">
        <v>3051</v>
      </c>
      <c r="D26" s="276">
        <v>2.0726902169999999</v>
      </c>
      <c r="E26" s="275">
        <v>621</v>
      </c>
      <c r="F26" s="275">
        <v>484</v>
      </c>
      <c r="G26" s="275">
        <v>327</v>
      </c>
      <c r="H26" s="275">
        <v>22</v>
      </c>
      <c r="I26" s="275">
        <v>18</v>
      </c>
      <c r="J26" s="275">
        <v>1454</v>
      </c>
      <c r="K26" s="275">
        <v>655</v>
      </c>
      <c r="L26" s="275">
        <v>12</v>
      </c>
      <c r="M26" s="275">
        <v>785</v>
      </c>
      <c r="N26" s="275">
        <v>229</v>
      </c>
      <c r="O26" s="275">
        <v>556</v>
      </c>
      <c r="P26" s="275" t="s">
        <v>269</v>
      </c>
      <c r="Q26" s="275" t="s">
        <v>269</v>
      </c>
      <c r="R26" s="275">
        <v>2</v>
      </c>
      <c r="S26" s="192" t="s">
        <v>259</v>
      </c>
    </row>
    <row r="27" spans="1:19" ht="15.75" customHeight="1">
      <c r="A27" s="193" t="s">
        <v>266</v>
      </c>
      <c r="B27" s="275">
        <v>820</v>
      </c>
      <c r="C27" s="275">
        <v>1903</v>
      </c>
      <c r="D27" s="276">
        <v>2.3207317070000002</v>
      </c>
      <c r="E27" s="275">
        <v>573</v>
      </c>
      <c r="F27" s="275">
        <v>9</v>
      </c>
      <c r="G27" s="275">
        <v>206</v>
      </c>
      <c r="H27" s="275">
        <v>20</v>
      </c>
      <c r="I27" s="275">
        <v>12</v>
      </c>
      <c r="J27" s="275">
        <v>808</v>
      </c>
      <c r="K27" s="275">
        <v>581</v>
      </c>
      <c r="L27" s="275">
        <v>22</v>
      </c>
      <c r="M27" s="275">
        <v>204</v>
      </c>
      <c r="N27" s="275">
        <v>181</v>
      </c>
      <c r="O27" s="275">
        <v>23</v>
      </c>
      <c r="P27" s="275" t="s">
        <v>269</v>
      </c>
      <c r="Q27" s="275" t="s">
        <v>269</v>
      </c>
      <c r="R27" s="275">
        <v>1</v>
      </c>
      <c r="S27" s="192" t="s">
        <v>266</v>
      </c>
    </row>
    <row r="28" spans="1:19" ht="15.75" customHeight="1">
      <c r="A28" s="193" t="s">
        <v>128</v>
      </c>
      <c r="B28" s="275">
        <v>1102</v>
      </c>
      <c r="C28" s="275">
        <v>2307</v>
      </c>
      <c r="D28" s="276">
        <v>2.0934664249999999</v>
      </c>
      <c r="E28" s="275">
        <v>691</v>
      </c>
      <c r="F28" s="275" t="s">
        <v>269</v>
      </c>
      <c r="G28" s="275">
        <v>375</v>
      </c>
      <c r="H28" s="275">
        <v>14</v>
      </c>
      <c r="I28" s="275">
        <v>22</v>
      </c>
      <c r="J28" s="275">
        <v>1080</v>
      </c>
      <c r="K28" s="275">
        <v>736</v>
      </c>
      <c r="L28" s="275">
        <v>4</v>
      </c>
      <c r="M28" s="275">
        <v>337</v>
      </c>
      <c r="N28" s="275">
        <v>329</v>
      </c>
      <c r="O28" s="275">
        <v>8</v>
      </c>
      <c r="P28" s="275" t="s">
        <v>269</v>
      </c>
      <c r="Q28" s="275" t="s">
        <v>269</v>
      </c>
      <c r="R28" s="275">
        <v>3</v>
      </c>
      <c r="S28" s="192" t="s">
        <v>128</v>
      </c>
    </row>
    <row r="29" spans="1:19" ht="15.75" customHeight="1">
      <c r="A29" s="193" t="s">
        <v>129</v>
      </c>
      <c r="B29" s="275">
        <v>1074</v>
      </c>
      <c r="C29" s="275">
        <v>2390</v>
      </c>
      <c r="D29" s="276">
        <v>2.2253258850000002</v>
      </c>
      <c r="E29" s="275">
        <v>800</v>
      </c>
      <c r="F29" s="275" t="s">
        <v>269</v>
      </c>
      <c r="G29" s="275">
        <v>258</v>
      </c>
      <c r="H29" s="275">
        <v>1</v>
      </c>
      <c r="I29" s="275">
        <v>15</v>
      </c>
      <c r="J29" s="275">
        <v>1059</v>
      </c>
      <c r="K29" s="275">
        <v>824</v>
      </c>
      <c r="L29" s="275">
        <v>5</v>
      </c>
      <c r="M29" s="275">
        <v>230</v>
      </c>
      <c r="N29" s="275">
        <v>210</v>
      </c>
      <c r="O29" s="275">
        <v>20</v>
      </c>
      <c r="P29" s="275" t="s">
        <v>269</v>
      </c>
      <c r="Q29" s="275" t="s">
        <v>269</v>
      </c>
      <c r="R29" s="275" t="s">
        <v>269</v>
      </c>
      <c r="S29" s="192" t="s">
        <v>129</v>
      </c>
    </row>
    <row r="30" spans="1:19" ht="15.75" customHeight="1">
      <c r="A30" s="193" t="s">
        <v>130</v>
      </c>
      <c r="B30" s="275">
        <v>188</v>
      </c>
      <c r="C30" s="275">
        <v>424</v>
      </c>
      <c r="D30" s="276">
        <v>2.255319149</v>
      </c>
      <c r="E30" s="275">
        <v>175</v>
      </c>
      <c r="F30" s="275" t="s">
        <v>269</v>
      </c>
      <c r="G30" s="275">
        <v>10</v>
      </c>
      <c r="H30" s="275">
        <v>1</v>
      </c>
      <c r="I30" s="275">
        <v>2</v>
      </c>
      <c r="J30" s="275">
        <v>186</v>
      </c>
      <c r="K30" s="275">
        <v>182</v>
      </c>
      <c r="L30" s="275" t="s">
        <v>269</v>
      </c>
      <c r="M30" s="275">
        <v>4</v>
      </c>
      <c r="N30" s="275">
        <v>4</v>
      </c>
      <c r="O30" s="275" t="s">
        <v>269</v>
      </c>
      <c r="P30" s="275" t="s">
        <v>269</v>
      </c>
      <c r="Q30" s="275" t="s">
        <v>269</v>
      </c>
      <c r="R30" s="275" t="s">
        <v>269</v>
      </c>
      <c r="S30" s="192" t="s">
        <v>130</v>
      </c>
    </row>
    <row r="31" spans="1:19" ht="15.75" customHeight="1">
      <c r="A31" s="193" t="s">
        <v>131</v>
      </c>
      <c r="B31" s="275">
        <v>167</v>
      </c>
      <c r="C31" s="275">
        <v>401</v>
      </c>
      <c r="D31" s="276">
        <v>2.4011976050000001</v>
      </c>
      <c r="E31" s="275">
        <v>152</v>
      </c>
      <c r="F31" s="275" t="s">
        <v>269</v>
      </c>
      <c r="G31" s="275">
        <v>11</v>
      </c>
      <c r="H31" s="275" t="s">
        <v>269</v>
      </c>
      <c r="I31" s="275">
        <v>4</v>
      </c>
      <c r="J31" s="275">
        <v>163</v>
      </c>
      <c r="K31" s="275">
        <v>155</v>
      </c>
      <c r="L31" s="275" t="s">
        <v>269</v>
      </c>
      <c r="M31" s="275">
        <v>7</v>
      </c>
      <c r="N31" s="275">
        <v>7</v>
      </c>
      <c r="O31" s="275" t="s">
        <v>269</v>
      </c>
      <c r="P31" s="275" t="s">
        <v>269</v>
      </c>
      <c r="Q31" s="275" t="s">
        <v>269</v>
      </c>
      <c r="R31" s="275">
        <v>1</v>
      </c>
      <c r="S31" s="192" t="s">
        <v>131</v>
      </c>
    </row>
    <row r="32" spans="1:19" ht="15.75" customHeight="1">
      <c r="A32" s="193" t="s">
        <v>132</v>
      </c>
      <c r="B32" s="275">
        <v>19</v>
      </c>
      <c r="C32" s="275">
        <v>46</v>
      </c>
      <c r="D32" s="276">
        <v>2.4210526319999999</v>
      </c>
      <c r="E32" s="275">
        <v>10</v>
      </c>
      <c r="F32" s="275" t="s">
        <v>269</v>
      </c>
      <c r="G32" s="275" t="s">
        <v>269</v>
      </c>
      <c r="H32" s="275">
        <v>9</v>
      </c>
      <c r="I32" s="275" t="s">
        <v>269</v>
      </c>
      <c r="J32" s="275">
        <v>19</v>
      </c>
      <c r="K32" s="275">
        <v>10</v>
      </c>
      <c r="L32" s="275" t="s">
        <v>269</v>
      </c>
      <c r="M32" s="275" t="s">
        <v>269</v>
      </c>
      <c r="N32" s="275" t="s">
        <v>269</v>
      </c>
      <c r="O32" s="275" t="s">
        <v>269</v>
      </c>
      <c r="P32" s="275" t="s">
        <v>269</v>
      </c>
      <c r="Q32" s="275" t="s">
        <v>269</v>
      </c>
      <c r="R32" s="275">
        <v>9</v>
      </c>
      <c r="S32" s="192" t="s">
        <v>132</v>
      </c>
    </row>
    <row r="33" spans="1:19" ht="15.75" customHeight="1">
      <c r="A33" s="193" t="s">
        <v>133</v>
      </c>
      <c r="B33" s="275">
        <v>1790</v>
      </c>
      <c r="C33" s="275">
        <v>3469</v>
      </c>
      <c r="D33" s="276">
        <v>1.9379888270000001</v>
      </c>
      <c r="E33" s="275">
        <v>714</v>
      </c>
      <c r="F33" s="275">
        <v>905</v>
      </c>
      <c r="G33" s="275">
        <v>155</v>
      </c>
      <c r="H33" s="275">
        <v>4</v>
      </c>
      <c r="I33" s="275">
        <v>12</v>
      </c>
      <c r="J33" s="275">
        <v>1778</v>
      </c>
      <c r="K33" s="275">
        <v>732</v>
      </c>
      <c r="L33" s="275">
        <v>229</v>
      </c>
      <c r="M33" s="275">
        <v>816</v>
      </c>
      <c r="N33" s="275">
        <v>113</v>
      </c>
      <c r="O33" s="275">
        <v>703</v>
      </c>
      <c r="P33" s="275" t="s">
        <v>269</v>
      </c>
      <c r="Q33" s="275" t="s">
        <v>269</v>
      </c>
      <c r="R33" s="275">
        <v>1</v>
      </c>
      <c r="S33" s="192" t="s">
        <v>133</v>
      </c>
    </row>
    <row r="34" spans="1:19" ht="15.75" customHeight="1">
      <c r="A34" s="193" t="s">
        <v>134</v>
      </c>
      <c r="B34" s="275">
        <v>5</v>
      </c>
      <c r="C34" s="275">
        <v>15</v>
      </c>
      <c r="D34" s="276">
        <v>3</v>
      </c>
      <c r="E34" s="275">
        <v>5</v>
      </c>
      <c r="F34" s="275" t="s">
        <v>269</v>
      </c>
      <c r="G34" s="275" t="s">
        <v>269</v>
      </c>
      <c r="H34" s="275" t="s">
        <v>269</v>
      </c>
      <c r="I34" s="275" t="s">
        <v>269</v>
      </c>
      <c r="J34" s="275">
        <v>5</v>
      </c>
      <c r="K34" s="275">
        <v>5</v>
      </c>
      <c r="L34" s="275" t="s">
        <v>269</v>
      </c>
      <c r="M34" s="275" t="s">
        <v>269</v>
      </c>
      <c r="N34" s="275" t="s">
        <v>269</v>
      </c>
      <c r="O34" s="275" t="s">
        <v>269</v>
      </c>
      <c r="P34" s="275" t="s">
        <v>269</v>
      </c>
      <c r="Q34" s="275" t="s">
        <v>269</v>
      </c>
      <c r="R34" s="275" t="s">
        <v>269</v>
      </c>
      <c r="S34" s="192" t="s">
        <v>134</v>
      </c>
    </row>
    <row r="35" spans="1:19" ht="15.75" customHeight="1">
      <c r="A35" s="193" t="s">
        <v>135</v>
      </c>
      <c r="B35" s="275">
        <v>73</v>
      </c>
      <c r="C35" s="275">
        <v>166</v>
      </c>
      <c r="D35" s="276">
        <v>2.2739726029999998</v>
      </c>
      <c r="E35" s="275">
        <v>48</v>
      </c>
      <c r="F35" s="275" t="s">
        <v>269</v>
      </c>
      <c r="G35" s="275">
        <v>7</v>
      </c>
      <c r="H35" s="275">
        <v>18</v>
      </c>
      <c r="I35" s="275" t="s">
        <v>269</v>
      </c>
      <c r="J35" s="275">
        <v>73</v>
      </c>
      <c r="K35" s="275">
        <v>52</v>
      </c>
      <c r="L35" s="275" t="s">
        <v>269</v>
      </c>
      <c r="M35" s="275">
        <v>21</v>
      </c>
      <c r="N35" s="275">
        <v>15</v>
      </c>
      <c r="O35" s="275">
        <v>6</v>
      </c>
      <c r="P35" s="275" t="s">
        <v>269</v>
      </c>
      <c r="Q35" s="275" t="s">
        <v>269</v>
      </c>
      <c r="R35" s="275" t="s">
        <v>269</v>
      </c>
      <c r="S35" s="192" t="s">
        <v>135</v>
      </c>
    </row>
    <row r="36" spans="1:19" ht="15.75" customHeight="1">
      <c r="A36" s="220" t="s">
        <v>272</v>
      </c>
      <c r="B36" s="275">
        <v>552</v>
      </c>
      <c r="C36" s="275">
        <v>1206</v>
      </c>
      <c r="D36" s="276">
        <v>2.184782609</v>
      </c>
      <c r="E36" s="275">
        <v>201</v>
      </c>
      <c r="F36" s="275">
        <v>339</v>
      </c>
      <c r="G36" s="275">
        <v>7</v>
      </c>
      <c r="H36" s="275" t="s">
        <v>269</v>
      </c>
      <c r="I36" s="275">
        <v>5</v>
      </c>
      <c r="J36" s="275">
        <v>547</v>
      </c>
      <c r="K36" s="275">
        <v>208</v>
      </c>
      <c r="L36" s="275" t="s">
        <v>269</v>
      </c>
      <c r="M36" s="275">
        <v>339</v>
      </c>
      <c r="N36" s="275" t="s">
        <v>269</v>
      </c>
      <c r="O36" s="275">
        <v>339</v>
      </c>
      <c r="P36" s="275" t="s">
        <v>269</v>
      </c>
      <c r="Q36" s="275" t="s">
        <v>269</v>
      </c>
      <c r="R36" s="275" t="s">
        <v>269</v>
      </c>
      <c r="S36" s="221" t="s">
        <v>272</v>
      </c>
    </row>
    <row r="37" spans="1:19" ht="15.75" customHeight="1">
      <c r="A37" s="220" t="s">
        <v>247</v>
      </c>
      <c r="B37" s="275">
        <v>808</v>
      </c>
      <c r="C37" s="275">
        <v>1833</v>
      </c>
      <c r="D37" s="276">
        <v>2.2685643560000002</v>
      </c>
      <c r="E37" s="275">
        <v>477</v>
      </c>
      <c r="F37" s="275">
        <v>307</v>
      </c>
      <c r="G37" s="275">
        <v>10</v>
      </c>
      <c r="H37" s="275">
        <v>3</v>
      </c>
      <c r="I37" s="275">
        <v>11</v>
      </c>
      <c r="J37" s="275">
        <v>797</v>
      </c>
      <c r="K37" s="275">
        <v>489</v>
      </c>
      <c r="L37" s="275">
        <v>57</v>
      </c>
      <c r="M37" s="275">
        <v>250</v>
      </c>
      <c r="N37" s="275" t="s">
        <v>269</v>
      </c>
      <c r="O37" s="275">
        <v>250</v>
      </c>
      <c r="P37" s="275" t="s">
        <v>269</v>
      </c>
      <c r="Q37" s="275" t="s">
        <v>269</v>
      </c>
      <c r="R37" s="275">
        <v>1</v>
      </c>
      <c r="S37" s="221" t="s">
        <v>247</v>
      </c>
    </row>
    <row r="38" spans="1:19" ht="15.75" customHeight="1">
      <c r="A38" s="220" t="s">
        <v>260</v>
      </c>
      <c r="B38" s="275">
        <v>497</v>
      </c>
      <c r="C38" s="275">
        <v>1219</v>
      </c>
      <c r="D38" s="276">
        <v>2.4527162979999999</v>
      </c>
      <c r="E38" s="275">
        <v>376</v>
      </c>
      <c r="F38" s="275">
        <v>90</v>
      </c>
      <c r="G38" s="275">
        <v>26</v>
      </c>
      <c r="H38" s="275">
        <v>1</v>
      </c>
      <c r="I38" s="275">
        <v>4</v>
      </c>
      <c r="J38" s="275">
        <v>493</v>
      </c>
      <c r="K38" s="275">
        <v>383</v>
      </c>
      <c r="L38" s="275">
        <v>11</v>
      </c>
      <c r="M38" s="275">
        <v>99</v>
      </c>
      <c r="N38" s="275">
        <v>1</v>
      </c>
      <c r="O38" s="275">
        <v>98</v>
      </c>
      <c r="P38" s="275" t="s">
        <v>269</v>
      </c>
      <c r="Q38" s="275" t="s">
        <v>269</v>
      </c>
      <c r="R38" s="275" t="s">
        <v>269</v>
      </c>
      <c r="S38" s="221" t="s">
        <v>260</v>
      </c>
    </row>
    <row r="39" spans="1:19" ht="15.75" customHeight="1">
      <c r="A39" s="193" t="s">
        <v>840</v>
      </c>
      <c r="B39" s="275">
        <v>28</v>
      </c>
      <c r="C39" s="275">
        <v>62</v>
      </c>
      <c r="D39" s="276">
        <v>2.2142857139999998</v>
      </c>
      <c r="E39" s="275">
        <v>28</v>
      </c>
      <c r="F39" s="275" t="s">
        <v>269</v>
      </c>
      <c r="G39" s="275" t="s">
        <v>269</v>
      </c>
      <c r="H39" s="275" t="s">
        <v>269</v>
      </c>
      <c r="I39" s="275" t="s">
        <v>269</v>
      </c>
      <c r="J39" s="275">
        <v>28</v>
      </c>
      <c r="K39" s="275">
        <v>28</v>
      </c>
      <c r="L39" s="275" t="s">
        <v>269</v>
      </c>
      <c r="M39" s="275" t="s">
        <v>269</v>
      </c>
      <c r="N39" s="275" t="s">
        <v>269</v>
      </c>
      <c r="O39" s="275" t="s">
        <v>269</v>
      </c>
      <c r="P39" s="275" t="s">
        <v>269</v>
      </c>
      <c r="Q39" s="275" t="s">
        <v>269</v>
      </c>
      <c r="R39" s="275" t="s">
        <v>269</v>
      </c>
      <c r="S39" s="192" t="s">
        <v>876</v>
      </c>
    </row>
    <row r="40" spans="1:19" ht="15.75" customHeight="1">
      <c r="A40" s="193" t="s">
        <v>136</v>
      </c>
      <c r="B40" s="275" t="s">
        <v>269</v>
      </c>
      <c r="C40" s="275" t="s">
        <v>269</v>
      </c>
      <c r="D40" s="275" t="s">
        <v>269</v>
      </c>
      <c r="E40" s="275" t="s">
        <v>269</v>
      </c>
      <c r="F40" s="275" t="s">
        <v>269</v>
      </c>
      <c r="G40" s="275" t="s">
        <v>269</v>
      </c>
      <c r="H40" s="275" t="s">
        <v>269</v>
      </c>
      <c r="I40" s="275" t="s">
        <v>269</v>
      </c>
      <c r="J40" s="275" t="s">
        <v>269</v>
      </c>
      <c r="K40" s="275" t="s">
        <v>269</v>
      </c>
      <c r="L40" s="275" t="s">
        <v>269</v>
      </c>
      <c r="M40" s="275" t="s">
        <v>269</v>
      </c>
      <c r="N40" s="275" t="s">
        <v>269</v>
      </c>
      <c r="O40" s="275" t="s">
        <v>269</v>
      </c>
      <c r="P40" s="275" t="s">
        <v>269</v>
      </c>
      <c r="Q40" s="275" t="s">
        <v>269</v>
      </c>
      <c r="R40" s="275" t="s">
        <v>269</v>
      </c>
      <c r="S40" s="192" t="s">
        <v>136</v>
      </c>
    </row>
    <row r="41" spans="1:19" ht="15.75" customHeight="1">
      <c r="A41" s="193" t="s">
        <v>137</v>
      </c>
      <c r="B41" s="275" t="s">
        <v>269</v>
      </c>
      <c r="C41" s="275" t="s">
        <v>269</v>
      </c>
      <c r="D41" s="275" t="s">
        <v>269</v>
      </c>
      <c r="E41" s="275" t="s">
        <v>269</v>
      </c>
      <c r="F41" s="275" t="s">
        <v>269</v>
      </c>
      <c r="G41" s="275" t="s">
        <v>269</v>
      </c>
      <c r="H41" s="275" t="s">
        <v>269</v>
      </c>
      <c r="I41" s="275" t="s">
        <v>269</v>
      </c>
      <c r="J41" s="275" t="s">
        <v>269</v>
      </c>
      <c r="K41" s="275" t="s">
        <v>269</v>
      </c>
      <c r="L41" s="275" t="s">
        <v>269</v>
      </c>
      <c r="M41" s="275" t="s">
        <v>269</v>
      </c>
      <c r="N41" s="275" t="s">
        <v>269</v>
      </c>
      <c r="O41" s="275" t="s">
        <v>269</v>
      </c>
      <c r="P41" s="275" t="s">
        <v>269</v>
      </c>
      <c r="Q41" s="275" t="s">
        <v>269</v>
      </c>
      <c r="R41" s="275" t="s">
        <v>269</v>
      </c>
      <c r="S41" s="192" t="s">
        <v>137</v>
      </c>
    </row>
    <row r="42" spans="1:19" ht="15.75" customHeight="1">
      <c r="A42" s="193" t="s">
        <v>839</v>
      </c>
      <c r="B42" s="275" t="s">
        <v>367</v>
      </c>
      <c r="C42" s="275" t="s">
        <v>367</v>
      </c>
      <c r="D42" s="276" t="s">
        <v>367</v>
      </c>
      <c r="E42" s="275" t="s">
        <v>367</v>
      </c>
      <c r="F42" s="275" t="s">
        <v>367</v>
      </c>
      <c r="G42" s="275" t="s">
        <v>367</v>
      </c>
      <c r="H42" s="275" t="s">
        <v>367</v>
      </c>
      <c r="I42" s="275" t="s">
        <v>367</v>
      </c>
      <c r="J42" s="275" t="s">
        <v>367</v>
      </c>
      <c r="K42" s="275" t="s">
        <v>367</v>
      </c>
      <c r="L42" s="275" t="s">
        <v>367</v>
      </c>
      <c r="M42" s="275" t="s">
        <v>367</v>
      </c>
      <c r="N42" s="275" t="s">
        <v>367</v>
      </c>
      <c r="O42" s="275" t="s">
        <v>367</v>
      </c>
      <c r="P42" s="275" t="s">
        <v>367</v>
      </c>
      <c r="Q42" s="275" t="s">
        <v>367</v>
      </c>
      <c r="R42" s="275" t="s">
        <v>367</v>
      </c>
      <c r="S42" s="192" t="s">
        <v>877</v>
      </c>
    </row>
    <row r="43" spans="1:19" ht="15.75" customHeight="1">
      <c r="A43" s="193" t="s">
        <v>138</v>
      </c>
      <c r="B43" s="275">
        <v>53</v>
      </c>
      <c r="C43" s="275">
        <v>144</v>
      </c>
      <c r="D43" s="276">
        <v>2.7169811319999999</v>
      </c>
      <c r="E43" s="275">
        <v>52</v>
      </c>
      <c r="F43" s="275" t="s">
        <v>269</v>
      </c>
      <c r="G43" s="275">
        <v>1</v>
      </c>
      <c r="H43" s="275" t="s">
        <v>269</v>
      </c>
      <c r="I43" s="275" t="s">
        <v>269</v>
      </c>
      <c r="J43" s="275">
        <v>53</v>
      </c>
      <c r="K43" s="275">
        <v>53</v>
      </c>
      <c r="L43" s="275" t="s">
        <v>269</v>
      </c>
      <c r="M43" s="275" t="s">
        <v>269</v>
      </c>
      <c r="N43" s="275" t="s">
        <v>269</v>
      </c>
      <c r="O43" s="275" t="s">
        <v>269</v>
      </c>
      <c r="P43" s="275" t="s">
        <v>269</v>
      </c>
      <c r="Q43" s="275" t="s">
        <v>269</v>
      </c>
      <c r="R43" s="275" t="s">
        <v>269</v>
      </c>
      <c r="S43" s="192" t="s">
        <v>138</v>
      </c>
    </row>
    <row r="44" spans="1:19" ht="15.75" customHeight="1">
      <c r="A44" s="193" t="s">
        <v>139</v>
      </c>
      <c r="B44" s="275">
        <v>44</v>
      </c>
      <c r="C44" s="275">
        <v>105</v>
      </c>
      <c r="D44" s="276">
        <v>2.386363636</v>
      </c>
      <c r="E44" s="275">
        <v>39</v>
      </c>
      <c r="F44" s="275" t="s">
        <v>269</v>
      </c>
      <c r="G44" s="275">
        <v>3</v>
      </c>
      <c r="H44" s="275">
        <v>2</v>
      </c>
      <c r="I44" s="275" t="s">
        <v>269</v>
      </c>
      <c r="J44" s="275">
        <v>44</v>
      </c>
      <c r="K44" s="275">
        <v>43</v>
      </c>
      <c r="L44" s="275" t="s">
        <v>269</v>
      </c>
      <c r="M44" s="275" t="s">
        <v>269</v>
      </c>
      <c r="N44" s="275" t="s">
        <v>269</v>
      </c>
      <c r="O44" s="275" t="s">
        <v>269</v>
      </c>
      <c r="P44" s="275" t="s">
        <v>269</v>
      </c>
      <c r="Q44" s="275" t="s">
        <v>269</v>
      </c>
      <c r="R44" s="275">
        <v>1</v>
      </c>
      <c r="S44" s="192" t="s">
        <v>139</v>
      </c>
    </row>
    <row r="45" spans="1:19" ht="15.75" customHeight="1">
      <c r="A45" s="193" t="s">
        <v>140</v>
      </c>
      <c r="B45" s="275">
        <v>52</v>
      </c>
      <c r="C45" s="275">
        <v>130</v>
      </c>
      <c r="D45" s="276">
        <v>2.5</v>
      </c>
      <c r="E45" s="275">
        <v>50</v>
      </c>
      <c r="F45" s="275" t="s">
        <v>269</v>
      </c>
      <c r="G45" s="275">
        <v>2</v>
      </c>
      <c r="H45" s="275" t="s">
        <v>269</v>
      </c>
      <c r="I45" s="275" t="s">
        <v>269</v>
      </c>
      <c r="J45" s="275">
        <v>52</v>
      </c>
      <c r="K45" s="275">
        <v>52</v>
      </c>
      <c r="L45" s="275" t="s">
        <v>269</v>
      </c>
      <c r="M45" s="275" t="s">
        <v>269</v>
      </c>
      <c r="N45" s="275" t="s">
        <v>269</v>
      </c>
      <c r="O45" s="275" t="s">
        <v>269</v>
      </c>
      <c r="P45" s="275" t="s">
        <v>269</v>
      </c>
      <c r="Q45" s="275" t="s">
        <v>269</v>
      </c>
      <c r="R45" s="275" t="s">
        <v>269</v>
      </c>
      <c r="S45" s="192" t="s">
        <v>140</v>
      </c>
    </row>
    <row r="46" spans="1:19" ht="15.75" customHeight="1">
      <c r="A46" s="193" t="s">
        <v>141</v>
      </c>
      <c r="B46" s="275">
        <v>25</v>
      </c>
      <c r="C46" s="275">
        <v>54</v>
      </c>
      <c r="D46" s="276">
        <v>2.16</v>
      </c>
      <c r="E46" s="275">
        <v>24</v>
      </c>
      <c r="F46" s="275" t="s">
        <v>269</v>
      </c>
      <c r="G46" s="275">
        <v>1</v>
      </c>
      <c r="H46" s="275" t="s">
        <v>269</v>
      </c>
      <c r="I46" s="275" t="s">
        <v>269</v>
      </c>
      <c r="J46" s="275">
        <v>25</v>
      </c>
      <c r="K46" s="275">
        <v>25</v>
      </c>
      <c r="L46" s="275" t="s">
        <v>269</v>
      </c>
      <c r="M46" s="275" t="s">
        <v>269</v>
      </c>
      <c r="N46" s="275" t="s">
        <v>269</v>
      </c>
      <c r="O46" s="275" t="s">
        <v>269</v>
      </c>
      <c r="P46" s="275" t="s">
        <v>269</v>
      </c>
      <c r="Q46" s="275" t="s">
        <v>269</v>
      </c>
      <c r="R46" s="275" t="s">
        <v>269</v>
      </c>
      <c r="S46" s="192" t="s">
        <v>141</v>
      </c>
    </row>
    <row r="47" spans="1:19" ht="15.75" customHeight="1">
      <c r="A47" s="193" t="s">
        <v>142</v>
      </c>
      <c r="B47" s="275">
        <v>14</v>
      </c>
      <c r="C47" s="275">
        <v>26</v>
      </c>
      <c r="D47" s="276">
        <v>1.8571428569999999</v>
      </c>
      <c r="E47" s="275">
        <v>11</v>
      </c>
      <c r="F47" s="275" t="s">
        <v>269</v>
      </c>
      <c r="G47" s="275" t="s">
        <v>269</v>
      </c>
      <c r="H47" s="275">
        <v>1</v>
      </c>
      <c r="I47" s="275">
        <v>2</v>
      </c>
      <c r="J47" s="275">
        <v>12</v>
      </c>
      <c r="K47" s="275">
        <v>12</v>
      </c>
      <c r="L47" s="275" t="s">
        <v>269</v>
      </c>
      <c r="M47" s="275" t="s">
        <v>269</v>
      </c>
      <c r="N47" s="275" t="s">
        <v>269</v>
      </c>
      <c r="O47" s="275" t="s">
        <v>269</v>
      </c>
      <c r="P47" s="275" t="s">
        <v>269</v>
      </c>
      <c r="Q47" s="275" t="s">
        <v>269</v>
      </c>
      <c r="R47" s="275" t="s">
        <v>269</v>
      </c>
      <c r="S47" s="192" t="s">
        <v>142</v>
      </c>
    </row>
    <row r="48" spans="1:19" ht="15.75" customHeight="1">
      <c r="A48" s="193" t="s">
        <v>143</v>
      </c>
      <c r="B48" s="275">
        <v>24</v>
      </c>
      <c r="C48" s="275">
        <v>48</v>
      </c>
      <c r="D48" s="276">
        <v>2</v>
      </c>
      <c r="E48" s="275">
        <v>23</v>
      </c>
      <c r="F48" s="275" t="s">
        <v>269</v>
      </c>
      <c r="G48" s="275">
        <v>1</v>
      </c>
      <c r="H48" s="275" t="s">
        <v>269</v>
      </c>
      <c r="I48" s="275" t="s">
        <v>269</v>
      </c>
      <c r="J48" s="275">
        <v>24</v>
      </c>
      <c r="K48" s="275">
        <v>24</v>
      </c>
      <c r="L48" s="275" t="s">
        <v>269</v>
      </c>
      <c r="M48" s="275" t="s">
        <v>269</v>
      </c>
      <c r="N48" s="275" t="s">
        <v>269</v>
      </c>
      <c r="O48" s="275" t="s">
        <v>269</v>
      </c>
      <c r="P48" s="275" t="s">
        <v>269</v>
      </c>
      <c r="Q48" s="275" t="s">
        <v>269</v>
      </c>
      <c r="R48" s="275" t="s">
        <v>269</v>
      </c>
      <c r="S48" s="192" t="s">
        <v>143</v>
      </c>
    </row>
    <row r="49" spans="1:19" s="25" customFormat="1" ht="15.75" customHeight="1">
      <c r="A49" s="513" t="s">
        <v>655</v>
      </c>
      <c r="B49" s="562">
        <v>21592</v>
      </c>
      <c r="C49" s="537">
        <v>44510</v>
      </c>
      <c r="D49" s="563">
        <v>2.0614116339384956</v>
      </c>
      <c r="E49" s="537">
        <v>11716</v>
      </c>
      <c r="F49" s="537">
        <v>3305</v>
      </c>
      <c r="G49" s="537">
        <v>5531</v>
      </c>
      <c r="H49" s="537">
        <v>734</v>
      </c>
      <c r="I49" s="537">
        <v>306</v>
      </c>
      <c r="J49" s="537">
        <v>21286</v>
      </c>
      <c r="K49" s="537">
        <v>11254</v>
      </c>
      <c r="L49" s="537">
        <v>636</v>
      </c>
      <c r="M49" s="537">
        <v>9343</v>
      </c>
      <c r="N49" s="537">
        <v>3425</v>
      </c>
      <c r="O49" s="537">
        <v>3924</v>
      </c>
      <c r="P49" s="537">
        <v>1520</v>
      </c>
      <c r="Q49" s="537">
        <v>474</v>
      </c>
      <c r="R49" s="564">
        <v>53</v>
      </c>
      <c r="S49" s="529" t="s">
        <v>655</v>
      </c>
    </row>
    <row r="50" spans="1:19" ht="15.75" customHeight="1">
      <c r="A50" s="193" t="s">
        <v>145</v>
      </c>
      <c r="B50" s="275">
        <v>235</v>
      </c>
      <c r="C50" s="275">
        <v>558</v>
      </c>
      <c r="D50" s="276">
        <v>2.3744680850000002</v>
      </c>
      <c r="E50" s="275">
        <v>214</v>
      </c>
      <c r="F50" s="275" t="s">
        <v>269</v>
      </c>
      <c r="G50" s="275">
        <v>14</v>
      </c>
      <c r="H50" s="275" t="s">
        <v>269</v>
      </c>
      <c r="I50" s="275">
        <v>7</v>
      </c>
      <c r="J50" s="275">
        <v>228</v>
      </c>
      <c r="K50" s="275">
        <v>222</v>
      </c>
      <c r="L50" s="275" t="s">
        <v>269</v>
      </c>
      <c r="M50" s="275">
        <v>5</v>
      </c>
      <c r="N50" s="275">
        <v>1</v>
      </c>
      <c r="O50" s="275">
        <v>4</v>
      </c>
      <c r="P50" s="275" t="s">
        <v>269</v>
      </c>
      <c r="Q50" s="275" t="s">
        <v>269</v>
      </c>
      <c r="R50" s="275">
        <v>1</v>
      </c>
      <c r="S50" s="192" t="s">
        <v>145</v>
      </c>
    </row>
    <row r="51" spans="1:19" ht="15.75" customHeight="1">
      <c r="A51" s="193" t="s">
        <v>146</v>
      </c>
      <c r="B51" s="275">
        <v>858</v>
      </c>
      <c r="C51" s="275">
        <v>2038</v>
      </c>
      <c r="D51" s="276">
        <v>2.3752913750000002</v>
      </c>
      <c r="E51" s="275">
        <v>631</v>
      </c>
      <c r="F51" s="275" t="s">
        <v>269</v>
      </c>
      <c r="G51" s="275">
        <v>201</v>
      </c>
      <c r="H51" s="275">
        <v>6</v>
      </c>
      <c r="I51" s="275">
        <v>20</v>
      </c>
      <c r="J51" s="275">
        <v>838</v>
      </c>
      <c r="K51" s="275">
        <v>674</v>
      </c>
      <c r="L51" s="275">
        <v>6</v>
      </c>
      <c r="M51" s="275">
        <v>154</v>
      </c>
      <c r="N51" s="275">
        <v>123</v>
      </c>
      <c r="O51" s="275">
        <v>17</v>
      </c>
      <c r="P51" s="275">
        <v>14</v>
      </c>
      <c r="Q51" s="275" t="s">
        <v>269</v>
      </c>
      <c r="R51" s="275">
        <v>4</v>
      </c>
      <c r="S51" s="192" t="s">
        <v>146</v>
      </c>
    </row>
    <row r="52" spans="1:19" ht="15.75" customHeight="1">
      <c r="A52" s="193" t="s">
        <v>147</v>
      </c>
      <c r="B52" s="275">
        <v>158</v>
      </c>
      <c r="C52" s="275">
        <v>380</v>
      </c>
      <c r="D52" s="276">
        <v>2.4050632909999998</v>
      </c>
      <c r="E52" s="275">
        <v>127</v>
      </c>
      <c r="F52" s="275" t="s">
        <v>269</v>
      </c>
      <c r="G52" s="275">
        <v>28</v>
      </c>
      <c r="H52" s="275" t="s">
        <v>269</v>
      </c>
      <c r="I52" s="275">
        <v>3</v>
      </c>
      <c r="J52" s="275">
        <v>155</v>
      </c>
      <c r="K52" s="275">
        <v>140</v>
      </c>
      <c r="L52" s="275">
        <v>1</v>
      </c>
      <c r="M52" s="275">
        <v>14</v>
      </c>
      <c r="N52" s="275">
        <v>14</v>
      </c>
      <c r="O52" s="275" t="s">
        <v>269</v>
      </c>
      <c r="P52" s="275" t="s">
        <v>269</v>
      </c>
      <c r="Q52" s="275" t="s">
        <v>269</v>
      </c>
      <c r="R52" s="275" t="s">
        <v>269</v>
      </c>
      <c r="S52" s="192" t="s">
        <v>147</v>
      </c>
    </row>
    <row r="53" spans="1:19" ht="15.75" customHeight="1">
      <c r="A53" s="193" t="s">
        <v>148</v>
      </c>
      <c r="B53" s="275">
        <v>86</v>
      </c>
      <c r="C53" s="275">
        <v>188</v>
      </c>
      <c r="D53" s="276">
        <v>2.1860465119999999</v>
      </c>
      <c r="E53" s="275">
        <v>79</v>
      </c>
      <c r="F53" s="275" t="s">
        <v>269</v>
      </c>
      <c r="G53" s="275">
        <v>3</v>
      </c>
      <c r="H53" s="275" t="s">
        <v>269</v>
      </c>
      <c r="I53" s="275">
        <v>4</v>
      </c>
      <c r="J53" s="275">
        <v>82</v>
      </c>
      <c r="K53" s="275">
        <v>82</v>
      </c>
      <c r="L53" s="275" t="s">
        <v>269</v>
      </c>
      <c r="M53" s="275" t="s">
        <v>269</v>
      </c>
      <c r="N53" s="275" t="s">
        <v>269</v>
      </c>
      <c r="O53" s="275" t="s">
        <v>269</v>
      </c>
      <c r="P53" s="275" t="s">
        <v>269</v>
      </c>
      <c r="Q53" s="275" t="s">
        <v>269</v>
      </c>
      <c r="R53" s="275" t="s">
        <v>269</v>
      </c>
      <c r="S53" s="192" t="s">
        <v>148</v>
      </c>
    </row>
    <row r="54" spans="1:19" ht="15.75" customHeight="1">
      <c r="A54" s="193" t="s">
        <v>149</v>
      </c>
      <c r="B54" s="275">
        <v>48</v>
      </c>
      <c r="C54" s="275">
        <v>132</v>
      </c>
      <c r="D54" s="276">
        <v>2.75</v>
      </c>
      <c r="E54" s="275">
        <v>38</v>
      </c>
      <c r="F54" s="275" t="s">
        <v>269</v>
      </c>
      <c r="G54" s="275">
        <v>6</v>
      </c>
      <c r="H54" s="275" t="s">
        <v>269</v>
      </c>
      <c r="I54" s="275">
        <v>4</v>
      </c>
      <c r="J54" s="275">
        <v>44</v>
      </c>
      <c r="K54" s="275">
        <v>40</v>
      </c>
      <c r="L54" s="275" t="s">
        <v>269</v>
      </c>
      <c r="M54" s="275">
        <v>4</v>
      </c>
      <c r="N54" s="275">
        <v>4</v>
      </c>
      <c r="O54" s="275" t="s">
        <v>269</v>
      </c>
      <c r="P54" s="275" t="s">
        <v>269</v>
      </c>
      <c r="Q54" s="275" t="s">
        <v>269</v>
      </c>
      <c r="R54" s="275" t="s">
        <v>269</v>
      </c>
      <c r="S54" s="192" t="s">
        <v>149</v>
      </c>
    </row>
    <row r="55" spans="1:19" ht="15.75" customHeight="1">
      <c r="A55" s="193" t="s">
        <v>150</v>
      </c>
      <c r="B55" s="275">
        <v>580</v>
      </c>
      <c r="C55" s="275">
        <v>1466</v>
      </c>
      <c r="D55" s="276">
        <v>2.5275862070000001</v>
      </c>
      <c r="E55" s="275">
        <v>538</v>
      </c>
      <c r="F55" s="275" t="s">
        <v>269</v>
      </c>
      <c r="G55" s="275">
        <v>30</v>
      </c>
      <c r="H55" s="275">
        <v>2</v>
      </c>
      <c r="I55" s="275">
        <v>10</v>
      </c>
      <c r="J55" s="275">
        <v>570</v>
      </c>
      <c r="K55" s="275">
        <v>556</v>
      </c>
      <c r="L55" s="275">
        <v>5</v>
      </c>
      <c r="M55" s="275">
        <v>9</v>
      </c>
      <c r="N55" s="275">
        <v>9</v>
      </c>
      <c r="O55" s="275" t="s">
        <v>269</v>
      </c>
      <c r="P55" s="275" t="s">
        <v>269</v>
      </c>
      <c r="Q55" s="275" t="s">
        <v>269</v>
      </c>
      <c r="R55" s="275" t="s">
        <v>269</v>
      </c>
      <c r="S55" s="192" t="s">
        <v>150</v>
      </c>
    </row>
    <row r="56" spans="1:19" ht="15.75" customHeight="1">
      <c r="A56" s="193" t="s">
        <v>151</v>
      </c>
      <c r="B56" s="275">
        <v>7</v>
      </c>
      <c r="C56" s="275">
        <v>21</v>
      </c>
      <c r="D56" s="276">
        <v>3</v>
      </c>
      <c r="E56" s="275">
        <v>7</v>
      </c>
      <c r="F56" s="275" t="s">
        <v>269</v>
      </c>
      <c r="G56" s="275" t="s">
        <v>269</v>
      </c>
      <c r="H56" s="275" t="s">
        <v>269</v>
      </c>
      <c r="I56" s="275" t="s">
        <v>269</v>
      </c>
      <c r="J56" s="275">
        <v>7</v>
      </c>
      <c r="K56" s="275">
        <v>7</v>
      </c>
      <c r="L56" s="275" t="s">
        <v>269</v>
      </c>
      <c r="M56" s="275" t="s">
        <v>269</v>
      </c>
      <c r="N56" s="275" t="s">
        <v>269</v>
      </c>
      <c r="O56" s="275" t="s">
        <v>269</v>
      </c>
      <c r="P56" s="275" t="s">
        <v>269</v>
      </c>
      <c r="Q56" s="275" t="s">
        <v>269</v>
      </c>
      <c r="R56" s="275" t="s">
        <v>269</v>
      </c>
      <c r="S56" s="192" t="s">
        <v>151</v>
      </c>
    </row>
    <row r="57" spans="1:19" ht="15.75" customHeight="1">
      <c r="A57" s="193" t="s">
        <v>152</v>
      </c>
      <c r="B57" s="275">
        <v>143</v>
      </c>
      <c r="C57" s="275">
        <v>351</v>
      </c>
      <c r="D57" s="276">
        <v>2.4545454549999999</v>
      </c>
      <c r="E57" s="275">
        <v>134</v>
      </c>
      <c r="F57" s="275" t="s">
        <v>269</v>
      </c>
      <c r="G57" s="275">
        <v>6</v>
      </c>
      <c r="H57" s="275" t="s">
        <v>269</v>
      </c>
      <c r="I57" s="275">
        <v>3</v>
      </c>
      <c r="J57" s="275">
        <v>140</v>
      </c>
      <c r="K57" s="275">
        <v>140</v>
      </c>
      <c r="L57" s="275" t="s">
        <v>269</v>
      </c>
      <c r="M57" s="275" t="s">
        <v>269</v>
      </c>
      <c r="N57" s="275" t="s">
        <v>269</v>
      </c>
      <c r="O57" s="275" t="s">
        <v>269</v>
      </c>
      <c r="P57" s="275" t="s">
        <v>269</v>
      </c>
      <c r="Q57" s="275" t="s">
        <v>269</v>
      </c>
      <c r="R57" s="275" t="s">
        <v>269</v>
      </c>
      <c r="S57" s="192" t="s">
        <v>152</v>
      </c>
    </row>
    <row r="58" spans="1:19" ht="15.75" customHeight="1">
      <c r="A58" s="193" t="s">
        <v>153</v>
      </c>
      <c r="B58" s="275">
        <v>9</v>
      </c>
      <c r="C58" s="275">
        <v>27</v>
      </c>
      <c r="D58" s="276">
        <v>3</v>
      </c>
      <c r="E58" s="275">
        <v>9</v>
      </c>
      <c r="F58" s="275" t="s">
        <v>269</v>
      </c>
      <c r="G58" s="275" t="s">
        <v>269</v>
      </c>
      <c r="H58" s="275" t="s">
        <v>269</v>
      </c>
      <c r="I58" s="275" t="s">
        <v>269</v>
      </c>
      <c r="J58" s="275">
        <v>9</v>
      </c>
      <c r="K58" s="275">
        <v>9</v>
      </c>
      <c r="L58" s="275" t="s">
        <v>269</v>
      </c>
      <c r="M58" s="275" t="s">
        <v>269</v>
      </c>
      <c r="N58" s="275" t="s">
        <v>269</v>
      </c>
      <c r="O58" s="275" t="s">
        <v>269</v>
      </c>
      <c r="P58" s="275" t="s">
        <v>269</v>
      </c>
      <c r="Q58" s="275" t="s">
        <v>269</v>
      </c>
      <c r="R58" s="275" t="s">
        <v>269</v>
      </c>
      <c r="S58" s="192" t="s">
        <v>153</v>
      </c>
    </row>
    <row r="59" spans="1:19" ht="15.75" customHeight="1">
      <c r="A59" s="193" t="s">
        <v>154</v>
      </c>
      <c r="B59" s="275">
        <v>227</v>
      </c>
      <c r="C59" s="275">
        <v>559</v>
      </c>
      <c r="D59" s="276">
        <v>2.4625550660000002</v>
      </c>
      <c r="E59" s="275">
        <v>218</v>
      </c>
      <c r="F59" s="275" t="s">
        <v>269</v>
      </c>
      <c r="G59" s="275">
        <v>7</v>
      </c>
      <c r="H59" s="275">
        <v>1</v>
      </c>
      <c r="I59" s="275">
        <v>1</v>
      </c>
      <c r="J59" s="275">
        <v>226</v>
      </c>
      <c r="K59" s="275">
        <v>226</v>
      </c>
      <c r="L59" s="275" t="s">
        <v>269</v>
      </c>
      <c r="M59" s="275" t="s">
        <v>269</v>
      </c>
      <c r="N59" s="275" t="s">
        <v>269</v>
      </c>
      <c r="O59" s="275" t="s">
        <v>269</v>
      </c>
      <c r="P59" s="275" t="s">
        <v>269</v>
      </c>
      <c r="Q59" s="275" t="s">
        <v>269</v>
      </c>
      <c r="R59" s="275" t="s">
        <v>269</v>
      </c>
      <c r="S59" s="192" t="s">
        <v>154</v>
      </c>
    </row>
    <row r="60" spans="1:19" ht="15.75" customHeight="1">
      <c r="A60" s="193" t="s">
        <v>155</v>
      </c>
      <c r="B60" s="277">
        <v>31</v>
      </c>
      <c r="C60" s="278">
        <v>82</v>
      </c>
      <c r="D60" s="279">
        <v>2.6451612899999999</v>
      </c>
      <c r="E60" s="278">
        <v>31</v>
      </c>
      <c r="F60" s="278" t="s">
        <v>269</v>
      </c>
      <c r="G60" s="278" t="s">
        <v>269</v>
      </c>
      <c r="H60" s="278" t="s">
        <v>269</v>
      </c>
      <c r="I60" s="278" t="s">
        <v>269</v>
      </c>
      <c r="J60" s="278">
        <v>31</v>
      </c>
      <c r="K60" s="278">
        <v>31</v>
      </c>
      <c r="L60" s="278" t="s">
        <v>269</v>
      </c>
      <c r="M60" s="278" t="s">
        <v>269</v>
      </c>
      <c r="N60" s="278" t="s">
        <v>269</v>
      </c>
      <c r="O60" s="278" t="s">
        <v>269</v>
      </c>
      <c r="P60" s="278" t="s">
        <v>269</v>
      </c>
      <c r="Q60" s="278" t="s">
        <v>269</v>
      </c>
      <c r="R60" s="280" t="s">
        <v>269</v>
      </c>
      <c r="S60" s="192" t="s">
        <v>155</v>
      </c>
    </row>
    <row r="61" spans="1:19" ht="15.75" customHeight="1">
      <c r="A61" s="193" t="s">
        <v>156</v>
      </c>
      <c r="B61" s="277">
        <v>231</v>
      </c>
      <c r="C61" s="278">
        <v>570</v>
      </c>
      <c r="D61" s="279">
        <v>2.4675324679999999</v>
      </c>
      <c r="E61" s="278">
        <v>219</v>
      </c>
      <c r="F61" s="278" t="s">
        <v>269</v>
      </c>
      <c r="G61" s="278">
        <v>2</v>
      </c>
      <c r="H61" s="278">
        <v>1</v>
      </c>
      <c r="I61" s="278">
        <v>9</v>
      </c>
      <c r="J61" s="278">
        <v>222</v>
      </c>
      <c r="K61" s="278">
        <v>221</v>
      </c>
      <c r="L61" s="278" t="s">
        <v>269</v>
      </c>
      <c r="M61" s="278" t="s">
        <v>269</v>
      </c>
      <c r="N61" s="278" t="s">
        <v>269</v>
      </c>
      <c r="O61" s="278" t="s">
        <v>269</v>
      </c>
      <c r="P61" s="278" t="s">
        <v>269</v>
      </c>
      <c r="Q61" s="278" t="s">
        <v>269</v>
      </c>
      <c r="R61" s="280">
        <v>1</v>
      </c>
      <c r="S61" s="192" t="s">
        <v>156</v>
      </c>
    </row>
    <row r="62" spans="1:19" ht="6" customHeight="1">
      <c r="A62" s="96"/>
      <c r="B62" s="281"/>
      <c r="C62" s="282"/>
      <c r="D62" s="283"/>
      <c r="E62" s="282"/>
      <c r="F62" s="282"/>
      <c r="G62" s="282"/>
      <c r="H62" s="282"/>
      <c r="I62" s="282"/>
      <c r="J62" s="282"/>
      <c r="K62" s="282"/>
      <c r="L62" s="282"/>
      <c r="M62" s="282"/>
      <c r="N62" s="282"/>
      <c r="O62" s="282"/>
      <c r="P62" s="282"/>
      <c r="Q62" s="282"/>
      <c r="R62" s="284"/>
      <c r="S62" s="109"/>
    </row>
    <row r="63" spans="1:19" ht="13.5" customHeight="1">
      <c r="A63" s="490" t="s">
        <v>838</v>
      </c>
      <c r="B63" s="275"/>
      <c r="C63" s="275"/>
      <c r="D63" s="276"/>
      <c r="E63" s="275"/>
      <c r="F63" s="275"/>
      <c r="G63" s="275"/>
      <c r="H63" s="275"/>
      <c r="I63" s="275"/>
      <c r="J63" s="275"/>
      <c r="K63" s="275"/>
      <c r="L63" s="275"/>
      <c r="M63" s="275"/>
      <c r="N63" s="275"/>
      <c r="O63" s="275"/>
      <c r="P63" s="275"/>
      <c r="Q63" s="275"/>
      <c r="R63" s="275"/>
    </row>
    <row r="64" spans="1:19" ht="13.5" customHeight="1">
      <c r="B64" s="275"/>
      <c r="C64" s="275"/>
      <c r="D64" s="276"/>
      <c r="E64" s="275"/>
      <c r="F64" s="275"/>
      <c r="G64" s="275"/>
      <c r="H64" s="275"/>
      <c r="I64" s="275"/>
      <c r="J64" s="275"/>
      <c r="K64" s="275"/>
      <c r="L64" s="275"/>
      <c r="M64" s="275"/>
      <c r="N64" s="275"/>
      <c r="O64" s="275"/>
      <c r="P64" s="275"/>
      <c r="Q64" s="275"/>
      <c r="R64" s="275"/>
    </row>
    <row r="65" spans="2:18" ht="13.5" customHeight="1">
      <c r="B65" s="275"/>
      <c r="C65" s="275"/>
      <c r="D65" s="276"/>
      <c r="E65" s="275"/>
      <c r="F65" s="275"/>
      <c r="G65" s="275"/>
      <c r="H65" s="275"/>
      <c r="I65" s="275"/>
      <c r="J65" s="275"/>
      <c r="K65" s="275"/>
      <c r="L65" s="275"/>
      <c r="M65" s="275"/>
      <c r="N65" s="275"/>
      <c r="O65" s="275"/>
      <c r="P65" s="275"/>
      <c r="Q65" s="275"/>
      <c r="R65" s="275"/>
    </row>
    <row r="66" spans="2:18" ht="13.5" customHeight="1">
      <c r="B66" s="275"/>
      <c r="C66" s="275"/>
      <c r="D66" s="276"/>
      <c r="E66" s="275"/>
      <c r="F66" s="275"/>
      <c r="G66" s="275"/>
      <c r="H66" s="275"/>
      <c r="I66" s="275"/>
      <c r="J66" s="275"/>
      <c r="K66" s="275"/>
      <c r="L66" s="275"/>
      <c r="M66" s="275"/>
      <c r="N66" s="275"/>
      <c r="O66" s="275"/>
      <c r="P66" s="275"/>
      <c r="Q66" s="275"/>
      <c r="R66" s="275"/>
    </row>
    <row r="67" spans="2:18" ht="13.5" customHeight="1">
      <c r="B67" s="275"/>
      <c r="C67" s="275"/>
      <c r="D67" s="276"/>
      <c r="E67" s="275"/>
      <c r="F67" s="275"/>
      <c r="G67" s="275"/>
      <c r="H67" s="275"/>
      <c r="I67" s="275"/>
      <c r="J67" s="275"/>
      <c r="K67" s="275"/>
      <c r="L67" s="275"/>
      <c r="M67" s="275"/>
      <c r="N67" s="275"/>
      <c r="O67" s="275"/>
      <c r="P67" s="275"/>
      <c r="Q67" s="275"/>
      <c r="R67" s="275"/>
    </row>
    <row r="68" spans="2:18" ht="13.5" customHeight="1">
      <c r="B68" s="275"/>
      <c r="C68" s="275"/>
      <c r="D68" s="276"/>
      <c r="E68" s="275"/>
      <c r="F68" s="275"/>
      <c r="G68" s="275"/>
      <c r="H68" s="275"/>
      <c r="I68" s="275"/>
      <c r="J68" s="275"/>
      <c r="K68" s="275"/>
      <c r="L68" s="275"/>
      <c r="M68" s="275"/>
      <c r="N68" s="275"/>
      <c r="O68" s="275"/>
      <c r="P68" s="275"/>
      <c r="Q68" s="275"/>
      <c r="R68" s="275"/>
    </row>
    <row r="69" spans="2:18" ht="13.5" customHeight="1">
      <c r="B69" s="275"/>
      <c r="C69" s="275"/>
      <c r="D69" s="276"/>
      <c r="E69" s="275"/>
      <c r="F69" s="275"/>
      <c r="G69" s="275"/>
      <c r="H69" s="275"/>
      <c r="I69" s="275"/>
      <c r="J69" s="275"/>
      <c r="K69" s="275"/>
      <c r="L69" s="275"/>
      <c r="M69" s="275"/>
      <c r="N69" s="275"/>
      <c r="O69" s="275"/>
      <c r="P69" s="275"/>
      <c r="Q69" s="275"/>
      <c r="R69" s="275"/>
    </row>
    <row r="70" spans="2:18" ht="13.5" customHeight="1">
      <c r="B70" s="275"/>
      <c r="C70" s="275"/>
      <c r="D70" s="276"/>
      <c r="E70" s="275"/>
      <c r="F70" s="275"/>
      <c r="G70" s="275"/>
      <c r="H70" s="275"/>
      <c r="I70" s="275"/>
      <c r="J70" s="275"/>
      <c r="K70" s="275"/>
      <c r="L70" s="275"/>
      <c r="M70" s="275"/>
      <c r="N70" s="275"/>
      <c r="O70" s="275"/>
      <c r="P70" s="275"/>
      <c r="Q70" s="275"/>
      <c r="R70" s="275"/>
    </row>
    <row r="71" spans="2:18" ht="13.5" customHeight="1">
      <c r="B71" s="275"/>
      <c r="C71" s="275"/>
      <c r="D71" s="276"/>
      <c r="E71" s="275"/>
      <c r="F71" s="275"/>
      <c r="G71" s="275"/>
      <c r="H71" s="275"/>
      <c r="I71" s="275"/>
      <c r="J71" s="275"/>
      <c r="K71" s="275"/>
      <c r="L71" s="275"/>
      <c r="M71" s="275"/>
      <c r="N71" s="275"/>
      <c r="O71" s="275"/>
      <c r="P71" s="275"/>
      <c r="Q71" s="275"/>
      <c r="R71" s="275"/>
    </row>
    <row r="72" spans="2:18" ht="13.5" customHeight="1">
      <c r="B72" s="275"/>
      <c r="C72" s="275"/>
      <c r="D72" s="276"/>
      <c r="E72" s="275"/>
      <c r="F72" s="275"/>
      <c r="G72" s="275"/>
      <c r="H72" s="275"/>
      <c r="I72" s="275"/>
      <c r="J72" s="275"/>
      <c r="K72" s="275"/>
      <c r="L72" s="275"/>
      <c r="M72" s="275"/>
      <c r="N72" s="275"/>
      <c r="O72" s="275"/>
      <c r="P72" s="275"/>
      <c r="Q72" s="275"/>
      <c r="R72" s="275"/>
    </row>
    <row r="73" spans="2:18" ht="13.5" customHeight="1">
      <c r="B73" s="275"/>
      <c r="C73" s="275"/>
      <c r="D73" s="276"/>
      <c r="E73" s="275"/>
      <c r="F73" s="275"/>
      <c r="G73" s="275"/>
      <c r="H73" s="275"/>
      <c r="I73" s="275"/>
      <c r="J73" s="275"/>
      <c r="K73" s="275"/>
      <c r="L73" s="275"/>
      <c r="M73" s="275"/>
      <c r="N73" s="275"/>
      <c r="O73" s="275"/>
      <c r="P73" s="275"/>
      <c r="Q73" s="275"/>
      <c r="R73" s="275"/>
    </row>
    <row r="74" spans="2:18" ht="13.5" customHeight="1">
      <c r="B74" s="275"/>
      <c r="C74" s="275"/>
      <c r="D74" s="276"/>
      <c r="E74" s="275"/>
      <c r="F74" s="275"/>
      <c r="G74" s="275"/>
      <c r="H74" s="275"/>
      <c r="I74" s="275"/>
      <c r="J74" s="275"/>
      <c r="K74" s="275"/>
      <c r="L74" s="275"/>
      <c r="M74" s="275"/>
      <c r="N74" s="275"/>
      <c r="O74" s="275"/>
      <c r="P74" s="275"/>
      <c r="Q74" s="275"/>
      <c r="R74" s="275"/>
    </row>
    <row r="75" spans="2:18" ht="13.5" customHeight="1">
      <c r="B75" s="275"/>
      <c r="C75" s="275"/>
      <c r="D75" s="276"/>
      <c r="E75" s="275"/>
      <c r="F75" s="275"/>
      <c r="G75" s="275"/>
      <c r="H75" s="275"/>
      <c r="I75" s="275"/>
      <c r="J75" s="275"/>
      <c r="K75" s="275"/>
      <c r="L75" s="275"/>
      <c r="M75" s="275"/>
      <c r="N75" s="275"/>
      <c r="O75" s="275"/>
      <c r="P75" s="275"/>
      <c r="Q75" s="275"/>
      <c r="R75" s="275"/>
    </row>
    <row r="76" spans="2:18" ht="13.5" customHeight="1">
      <c r="B76" s="275"/>
      <c r="C76" s="275"/>
      <c r="D76" s="276"/>
      <c r="E76" s="275"/>
      <c r="F76" s="275"/>
      <c r="G76" s="275"/>
      <c r="H76" s="275"/>
      <c r="I76" s="275"/>
      <c r="J76" s="275"/>
      <c r="K76" s="275"/>
      <c r="L76" s="275"/>
      <c r="M76" s="275"/>
      <c r="N76" s="275"/>
      <c r="O76" s="275"/>
      <c r="P76" s="275"/>
      <c r="Q76" s="275"/>
      <c r="R76" s="275"/>
    </row>
    <row r="77" spans="2:18" ht="13.5" customHeight="1">
      <c r="B77" s="275"/>
      <c r="C77" s="275"/>
      <c r="D77" s="276"/>
      <c r="E77" s="275"/>
      <c r="F77" s="275"/>
      <c r="G77" s="275"/>
      <c r="H77" s="275"/>
      <c r="I77" s="275"/>
      <c r="J77" s="275"/>
      <c r="K77" s="275"/>
      <c r="L77" s="275"/>
      <c r="M77" s="275"/>
      <c r="N77" s="275"/>
      <c r="O77" s="275"/>
      <c r="P77" s="275"/>
      <c r="Q77" s="275"/>
      <c r="R77" s="275"/>
    </row>
    <row r="78" spans="2:18" ht="13.5" customHeight="1">
      <c r="B78" s="275"/>
      <c r="C78" s="275"/>
      <c r="D78" s="276"/>
      <c r="E78" s="275"/>
      <c r="F78" s="275"/>
      <c r="G78" s="275"/>
      <c r="H78" s="275"/>
      <c r="I78" s="275"/>
      <c r="J78" s="275"/>
      <c r="K78" s="275"/>
      <c r="L78" s="275"/>
      <c r="M78" s="275"/>
      <c r="N78" s="275"/>
      <c r="O78" s="275"/>
      <c r="P78" s="275"/>
      <c r="Q78" s="275"/>
      <c r="R78" s="275"/>
    </row>
    <row r="79" spans="2:18" ht="13.5" customHeight="1">
      <c r="B79" s="275"/>
      <c r="C79" s="275"/>
      <c r="D79" s="276"/>
      <c r="E79" s="275"/>
      <c r="F79" s="275"/>
      <c r="G79" s="275"/>
      <c r="H79" s="275"/>
      <c r="I79" s="275"/>
      <c r="J79" s="275"/>
      <c r="K79" s="275"/>
      <c r="L79" s="275"/>
      <c r="M79" s="275"/>
      <c r="N79" s="275"/>
      <c r="O79" s="275"/>
      <c r="P79" s="275"/>
      <c r="Q79" s="275"/>
      <c r="R79" s="275"/>
    </row>
    <row r="80" spans="2:18" ht="13.5" customHeight="1">
      <c r="B80" s="275"/>
      <c r="C80" s="275"/>
      <c r="D80" s="276"/>
      <c r="E80" s="275"/>
      <c r="F80" s="275"/>
      <c r="G80" s="275"/>
      <c r="H80" s="275"/>
      <c r="I80" s="275"/>
      <c r="J80" s="275"/>
      <c r="K80" s="275"/>
      <c r="L80" s="275"/>
      <c r="M80" s="275"/>
      <c r="N80" s="275"/>
      <c r="O80" s="275"/>
      <c r="P80" s="275"/>
      <c r="Q80" s="275"/>
      <c r="R80" s="275"/>
    </row>
    <row r="81" spans="2:18" ht="13.5" customHeight="1">
      <c r="B81" s="275"/>
      <c r="C81" s="275"/>
      <c r="D81" s="276"/>
      <c r="E81" s="275"/>
      <c r="F81" s="275"/>
      <c r="G81" s="275"/>
      <c r="H81" s="275"/>
      <c r="I81" s="275"/>
      <c r="J81" s="275"/>
      <c r="K81" s="275"/>
      <c r="L81" s="275"/>
      <c r="M81" s="275"/>
      <c r="N81" s="275"/>
      <c r="O81" s="275"/>
      <c r="P81" s="275"/>
      <c r="Q81" s="275"/>
      <c r="R81" s="275"/>
    </row>
    <row r="82" spans="2:18" ht="13.5" customHeight="1">
      <c r="B82" s="275"/>
      <c r="C82" s="275"/>
      <c r="D82" s="276"/>
      <c r="E82" s="275"/>
      <c r="F82" s="275"/>
      <c r="G82" s="275"/>
      <c r="H82" s="275"/>
      <c r="I82" s="275"/>
      <c r="J82" s="275"/>
      <c r="K82" s="275"/>
      <c r="L82" s="275"/>
      <c r="M82" s="275"/>
      <c r="N82" s="275"/>
      <c r="O82" s="275"/>
      <c r="P82" s="275"/>
      <c r="Q82" s="275"/>
      <c r="R82" s="275"/>
    </row>
    <row r="83" spans="2:18" ht="13.5" customHeight="1">
      <c r="B83" s="275"/>
      <c r="C83" s="275"/>
      <c r="D83" s="276"/>
      <c r="E83" s="275"/>
      <c r="F83" s="275"/>
      <c r="G83" s="275"/>
      <c r="H83" s="275"/>
      <c r="I83" s="275"/>
      <c r="J83" s="275"/>
      <c r="K83" s="275"/>
      <c r="L83" s="275"/>
      <c r="M83" s="275"/>
      <c r="N83" s="275"/>
      <c r="O83" s="275"/>
      <c r="P83" s="275"/>
      <c r="Q83" s="275"/>
      <c r="R83" s="275"/>
    </row>
    <row r="84" spans="2:18" ht="13.5" customHeight="1">
      <c r="B84" s="275"/>
      <c r="C84" s="275"/>
      <c r="D84" s="276"/>
      <c r="E84" s="275"/>
      <c r="F84" s="275"/>
      <c r="G84" s="275"/>
      <c r="H84" s="275"/>
      <c r="I84" s="275"/>
      <c r="J84" s="275"/>
      <c r="K84" s="275"/>
      <c r="L84" s="275"/>
      <c r="M84" s="275"/>
      <c r="N84" s="275"/>
      <c r="O84" s="275"/>
      <c r="P84" s="275"/>
      <c r="Q84" s="275"/>
      <c r="R84" s="275"/>
    </row>
    <row r="85" spans="2:18" ht="13.5" customHeight="1">
      <c r="B85" s="275"/>
      <c r="C85" s="275"/>
      <c r="D85" s="276"/>
      <c r="E85" s="275"/>
      <c r="F85" s="275"/>
      <c r="G85" s="275"/>
      <c r="H85" s="275"/>
      <c r="I85" s="275"/>
      <c r="J85" s="275"/>
      <c r="K85" s="275"/>
      <c r="L85" s="275"/>
      <c r="M85" s="275"/>
      <c r="N85" s="275"/>
      <c r="O85" s="275"/>
      <c r="P85" s="275"/>
      <c r="Q85" s="275"/>
      <c r="R85" s="275"/>
    </row>
    <row r="86" spans="2:18" ht="13.5" customHeight="1">
      <c r="B86" s="275"/>
      <c r="C86" s="275"/>
      <c r="D86" s="276"/>
      <c r="E86" s="275"/>
      <c r="F86" s="275"/>
      <c r="G86" s="275"/>
      <c r="H86" s="275"/>
      <c r="I86" s="275"/>
      <c r="J86" s="275"/>
      <c r="K86" s="275"/>
      <c r="L86" s="275"/>
      <c r="M86" s="275"/>
      <c r="N86" s="275"/>
      <c r="O86" s="275"/>
      <c r="P86" s="275"/>
      <c r="Q86" s="275"/>
      <c r="R86" s="275"/>
    </row>
    <row r="87" spans="2:18" ht="13.5" customHeight="1">
      <c r="B87" s="275"/>
      <c r="C87" s="275"/>
      <c r="D87" s="276"/>
      <c r="E87" s="275"/>
      <c r="F87" s="275"/>
      <c r="G87" s="275"/>
      <c r="H87" s="275"/>
      <c r="I87" s="275"/>
      <c r="J87" s="275"/>
      <c r="K87" s="275"/>
      <c r="L87" s="275"/>
      <c r="M87" s="275"/>
      <c r="N87" s="275"/>
      <c r="O87" s="275"/>
      <c r="P87" s="275"/>
      <c r="Q87" s="275"/>
      <c r="R87" s="275"/>
    </row>
    <row r="88" spans="2:18" ht="13.5" customHeight="1">
      <c r="B88" s="275"/>
      <c r="C88" s="275"/>
      <c r="D88" s="276"/>
      <c r="E88" s="275"/>
      <c r="F88" s="275"/>
      <c r="G88" s="275"/>
      <c r="H88" s="275"/>
      <c r="I88" s="275"/>
      <c r="J88" s="275"/>
      <c r="K88" s="275"/>
      <c r="L88" s="275"/>
      <c r="M88" s="275"/>
      <c r="N88" s="275"/>
      <c r="O88" s="275"/>
      <c r="P88" s="275"/>
      <c r="Q88" s="275"/>
      <c r="R88" s="275"/>
    </row>
    <row r="89" spans="2:18" ht="13.5" customHeight="1">
      <c r="B89" s="275"/>
      <c r="C89" s="275"/>
      <c r="D89" s="276"/>
      <c r="E89" s="275"/>
      <c r="F89" s="275"/>
      <c r="G89" s="275"/>
      <c r="H89" s="275"/>
      <c r="I89" s="275"/>
      <c r="J89" s="275"/>
      <c r="K89" s="275"/>
      <c r="L89" s="275"/>
      <c r="M89" s="275"/>
      <c r="N89" s="275"/>
      <c r="O89" s="275"/>
      <c r="P89" s="275"/>
      <c r="Q89" s="275"/>
      <c r="R89" s="275"/>
    </row>
    <row r="90" spans="2:18" ht="13.5" customHeight="1">
      <c r="B90" s="275"/>
      <c r="C90" s="275"/>
      <c r="D90" s="276"/>
      <c r="E90" s="275"/>
      <c r="F90" s="275"/>
      <c r="G90" s="275"/>
      <c r="H90" s="275"/>
      <c r="I90" s="275"/>
      <c r="J90" s="275"/>
      <c r="K90" s="275"/>
      <c r="L90" s="275"/>
      <c r="M90" s="275"/>
      <c r="N90" s="275"/>
      <c r="O90" s="275"/>
      <c r="P90" s="275"/>
      <c r="Q90" s="275"/>
      <c r="R90" s="275"/>
    </row>
    <row r="91" spans="2:18" ht="13.5" customHeight="1">
      <c r="B91" s="275"/>
      <c r="C91" s="275"/>
      <c r="D91" s="276"/>
      <c r="E91" s="275"/>
      <c r="F91" s="275"/>
      <c r="G91" s="275"/>
      <c r="H91" s="275"/>
      <c r="I91" s="275"/>
      <c r="J91" s="275"/>
      <c r="K91" s="275"/>
      <c r="L91" s="275"/>
      <c r="M91" s="275"/>
      <c r="N91" s="275"/>
      <c r="O91" s="275"/>
      <c r="P91" s="275"/>
      <c r="Q91" s="275"/>
      <c r="R91" s="275"/>
    </row>
    <row r="92" spans="2:18" ht="13.5" customHeight="1">
      <c r="B92" s="275"/>
      <c r="C92" s="275"/>
      <c r="D92" s="276"/>
      <c r="E92" s="275"/>
      <c r="F92" s="275"/>
      <c r="G92" s="275"/>
      <c r="H92" s="275"/>
      <c r="I92" s="275"/>
      <c r="J92" s="275"/>
      <c r="K92" s="275"/>
      <c r="L92" s="275"/>
      <c r="M92" s="275"/>
      <c r="N92" s="275"/>
      <c r="O92" s="275"/>
      <c r="P92" s="275"/>
      <c r="Q92" s="275"/>
      <c r="R92" s="275"/>
    </row>
    <row r="93" spans="2:18" ht="13.5" customHeight="1">
      <c r="B93" s="275"/>
      <c r="C93" s="275"/>
      <c r="D93" s="276"/>
      <c r="E93" s="275"/>
      <c r="F93" s="275"/>
      <c r="G93" s="275"/>
      <c r="H93" s="275"/>
      <c r="I93" s="275"/>
      <c r="J93" s="275"/>
      <c r="K93" s="275"/>
      <c r="L93" s="275"/>
      <c r="M93" s="275"/>
      <c r="N93" s="275"/>
      <c r="O93" s="275"/>
      <c r="P93" s="275"/>
      <c r="Q93" s="275"/>
      <c r="R93" s="275"/>
    </row>
    <row r="94" spans="2:18" ht="13.5" customHeight="1">
      <c r="B94" s="275"/>
      <c r="C94" s="275"/>
      <c r="D94" s="276"/>
      <c r="E94" s="275"/>
      <c r="F94" s="275"/>
      <c r="G94" s="275"/>
      <c r="H94" s="275"/>
      <c r="I94" s="275"/>
      <c r="J94" s="275"/>
      <c r="K94" s="275"/>
      <c r="L94" s="275"/>
      <c r="M94" s="275"/>
      <c r="N94" s="275"/>
      <c r="O94" s="275"/>
      <c r="P94" s="275"/>
      <c r="Q94" s="275"/>
      <c r="R94" s="275"/>
    </row>
    <row r="95" spans="2:18" ht="13.5" customHeight="1">
      <c r="B95" s="275"/>
      <c r="C95" s="275"/>
      <c r="D95" s="276"/>
      <c r="E95" s="275"/>
      <c r="F95" s="275"/>
      <c r="G95" s="275"/>
      <c r="H95" s="275"/>
      <c r="I95" s="275"/>
      <c r="J95" s="275"/>
      <c r="K95" s="275"/>
      <c r="L95" s="275"/>
      <c r="M95" s="275"/>
      <c r="N95" s="275"/>
      <c r="O95" s="275"/>
      <c r="P95" s="275"/>
      <c r="Q95" s="275"/>
      <c r="R95" s="275"/>
    </row>
    <row r="96" spans="2:18" ht="13.5" customHeight="1">
      <c r="B96" s="275"/>
      <c r="C96" s="275"/>
      <c r="D96" s="276"/>
      <c r="E96" s="275"/>
      <c r="F96" s="275"/>
      <c r="G96" s="275"/>
      <c r="H96" s="275"/>
      <c r="I96" s="275"/>
      <c r="J96" s="275"/>
      <c r="K96" s="275"/>
      <c r="L96" s="275"/>
      <c r="M96" s="275"/>
      <c r="N96" s="275"/>
      <c r="O96" s="275"/>
      <c r="P96" s="275"/>
      <c r="Q96" s="275"/>
      <c r="R96" s="275"/>
    </row>
    <row r="97" spans="2:18" ht="13.5" customHeight="1">
      <c r="B97" s="275"/>
      <c r="C97" s="275"/>
      <c r="D97" s="276"/>
      <c r="E97" s="275"/>
      <c r="F97" s="275"/>
      <c r="G97" s="275"/>
      <c r="H97" s="275"/>
      <c r="I97" s="275"/>
      <c r="J97" s="275"/>
      <c r="K97" s="275"/>
      <c r="L97" s="275"/>
      <c r="M97" s="275"/>
      <c r="N97" s="275"/>
      <c r="O97" s="275"/>
      <c r="P97" s="275"/>
      <c r="Q97" s="275"/>
      <c r="R97" s="275"/>
    </row>
    <row r="98" spans="2:18" ht="13.5" customHeight="1">
      <c r="B98" s="275"/>
      <c r="C98" s="275"/>
      <c r="D98" s="276"/>
      <c r="E98" s="275"/>
      <c r="F98" s="275"/>
      <c r="G98" s="275"/>
      <c r="H98" s="275"/>
      <c r="I98" s="275"/>
      <c r="J98" s="275"/>
      <c r="K98" s="275"/>
      <c r="L98" s="275"/>
      <c r="M98" s="275"/>
      <c r="N98" s="275"/>
      <c r="O98" s="275"/>
      <c r="P98" s="275"/>
      <c r="Q98" s="275"/>
      <c r="R98" s="275"/>
    </row>
    <row r="99" spans="2:18" ht="13.5" customHeight="1">
      <c r="B99" s="274"/>
      <c r="C99" s="274"/>
      <c r="D99" s="250"/>
      <c r="E99" s="274"/>
      <c r="F99" s="274"/>
      <c r="G99" s="274"/>
      <c r="H99" s="274"/>
      <c r="I99" s="274"/>
      <c r="J99" s="274"/>
      <c r="K99" s="274"/>
      <c r="L99" s="274"/>
      <c r="M99" s="274"/>
      <c r="N99" s="274"/>
      <c r="O99" s="274"/>
      <c r="P99" s="274"/>
      <c r="Q99" s="274"/>
      <c r="R99" s="274"/>
    </row>
    <row r="100" spans="2:18" ht="13.5" customHeight="1">
      <c r="B100" s="274"/>
      <c r="C100" s="274"/>
      <c r="D100" s="250"/>
      <c r="E100" s="274"/>
      <c r="F100" s="274"/>
      <c r="G100" s="274"/>
      <c r="H100" s="274"/>
      <c r="I100" s="274"/>
      <c r="J100" s="274"/>
      <c r="K100" s="274"/>
      <c r="L100" s="274"/>
      <c r="M100" s="274"/>
      <c r="N100" s="274"/>
      <c r="O100" s="274"/>
      <c r="P100" s="274"/>
      <c r="Q100" s="274"/>
      <c r="R100" s="274"/>
    </row>
    <row r="101" spans="2:18" ht="13.5" customHeight="1">
      <c r="B101" s="274"/>
      <c r="C101" s="274"/>
      <c r="D101" s="250"/>
      <c r="E101" s="274"/>
      <c r="F101" s="274"/>
      <c r="G101" s="274"/>
      <c r="H101" s="274"/>
      <c r="I101" s="274"/>
      <c r="J101" s="274"/>
      <c r="K101" s="274"/>
      <c r="L101" s="274"/>
      <c r="M101" s="274"/>
      <c r="N101" s="274"/>
      <c r="O101" s="274"/>
      <c r="P101" s="274"/>
      <c r="Q101" s="274"/>
      <c r="R101" s="274"/>
    </row>
    <row r="102" spans="2:18" ht="13.5" customHeight="1">
      <c r="B102" s="274"/>
      <c r="C102" s="274"/>
      <c r="D102" s="250"/>
      <c r="E102" s="274"/>
      <c r="F102" s="274"/>
      <c r="G102" s="274"/>
      <c r="H102" s="274"/>
      <c r="I102" s="274"/>
      <c r="J102" s="274"/>
      <c r="K102" s="274"/>
      <c r="L102" s="274"/>
      <c r="M102" s="274"/>
      <c r="N102" s="274"/>
      <c r="O102" s="274"/>
      <c r="P102" s="274"/>
      <c r="Q102" s="274"/>
      <c r="R102" s="274"/>
    </row>
    <row r="103" spans="2:18" ht="13.5" customHeight="1">
      <c r="B103" s="274"/>
      <c r="C103" s="274"/>
      <c r="D103" s="250"/>
      <c r="E103" s="274"/>
      <c r="F103" s="274"/>
      <c r="G103" s="274"/>
      <c r="H103" s="274"/>
      <c r="I103" s="274"/>
      <c r="J103" s="274"/>
      <c r="K103" s="274"/>
      <c r="L103" s="274"/>
      <c r="M103" s="274"/>
      <c r="N103" s="274"/>
      <c r="O103" s="274"/>
      <c r="P103" s="274"/>
      <c r="Q103" s="274"/>
      <c r="R103" s="274"/>
    </row>
    <row r="104" spans="2:18" ht="13.5" customHeight="1">
      <c r="B104" s="274"/>
      <c r="C104" s="274"/>
      <c r="D104" s="250"/>
      <c r="E104" s="274"/>
      <c r="F104" s="274"/>
      <c r="G104" s="274"/>
      <c r="H104" s="274"/>
      <c r="I104" s="274"/>
      <c r="J104" s="274"/>
      <c r="K104" s="274"/>
      <c r="L104" s="274"/>
      <c r="M104" s="274"/>
      <c r="N104" s="274"/>
      <c r="O104" s="274"/>
      <c r="P104" s="274"/>
      <c r="Q104" s="274"/>
      <c r="R104" s="274"/>
    </row>
    <row r="105" spans="2:18" ht="13.5" customHeight="1">
      <c r="B105" s="274"/>
      <c r="C105" s="274"/>
      <c r="D105" s="250"/>
      <c r="E105" s="274"/>
      <c r="F105" s="274"/>
      <c r="G105" s="274"/>
      <c r="H105" s="274"/>
      <c r="I105" s="274"/>
      <c r="J105" s="274"/>
      <c r="K105" s="274"/>
      <c r="L105" s="274"/>
      <c r="M105" s="274"/>
      <c r="N105" s="274"/>
      <c r="O105" s="274"/>
      <c r="P105" s="274"/>
      <c r="Q105" s="274"/>
      <c r="R105" s="274"/>
    </row>
    <row r="106" spans="2:18" ht="13.5" customHeight="1">
      <c r="B106" s="274"/>
      <c r="C106" s="274"/>
      <c r="D106" s="250"/>
      <c r="E106" s="274"/>
      <c r="F106" s="274"/>
      <c r="G106" s="274"/>
      <c r="H106" s="274"/>
      <c r="I106" s="274"/>
      <c r="J106" s="274"/>
      <c r="K106" s="274"/>
      <c r="L106" s="274"/>
      <c r="M106" s="274"/>
      <c r="N106" s="274"/>
      <c r="O106" s="274"/>
      <c r="P106" s="274"/>
      <c r="Q106" s="274"/>
      <c r="R106" s="274"/>
    </row>
    <row r="107" spans="2:18" ht="13.5" customHeight="1">
      <c r="B107" s="274"/>
      <c r="C107" s="274"/>
      <c r="D107" s="250"/>
      <c r="E107" s="274"/>
      <c r="F107" s="274"/>
      <c r="G107" s="274"/>
      <c r="H107" s="274"/>
      <c r="I107" s="274"/>
      <c r="J107" s="274"/>
      <c r="K107" s="274"/>
      <c r="L107" s="274"/>
      <c r="M107" s="274"/>
      <c r="N107" s="274"/>
      <c r="O107" s="274"/>
      <c r="P107" s="274"/>
      <c r="Q107" s="274"/>
      <c r="R107" s="274"/>
    </row>
    <row r="108" spans="2:18" ht="13.5" customHeight="1">
      <c r="B108" s="274"/>
      <c r="C108" s="274"/>
      <c r="D108" s="250"/>
      <c r="E108" s="274"/>
      <c r="F108" s="274"/>
      <c r="G108" s="274"/>
      <c r="H108" s="274"/>
      <c r="I108" s="274"/>
      <c r="J108" s="274"/>
      <c r="K108" s="274"/>
      <c r="L108" s="274"/>
      <c r="M108" s="274"/>
      <c r="N108" s="274"/>
      <c r="O108" s="274"/>
      <c r="P108" s="274"/>
      <c r="Q108" s="274"/>
      <c r="R108" s="274"/>
    </row>
    <row r="109" spans="2:18" ht="13.5" customHeight="1">
      <c r="B109" s="274"/>
      <c r="C109" s="274"/>
      <c r="D109" s="250"/>
      <c r="E109" s="274"/>
      <c r="F109" s="274"/>
      <c r="G109" s="274"/>
      <c r="H109" s="274"/>
      <c r="I109" s="274"/>
      <c r="J109" s="274"/>
      <c r="K109" s="274"/>
      <c r="L109" s="274"/>
      <c r="M109" s="274"/>
      <c r="N109" s="274"/>
      <c r="O109" s="274"/>
      <c r="P109" s="274"/>
      <c r="Q109" s="274"/>
      <c r="R109" s="274"/>
    </row>
    <row r="110" spans="2:18" ht="13.5" customHeight="1">
      <c r="B110" s="274"/>
      <c r="C110" s="274"/>
      <c r="D110" s="250"/>
      <c r="E110" s="274"/>
      <c r="F110" s="274"/>
      <c r="G110" s="274"/>
      <c r="H110" s="274"/>
      <c r="I110" s="274"/>
      <c r="J110" s="274"/>
      <c r="K110" s="274"/>
      <c r="L110" s="274"/>
      <c r="M110" s="274"/>
      <c r="N110" s="274"/>
      <c r="O110" s="274"/>
      <c r="P110" s="274"/>
      <c r="Q110" s="274"/>
      <c r="R110" s="274"/>
    </row>
    <row r="111" spans="2:18" ht="13.5" customHeight="1">
      <c r="B111" s="274"/>
      <c r="C111" s="274"/>
      <c r="D111" s="250"/>
      <c r="E111" s="274"/>
      <c r="F111" s="274"/>
      <c r="G111" s="274"/>
      <c r="H111" s="274"/>
      <c r="I111" s="274"/>
      <c r="J111" s="274"/>
      <c r="K111" s="274"/>
      <c r="L111" s="274"/>
      <c r="M111" s="274"/>
      <c r="N111" s="274"/>
      <c r="O111" s="274"/>
      <c r="P111" s="274"/>
      <c r="Q111" s="274"/>
      <c r="R111" s="274"/>
    </row>
    <row r="112" spans="2:18" ht="13.5" customHeight="1">
      <c r="B112" s="274"/>
      <c r="C112" s="274"/>
      <c r="D112" s="250"/>
      <c r="E112" s="274"/>
      <c r="F112" s="274"/>
      <c r="G112" s="274"/>
      <c r="H112" s="274"/>
      <c r="I112" s="274"/>
      <c r="J112" s="274"/>
      <c r="K112" s="274"/>
      <c r="L112" s="274"/>
      <c r="M112" s="274"/>
      <c r="N112" s="274"/>
      <c r="O112" s="274"/>
      <c r="P112" s="274"/>
      <c r="Q112" s="274"/>
      <c r="R112" s="274"/>
    </row>
    <row r="113" spans="2:18" ht="13.5" customHeight="1">
      <c r="B113" s="274"/>
      <c r="C113" s="274"/>
      <c r="D113" s="250"/>
      <c r="E113" s="274"/>
      <c r="F113" s="274"/>
      <c r="G113" s="274"/>
      <c r="H113" s="274"/>
      <c r="I113" s="274"/>
      <c r="J113" s="274"/>
      <c r="K113" s="274"/>
      <c r="L113" s="274"/>
      <c r="M113" s="274"/>
      <c r="N113" s="274"/>
      <c r="O113" s="274"/>
      <c r="P113" s="274"/>
      <c r="Q113" s="274"/>
      <c r="R113" s="274"/>
    </row>
    <row r="114" spans="2:18" ht="13.5" customHeight="1">
      <c r="B114" s="274"/>
      <c r="C114" s="274"/>
      <c r="D114" s="250"/>
      <c r="E114" s="274"/>
      <c r="F114" s="274"/>
      <c r="G114" s="274"/>
      <c r="H114" s="274"/>
      <c r="I114" s="274"/>
      <c r="J114" s="274"/>
      <c r="K114" s="274"/>
      <c r="L114" s="274"/>
      <c r="M114" s="274"/>
      <c r="N114" s="274"/>
      <c r="O114" s="274"/>
      <c r="P114" s="274"/>
      <c r="Q114" s="274"/>
      <c r="R114" s="274"/>
    </row>
    <row r="115" spans="2:18" ht="13.5" customHeight="1">
      <c r="B115" s="274"/>
      <c r="C115" s="274"/>
      <c r="D115" s="250"/>
      <c r="E115" s="274"/>
      <c r="F115" s="274"/>
      <c r="G115" s="274"/>
      <c r="H115" s="274"/>
      <c r="I115" s="274"/>
      <c r="J115" s="274"/>
      <c r="K115" s="274"/>
      <c r="L115" s="274"/>
      <c r="M115" s="274"/>
      <c r="N115" s="274"/>
      <c r="O115" s="274"/>
      <c r="P115" s="274"/>
      <c r="Q115" s="274"/>
      <c r="R115" s="274"/>
    </row>
    <row r="116" spans="2:18" ht="13.5" customHeight="1">
      <c r="B116" s="274"/>
      <c r="C116" s="274"/>
      <c r="D116" s="250"/>
      <c r="E116" s="274"/>
      <c r="F116" s="274"/>
      <c r="G116" s="274"/>
      <c r="H116" s="274"/>
      <c r="I116" s="274"/>
      <c r="J116" s="274"/>
      <c r="K116" s="274"/>
      <c r="L116" s="274"/>
      <c r="M116" s="274"/>
      <c r="N116" s="274"/>
      <c r="O116" s="274"/>
      <c r="P116" s="274"/>
      <c r="Q116" s="274"/>
      <c r="R116" s="274"/>
    </row>
    <row r="117" spans="2:18" ht="13.5" customHeight="1">
      <c r="B117" s="274"/>
      <c r="C117" s="274"/>
      <c r="D117" s="250"/>
      <c r="E117" s="274"/>
      <c r="F117" s="274"/>
      <c r="G117" s="274"/>
      <c r="H117" s="274"/>
      <c r="I117" s="274"/>
      <c r="J117" s="274"/>
      <c r="K117" s="274"/>
      <c r="L117" s="274"/>
      <c r="M117" s="274"/>
      <c r="N117" s="274"/>
      <c r="O117" s="274"/>
      <c r="P117" s="274"/>
      <c r="Q117" s="274"/>
      <c r="R117" s="274"/>
    </row>
    <row r="118" spans="2:18" ht="13.5" customHeight="1">
      <c r="B118" s="274"/>
      <c r="C118" s="274"/>
      <c r="D118" s="250"/>
      <c r="E118" s="274"/>
      <c r="F118" s="274"/>
      <c r="G118" s="274"/>
      <c r="H118" s="274"/>
      <c r="I118" s="274"/>
      <c r="J118" s="274"/>
      <c r="K118" s="274"/>
      <c r="L118" s="274"/>
      <c r="M118" s="274"/>
      <c r="N118" s="274"/>
      <c r="O118" s="274"/>
      <c r="P118" s="274"/>
      <c r="Q118" s="274"/>
      <c r="R118" s="274"/>
    </row>
    <row r="119" spans="2:18" ht="13.5" customHeight="1">
      <c r="B119" s="274"/>
      <c r="C119" s="274"/>
      <c r="D119" s="250"/>
      <c r="E119" s="274"/>
      <c r="F119" s="274"/>
      <c r="G119" s="274"/>
      <c r="H119" s="274"/>
      <c r="I119" s="274"/>
      <c r="J119" s="274"/>
      <c r="K119" s="274"/>
      <c r="L119" s="274"/>
      <c r="M119" s="274"/>
      <c r="N119" s="274"/>
      <c r="O119" s="274"/>
      <c r="P119" s="274"/>
      <c r="Q119" s="274"/>
      <c r="R119" s="274"/>
    </row>
    <row r="120" spans="2:18" ht="13.5" customHeight="1">
      <c r="B120" s="274"/>
      <c r="C120" s="274"/>
      <c r="D120" s="250"/>
      <c r="E120" s="274"/>
      <c r="F120" s="274"/>
      <c r="G120" s="274"/>
      <c r="H120" s="274"/>
      <c r="I120" s="274"/>
      <c r="J120" s="274"/>
      <c r="K120" s="274"/>
      <c r="L120" s="274"/>
      <c r="M120" s="274"/>
      <c r="N120" s="274"/>
      <c r="O120" s="274"/>
      <c r="P120" s="274"/>
      <c r="Q120" s="274"/>
      <c r="R120" s="274"/>
    </row>
    <row r="121" spans="2:18" ht="13.5" customHeight="1">
      <c r="B121" s="274"/>
      <c r="C121" s="274"/>
      <c r="D121" s="250"/>
      <c r="E121" s="274"/>
      <c r="F121" s="274"/>
      <c r="G121" s="274"/>
      <c r="H121" s="274"/>
      <c r="I121" s="274"/>
      <c r="J121" s="274"/>
      <c r="K121" s="274"/>
      <c r="L121" s="274"/>
      <c r="M121" s="274"/>
      <c r="N121" s="274"/>
      <c r="O121" s="274"/>
      <c r="P121" s="274"/>
      <c r="Q121" s="274"/>
      <c r="R121" s="274"/>
    </row>
    <row r="122" spans="2:18" ht="13.5" customHeight="1">
      <c r="B122" s="274"/>
      <c r="C122" s="274"/>
      <c r="D122" s="250"/>
      <c r="E122" s="274"/>
      <c r="F122" s="274"/>
      <c r="G122" s="274"/>
      <c r="H122" s="274"/>
      <c r="I122" s="274"/>
      <c r="J122" s="274"/>
      <c r="K122" s="274"/>
      <c r="L122" s="274"/>
      <c r="M122" s="274"/>
      <c r="N122" s="274"/>
      <c r="O122" s="274"/>
      <c r="P122" s="274"/>
      <c r="Q122" s="274"/>
      <c r="R122" s="274"/>
    </row>
    <row r="123" spans="2:18" ht="13.5" customHeight="1">
      <c r="B123" s="274"/>
      <c r="C123" s="274"/>
      <c r="D123" s="250"/>
      <c r="E123" s="274"/>
      <c r="F123" s="274"/>
      <c r="G123" s="274"/>
      <c r="H123" s="274"/>
      <c r="I123" s="274"/>
      <c r="J123" s="274"/>
      <c r="K123" s="274"/>
      <c r="L123" s="274"/>
      <c r="M123" s="274"/>
      <c r="N123" s="274"/>
      <c r="O123" s="274"/>
      <c r="P123" s="274"/>
      <c r="Q123" s="274"/>
      <c r="R123" s="274"/>
    </row>
    <row r="124" spans="2:18" ht="13.5" customHeight="1">
      <c r="B124" s="274"/>
      <c r="C124" s="274"/>
      <c r="D124" s="250"/>
      <c r="E124" s="274"/>
      <c r="F124" s="274"/>
      <c r="G124" s="274"/>
      <c r="H124" s="274"/>
      <c r="I124" s="274"/>
      <c r="J124" s="274"/>
      <c r="K124" s="274"/>
      <c r="L124" s="274"/>
      <c r="M124" s="274"/>
      <c r="N124" s="274"/>
      <c r="O124" s="274"/>
      <c r="P124" s="274"/>
      <c r="Q124" s="274"/>
      <c r="R124" s="274"/>
    </row>
    <row r="125" spans="2:18" ht="13.5" customHeight="1">
      <c r="B125" s="274"/>
      <c r="C125" s="274"/>
      <c r="D125" s="250"/>
      <c r="E125" s="274"/>
      <c r="F125" s="274"/>
      <c r="G125" s="274"/>
      <c r="H125" s="274"/>
      <c r="I125" s="274"/>
      <c r="J125" s="274"/>
      <c r="K125" s="274"/>
      <c r="L125" s="274"/>
      <c r="M125" s="274"/>
      <c r="N125" s="274"/>
      <c r="O125" s="274"/>
      <c r="P125" s="274"/>
      <c r="Q125" s="274"/>
      <c r="R125" s="274"/>
    </row>
    <row r="126" spans="2:18" ht="13.5" customHeight="1">
      <c r="B126" s="274"/>
      <c r="C126" s="274"/>
      <c r="D126" s="250"/>
      <c r="E126" s="274"/>
      <c r="F126" s="274"/>
      <c r="G126" s="274"/>
      <c r="H126" s="274"/>
      <c r="I126" s="274"/>
      <c r="J126" s="274"/>
      <c r="K126" s="274"/>
      <c r="L126" s="274"/>
      <c r="M126" s="274"/>
      <c r="N126" s="274"/>
      <c r="O126" s="274"/>
      <c r="P126" s="274"/>
      <c r="Q126" s="274"/>
      <c r="R126" s="274"/>
    </row>
    <row r="127" spans="2:18" ht="13.5" customHeight="1">
      <c r="B127" s="274"/>
      <c r="C127" s="274"/>
      <c r="D127" s="250"/>
      <c r="E127" s="274"/>
      <c r="F127" s="274"/>
      <c r="G127" s="274"/>
      <c r="H127" s="274"/>
      <c r="I127" s="274"/>
      <c r="J127" s="274"/>
      <c r="K127" s="274"/>
      <c r="L127" s="274"/>
      <c r="M127" s="274"/>
      <c r="N127" s="274"/>
      <c r="O127" s="274"/>
      <c r="P127" s="274"/>
      <c r="Q127" s="274"/>
      <c r="R127" s="274"/>
    </row>
    <row r="128" spans="2:18" ht="13.5" customHeight="1">
      <c r="B128" s="274"/>
      <c r="C128" s="274"/>
      <c r="D128" s="250"/>
      <c r="E128" s="274"/>
      <c r="F128" s="274"/>
      <c r="G128" s="274"/>
      <c r="H128" s="274"/>
      <c r="I128" s="274"/>
      <c r="J128" s="274"/>
      <c r="K128" s="274"/>
      <c r="L128" s="274"/>
      <c r="M128" s="274"/>
      <c r="N128" s="274"/>
      <c r="O128" s="274"/>
      <c r="P128" s="274"/>
      <c r="Q128" s="274"/>
      <c r="R128" s="274"/>
    </row>
    <row r="129" spans="2:18" ht="13.5" customHeight="1">
      <c r="B129" s="274"/>
      <c r="C129" s="274"/>
      <c r="D129" s="250"/>
      <c r="E129" s="274"/>
      <c r="F129" s="274"/>
      <c r="G129" s="274"/>
      <c r="H129" s="274"/>
      <c r="I129" s="274"/>
      <c r="J129" s="274"/>
      <c r="K129" s="274"/>
      <c r="L129" s="274"/>
      <c r="M129" s="274"/>
      <c r="N129" s="274"/>
      <c r="O129" s="274"/>
      <c r="P129" s="274"/>
      <c r="Q129" s="274"/>
      <c r="R129" s="274"/>
    </row>
    <row r="130" spans="2:18" ht="13.5" customHeight="1">
      <c r="B130" s="274"/>
      <c r="C130" s="274"/>
      <c r="D130" s="250"/>
      <c r="E130" s="274"/>
      <c r="F130" s="274"/>
      <c r="G130" s="274"/>
      <c r="H130" s="274"/>
      <c r="I130" s="274"/>
      <c r="J130" s="274"/>
      <c r="K130" s="274"/>
      <c r="L130" s="274"/>
      <c r="M130" s="274"/>
      <c r="N130" s="274"/>
      <c r="O130" s="274"/>
      <c r="P130" s="274"/>
      <c r="Q130" s="274"/>
      <c r="R130" s="274"/>
    </row>
    <row r="131" spans="2:18" ht="13.5" customHeight="1">
      <c r="B131" s="274"/>
      <c r="C131" s="274"/>
      <c r="D131" s="250"/>
      <c r="E131" s="274"/>
      <c r="F131" s="274"/>
      <c r="G131" s="274"/>
      <c r="H131" s="274"/>
      <c r="I131" s="274"/>
      <c r="J131" s="274"/>
      <c r="K131" s="274"/>
      <c r="L131" s="274"/>
      <c r="M131" s="274"/>
      <c r="N131" s="274"/>
      <c r="O131" s="274"/>
      <c r="P131" s="274"/>
      <c r="Q131" s="274"/>
      <c r="R131" s="274"/>
    </row>
    <row r="132" spans="2:18" ht="13.5" customHeight="1">
      <c r="B132" s="274"/>
      <c r="C132" s="274"/>
      <c r="D132" s="250"/>
      <c r="E132" s="274"/>
      <c r="F132" s="274"/>
      <c r="G132" s="274"/>
      <c r="H132" s="274"/>
      <c r="I132" s="274"/>
      <c r="J132" s="274"/>
      <c r="K132" s="274"/>
      <c r="L132" s="274"/>
      <c r="M132" s="274"/>
      <c r="N132" s="274"/>
      <c r="O132" s="274"/>
      <c r="P132" s="274"/>
      <c r="Q132" s="274"/>
      <c r="R132" s="274"/>
    </row>
    <row r="133" spans="2:18" ht="13.5" customHeight="1">
      <c r="B133" s="274"/>
      <c r="C133" s="274"/>
      <c r="D133" s="250"/>
      <c r="E133" s="274"/>
      <c r="F133" s="274"/>
      <c r="G133" s="274"/>
      <c r="H133" s="274"/>
      <c r="I133" s="274"/>
      <c r="J133" s="274"/>
      <c r="K133" s="274"/>
      <c r="L133" s="274"/>
      <c r="M133" s="274"/>
      <c r="N133" s="274"/>
      <c r="O133" s="274"/>
      <c r="P133" s="274"/>
      <c r="Q133" s="274"/>
      <c r="R133" s="274"/>
    </row>
    <row r="134" spans="2:18" ht="13.5" customHeight="1">
      <c r="B134" s="274"/>
      <c r="C134" s="274"/>
      <c r="D134" s="250"/>
      <c r="E134" s="274"/>
      <c r="F134" s="274"/>
      <c r="G134" s="274"/>
      <c r="H134" s="274"/>
      <c r="I134" s="274"/>
      <c r="J134" s="274"/>
      <c r="K134" s="274"/>
      <c r="L134" s="274"/>
      <c r="M134" s="274"/>
      <c r="N134" s="274"/>
      <c r="O134" s="274"/>
      <c r="P134" s="274"/>
      <c r="Q134" s="274"/>
      <c r="R134" s="274"/>
    </row>
    <row r="135" spans="2:18" ht="13.5" customHeight="1">
      <c r="B135" s="274"/>
      <c r="C135" s="274"/>
      <c r="D135" s="250"/>
      <c r="E135" s="274"/>
      <c r="F135" s="274"/>
      <c r="G135" s="274"/>
      <c r="H135" s="274"/>
      <c r="I135" s="274"/>
      <c r="J135" s="274"/>
      <c r="K135" s="274"/>
      <c r="L135" s="274"/>
      <c r="M135" s="274"/>
      <c r="N135" s="274"/>
      <c r="O135" s="274"/>
      <c r="P135" s="274"/>
      <c r="Q135" s="274"/>
      <c r="R135" s="274"/>
    </row>
    <row r="136" spans="2:18" ht="13.5" customHeight="1">
      <c r="B136" s="274"/>
      <c r="C136" s="274"/>
      <c r="D136" s="250"/>
      <c r="E136" s="274"/>
      <c r="F136" s="274"/>
      <c r="G136" s="274"/>
      <c r="H136" s="274"/>
      <c r="I136" s="274"/>
      <c r="J136" s="274"/>
      <c r="K136" s="274"/>
      <c r="L136" s="274"/>
      <c r="M136" s="274"/>
      <c r="N136" s="274"/>
      <c r="O136" s="274"/>
      <c r="P136" s="274"/>
      <c r="Q136" s="274"/>
      <c r="R136" s="274"/>
    </row>
    <row r="137" spans="2:18" ht="13.5" customHeight="1">
      <c r="B137" s="274"/>
      <c r="C137" s="274"/>
      <c r="D137" s="250"/>
      <c r="E137" s="274"/>
      <c r="F137" s="274"/>
      <c r="G137" s="274"/>
      <c r="H137" s="274"/>
      <c r="I137" s="274"/>
      <c r="J137" s="274"/>
      <c r="K137" s="274"/>
      <c r="L137" s="274"/>
      <c r="M137" s="274"/>
      <c r="N137" s="274"/>
      <c r="O137" s="274"/>
      <c r="P137" s="274"/>
      <c r="Q137" s="274"/>
      <c r="R137" s="274"/>
    </row>
    <row r="138" spans="2:18" ht="13.5" customHeight="1">
      <c r="B138" s="274"/>
      <c r="C138" s="274"/>
      <c r="D138" s="250"/>
      <c r="E138" s="274"/>
      <c r="F138" s="274"/>
      <c r="G138" s="274"/>
      <c r="H138" s="274"/>
      <c r="I138" s="274"/>
      <c r="J138" s="274"/>
      <c r="K138" s="274"/>
      <c r="L138" s="274"/>
      <c r="M138" s="274"/>
      <c r="N138" s="274"/>
      <c r="O138" s="274"/>
      <c r="P138" s="274"/>
      <c r="Q138" s="274"/>
      <c r="R138" s="274"/>
    </row>
    <row r="139" spans="2:18" ht="13.5" customHeight="1">
      <c r="B139" s="274"/>
      <c r="C139" s="274"/>
      <c r="D139" s="250"/>
      <c r="E139" s="274"/>
      <c r="F139" s="274"/>
      <c r="G139" s="274"/>
      <c r="H139" s="274"/>
      <c r="I139" s="274"/>
      <c r="J139" s="274"/>
      <c r="K139" s="274"/>
      <c r="L139" s="274"/>
      <c r="M139" s="274"/>
      <c r="N139" s="274"/>
      <c r="O139" s="274"/>
      <c r="P139" s="274"/>
      <c r="Q139" s="274"/>
      <c r="R139" s="274"/>
    </row>
    <row r="140" spans="2:18" ht="13.5" customHeight="1">
      <c r="B140" s="274"/>
      <c r="C140" s="274"/>
      <c r="D140" s="250"/>
      <c r="E140" s="274"/>
      <c r="F140" s="274"/>
      <c r="G140" s="274"/>
      <c r="H140" s="274"/>
      <c r="I140" s="274"/>
      <c r="J140" s="274"/>
      <c r="K140" s="274"/>
      <c r="L140" s="274"/>
      <c r="M140" s="274"/>
      <c r="N140" s="274"/>
      <c r="O140" s="274"/>
      <c r="P140" s="274"/>
      <c r="Q140" s="274"/>
      <c r="R140" s="274"/>
    </row>
    <row r="141" spans="2:18" ht="13.5" customHeight="1">
      <c r="B141" s="274"/>
      <c r="C141" s="274"/>
      <c r="D141" s="250"/>
      <c r="E141" s="274"/>
      <c r="F141" s="274"/>
      <c r="G141" s="274"/>
      <c r="H141" s="274"/>
      <c r="I141" s="274"/>
      <c r="J141" s="274"/>
      <c r="K141" s="274"/>
      <c r="L141" s="274"/>
      <c r="M141" s="274"/>
      <c r="N141" s="274"/>
      <c r="O141" s="274"/>
      <c r="P141" s="274"/>
      <c r="Q141" s="274"/>
      <c r="R141" s="274"/>
    </row>
    <row r="142" spans="2:18" ht="13.5" customHeight="1">
      <c r="B142" s="274"/>
      <c r="C142" s="274"/>
      <c r="D142" s="250"/>
      <c r="E142" s="274"/>
      <c r="F142" s="274"/>
      <c r="G142" s="274"/>
      <c r="H142" s="274"/>
      <c r="I142" s="274"/>
      <c r="J142" s="274"/>
      <c r="K142" s="274"/>
      <c r="L142" s="274"/>
      <c r="M142" s="274"/>
      <c r="N142" s="274"/>
      <c r="O142" s="274"/>
      <c r="P142" s="274"/>
      <c r="Q142" s="274"/>
      <c r="R142" s="274"/>
    </row>
    <row r="143" spans="2:18" ht="13.5" customHeight="1">
      <c r="B143" s="274"/>
      <c r="C143" s="274"/>
      <c r="D143" s="250"/>
      <c r="E143" s="274"/>
      <c r="F143" s="274"/>
      <c r="G143" s="274"/>
      <c r="H143" s="274"/>
      <c r="I143" s="274"/>
      <c r="J143" s="274"/>
      <c r="K143" s="274"/>
      <c r="L143" s="274"/>
      <c r="M143" s="274"/>
      <c r="N143" s="274"/>
      <c r="O143" s="274"/>
      <c r="P143" s="274"/>
      <c r="Q143" s="274"/>
      <c r="R143" s="274"/>
    </row>
    <row r="144" spans="2:18" ht="13.5" customHeight="1">
      <c r="B144" s="274"/>
      <c r="C144" s="274"/>
      <c r="D144" s="250"/>
      <c r="E144" s="274"/>
      <c r="F144" s="274"/>
      <c r="G144" s="274"/>
      <c r="H144" s="274"/>
      <c r="I144" s="274"/>
      <c r="J144" s="274"/>
      <c r="K144" s="274"/>
      <c r="L144" s="274"/>
      <c r="M144" s="274"/>
      <c r="N144" s="274"/>
      <c r="O144" s="274"/>
      <c r="P144" s="274"/>
      <c r="Q144" s="274"/>
      <c r="R144" s="274"/>
    </row>
    <row r="145" spans="2:18" ht="13.5" customHeight="1">
      <c r="B145" s="274"/>
      <c r="C145" s="274"/>
      <c r="D145" s="250"/>
      <c r="E145" s="274"/>
      <c r="F145" s="274"/>
      <c r="G145" s="274"/>
      <c r="H145" s="274"/>
      <c r="I145" s="274"/>
      <c r="J145" s="274"/>
      <c r="K145" s="274"/>
      <c r="L145" s="274"/>
      <c r="M145" s="274"/>
      <c r="N145" s="274"/>
      <c r="O145" s="274"/>
      <c r="P145" s="274"/>
      <c r="Q145" s="274"/>
      <c r="R145" s="274"/>
    </row>
    <row r="146" spans="2:18" ht="13.5" customHeight="1">
      <c r="B146" s="274"/>
      <c r="C146" s="274"/>
      <c r="D146" s="250"/>
      <c r="E146" s="274"/>
      <c r="F146" s="274"/>
      <c r="G146" s="274"/>
      <c r="H146" s="274"/>
      <c r="I146" s="274"/>
      <c r="J146" s="274"/>
      <c r="K146" s="274"/>
      <c r="L146" s="274"/>
      <c r="M146" s="274"/>
      <c r="N146" s="274"/>
      <c r="O146" s="274"/>
      <c r="P146" s="274"/>
      <c r="Q146" s="274"/>
      <c r="R146" s="274"/>
    </row>
    <row r="147" spans="2:18" ht="13.5" customHeight="1">
      <c r="B147" s="274"/>
      <c r="C147" s="274"/>
      <c r="D147" s="250"/>
      <c r="E147" s="274"/>
      <c r="F147" s="274"/>
      <c r="G147" s="274"/>
      <c r="H147" s="274"/>
      <c r="I147" s="274"/>
      <c r="J147" s="274"/>
      <c r="K147" s="274"/>
      <c r="L147" s="274"/>
      <c r="M147" s="274"/>
      <c r="N147" s="274"/>
      <c r="O147" s="274"/>
      <c r="P147" s="274"/>
      <c r="Q147" s="274"/>
      <c r="R147" s="274"/>
    </row>
    <row r="148" spans="2:18" ht="13.5" customHeight="1">
      <c r="B148" s="274"/>
      <c r="C148" s="274"/>
      <c r="D148" s="250"/>
      <c r="E148" s="274"/>
      <c r="F148" s="274"/>
      <c r="G148" s="274"/>
      <c r="H148" s="274"/>
      <c r="I148" s="274"/>
      <c r="J148" s="274"/>
      <c r="K148" s="274"/>
      <c r="L148" s="274"/>
      <c r="M148" s="274"/>
      <c r="N148" s="274"/>
      <c r="O148" s="274"/>
      <c r="P148" s="274"/>
      <c r="Q148" s="274"/>
      <c r="R148" s="274"/>
    </row>
    <row r="149" spans="2:18" ht="13.5" customHeight="1">
      <c r="B149" s="274"/>
      <c r="C149" s="274"/>
      <c r="D149" s="250"/>
      <c r="E149" s="274"/>
      <c r="F149" s="274"/>
      <c r="G149" s="274"/>
      <c r="H149" s="274"/>
      <c r="I149" s="274"/>
      <c r="J149" s="274"/>
      <c r="K149" s="274"/>
      <c r="L149" s="274"/>
      <c r="M149" s="274"/>
      <c r="N149" s="274"/>
      <c r="O149" s="274"/>
      <c r="P149" s="274"/>
      <c r="Q149" s="274"/>
      <c r="R149" s="274"/>
    </row>
    <row r="150" spans="2:18" ht="13.5" customHeight="1">
      <c r="B150" s="274"/>
      <c r="C150" s="274"/>
      <c r="D150" s="250"/>
      <c r="E150" s="274"/>
      <c r="F150" s="274"/>
      <c r="G150" s="274"/>
      <c r="H150" s="274"/>
      <c r="I150" s="274"/>
      <c r="J150" s="274"/>
      <c r="K150" s="274"/>
      <c r="L150" s="274"/>
      <c r="M150" s="274"/>
      <c r="N150" s="274"/>
      <c r="O150" s="274"/>
      <c r="P150" s="274"/>
      <c r="Q150" s="274"/>
      <c r="R150" s="274"/>
    </row>
    <row r="151" spans="2:18" ht="13.5" customHeight="1">
      <c r="B151" s="274"/>
      <c r="C151" s="274"/>
      <c r="D151" s="274"/>
      <c r="E151" s="274"/>
      <c r="F151" s="274"/>
      <c r="G151" s="274"/>
      <c r="H151" s="274"/>
      <c r="I151" s="274"/>
      <c r="J151" s="274"/>
      <c r="K151" s="274"/>
      <c r="L151" s="274"/>
      <c r="M151" s="274"/>
      <c r="N151" s="274"/>
      <c r="O151" s="274"/>
      <c r="P151" s="274"/>
      <c r="Q151" s="274"/>
      <c r="R151" s="274"/>
    </row>
    <row r="152" spans="2:18" ht="13.5" customHeight="1">
      <c r="B152" s="274"/>
      <c r="C152" s="274"/>
      <c r="D152" s="274"/>
      <c r="E152" s="274"/>
      <c r="F152" s="274"/>
      <c r="G152" s="274"/>
      <c r="H152" s="274"/>
      <c r="I152" s="274"/>
      <c r="J152" s="274"/>
      <c r="K152" s="274"/>
      <c r="L152" s="274"/>
      <c r="M152" s="274"/>
      <c r="N152" s="274"/>
      <c r="O152" s="274"/>
      <c r="P152" s="274"/>
      <c r="Q152" s="274"/>
      <c r="R152" s="274"/>
    </row>
    <row r="153" spans="2:18" ht="13.5" customHeight="1">
      <c r="B153" s="274"/>
      <c r="C153" s="274"/>
      <c r="D153" s="274"/>
      <c r="E153" s="274"/>
      <c r="F153" s="274"/>
      <c r="G153" s="274"/>
      <c r="H153" s="274"/>
      <c r="I153" s="274"/>
      <c r="J153" s="274"/>
      <c r="K153" s="274"/>
      <c r="L153" s="274"/>
      <c r="M153" s="274"/>
      <c r="N153" s="274"/>
      <c r="O153" s="274"/>
      <c r="P153" s="274"/>
      <c r="Q153" s="274"/>
      <c r="R153" s="274"/>
    </row>
    <row r="154" spans="2:18" ht="13.5" customHeight="1">
      <c r="D154" s="274"/>
      <c r="J154" s="274"/>
      <c r="K154" s="274"/>
      <c r="L154" s="274"/>
      <c r="M154" s="274"/>
      <c r="N154" s="274"/>
      <c r="O154" s="274"/>
      <c r="P154" s="274"/>
      <c r="Q154" s="274"/>
      <c r="R154" s="274"/>
    </row>
  </sheetData>
  <mergeCells count="14">
    <mergeCell ref="A3:A6"/>
    <mergeCell ref="B3:D3"/>
    <mergeCell ref="E3:G3"/>
    <mergeCell ref="H3:I3"/>
    <mergeCell ref="S3:S6"/>
    <mergeCell ref="B4:B6"/>
    <mergeCell ref="C4:C6"/>
    <mergeCell ref="D4:D6"/>
    <mergeCell ref="G4:G6"/>
    <mergeCell ref="M4:Q4"/>
    <mergeCell ref="M5:M6"/>
    <mergeCell ref="N5:Q5"/>
    <mergeCell ref="J3:R3"/>
    <mergeCell ref="J4:J6"/>
  </mergeCells>
  <phoneticPr fontId="1"/>
  <pageMargins left="0.70866141732283472" right="0.70866141732283472" top="0.74803149606299213" bottom="0.74803149606299213" header="0.31496062992125984" footer="0.31496062992125984"/>
  <pageSetup paperSize="9" scale="84" firstPageNumber="67" orientation="portrait" useFirstPageNumber="1" r:id="rId1"/>
  <headerFooter scaleWithDoc="0">
    <oddFooter>&amp;C&amp;"Century,標準"&amp;10&amp;P</oddFooter>
  </headerFooter>
  <colBreaks count="1" manualBreakCount="1">
    <brk id="9" max="62"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S144"/>
  <sheetViews>
    <sheetView zoomScaleNormal="100" workbookViewId="0">
      <selection activeCell="I60" sqref="I60"/>
    </sheetView>
  </sheetViews>
  <sheetFormatPr defaultRowHeight="13.5" customHeight="1"/>
  <cols>
    <col min="1" max="1" width="15" style="8" customWidth="1"/>
    <col min="2" max="9" width="10.625" style="8" customWidth="1"/>
    <col min="10" max="18" width="10" style="8" customWidth="1"/>
    <col min="19" max="19" width="15" style="8" customWidth="1"/>
    <col min="20" max="16384" width="9" style="8"/>
  </cols>
  <sheetData>
    <row r="1" spans="1:19" s="2" customFormat="1" ht="15">
      <c r="A1" s="598" t="s">
        <v>863</v>
      </c>
      <c r="J1" s="598" t="s">
        <v>727</v>
      </c>
    </row>
    <row r="3" spans="1:19" s="184" customFormat="1" ht="13.5" customHeight="1">
      <c r="A3" s="727" t="s">
        <v>340</v>
      </c>
      <c r="B3" s="841" t="s">
        <v>498</v>
      </c>
      <c r="C3" s="842"/>
      <c r="D3" s="842"/>
      <c r="E3" s="902" t="s">
        <v>477</v>
      </c>
      <c r="F3" s="903"/>
      <c r="G3" s="903"/>
      <c r="H3" s="905" t="s">
        <v>494</v>
      </c>
      <c r="I3" s="905"/>
      <c r="J3" s="775" t="s">
        <v>479</v>
      </c>
      <c r="K3" s="773"/>
      <c r="L3" s="773"/>
      <c r="M3" s="773"/>
      <c r="N3" s="773"/>
      <c r="O3" s="773"/>
      <c r="P3" s="773"/>
      <c r="Q3" s="773"/>
      <c r="R3" s="774"/>
      <c r="S3" s="782" t="s">
        <v>340</v>
      </c>
    </row>
    <row r="4" spans="1:19" s="184" customFormat="1" ht="13.5" customHeight="1">
      <c r="A4" s="728"/>
      <c r="B4" s="787" t="s">
        <v>402</v>
      </c>
      <c r="C4" s="787" t="s">
        <v>393</v>
      </c>
      <c r="D4" s="906" t="s">
        <v>415</v>
      </c>
      <c r="E4" s="627"/>
      <c r="F4" s="627" t="s">
        <v>677</v>
      </c>
      <c r="G4" s="778" t="s">
        <v>489</v>
      </c>
      <c r="H4" s="630"/>
      <c r="I4" s="625"/>
      <c r="J4" s="787" t="s">
        <v>478</v>
      </c>
      <c r="K4" s="627"/>
      <c r="L4" s="627"/>
      <c r="M4" s="904" t="s">
        <v>480</v>
      </c>
      <c r="N4" s="904"/>
      <c r="O4" s="904"/>
      <c r="P4" s="904"/>
      <c r="Q4" s="904"/>
      <c r="R4" s="628"/>
      <c r="S4" s="771"/>
    </row>
    <row r="5" spans="1:19" s="184" customFormat="1" ht="13.5" customHeight="1">
      <c r="A5" s="728"/>
      <c r="B5" s="788"/>
      <c r="C5" s="788"/>
      <c r="D5" s="907"/>
      <c r="E5" s="634" t="s">
        <v>481</v>
      </c>
      <c r="F5" s="634" t="s">
        <v>701</v>
      </c>
      <c r="G5" s="788"/>
      <c r="H5" s="631" t="s">
        <v>482</v>
      </c>
      <c r="I5" s="628" t="s">
        <v>483</v>
      </c>
      <c r="J5" s="788"/>
      <c r="K5" s="634" t="s">
        <v>484</v>
      </c>
      <c r="L5" s="634" t="s">
        <v>485</v>
      </c>
      <c r="M5" s="904" t="s">
        <v>402</v>
      </c>
      <c r="N5" s="904" t="s">
        <v>486</v>
      </c>
      <c r="O5" s="904"/>
      <c r="P5" s="904"/>
      <c r="Q5" s="904"/>
      <c r="R5" s="628" t="s">
        <v>487</v>
      </c>
      <c r="S5" s="771"/>
    </row>
    <row r="6" spans="1:19" s="184" customFormat="1" ht="13.5" customHeight="1">
      <c r="A6" s="729"/>
      <c r="B6" s="779"/>
      <c r="C6" s="779"/>
      <c r="D6" s="908"/>
      <c r="E6" s="626"/>
      <c r="F6" s="626" t="s">
        <v>702</v>
      </c>
      <c r="G6" s="779"/>
      <c r="H6" s="624"/>
      <c r="I6" s="629"/>
      <c r="J6" s="779"/>
      <c r="K6" s="626"/>
      <c r="L6" s="626"/>
      <c r="M6" s="904"/>
      <c r="N6" s="497" t="s">
        <v>497</v>
      </c>
      <c r="O6" s="495" t="s">
        <v>491</v>
      </c>
      <c r="P6" s="495" t="s">
        <v>492</v>
      </c>
      <c r="Q6" s="496" t="s">
        <v>488</v>
      </c>
      <c r="R6" s="629"/>
      <c r="S6" s="772"/>
    </row>
    <row r="7" spans="1:19" ht="6" customHeight="1">
      <c r="A7" s="219"/>
      <c r="S7" s="194"/>
    </row>
    <row r="8" spans="1:19" ht="15.75" customHeight="1">
      <c r="A8" s="193" t="s">
        <v>157</v>
      </c>
      <c r="B8" s="275">
        <v>36</v>
      </c>
      <c r="C8" s="275">
        <v>84</v>
      </c>
      <c r="D8" s="276">
        <v>2.3333333330000001</v>
      </c>
      <c r="E8" s="275">
        <v>35</v>
      </c>
      <c r="F8" s="275" t="s">
        <v>269</v>
      </c>
      <c r="G8" s="275" t="s">
        <v>269</v>
      </c>
      <c r="H8" s="275" t="s">
        <v>269</v>
      </c>
      <c r="I8" s="275">
        <v>1</v>
      </c>
      <c r="J8" s="275">
        <v>35</v>
      </c>
      <c r="K8" s="275">
        <v>34</v>
      </c>
      <c r="L8" s="275" t="s">
        <v>269</v>
      </c>
      <c r="M8" s="275" t="s">
        <v>269</v>
      </c>
      <c r="N8" s="275" t="s">
        <v>269</v>
      </c>
      <c r="O8" s="275" t="s">
        <v>269</v>
      </c>
      <c r="P8" s="275" t="s">
        <v>269</v>
      </c>
      <c r="Q8" s="275" t="s">
        <v>269</v>
      </c>
      <c r="R8" s="275">
        <v>1</v>
      </c>
      <c r="S8" s="192" t="s">
        <v>157</v>
      </c>
    </row>
    <row r="9" spans="1:19" ht="15.75" customHeight="1">
      <c r="A9" s="193" t="s">
        <v>158</v>
      </c>
      <c r="B9" s="275">
        <v>36</v>
      </c>
      <c r="C9" s="275">
        <v>93</v>
      </c>
      <c r="D9" s="276">
        <v>2.5833333330000001</v>
      </c>
      <c r="E9" s="275">
        <v>36</v>
      </c>
      <c r="F9" s="275" t="s">
        <v>269</v>
      </c>
      <c r="G9" s="275" t="s">
        <v>269</v>
      </c>
      <c r="H9" s="275" t="s">
        <v>269</v>
      </c>
      <c r="I9" s="275" t="s">
        <v>269</v>
      </c>
      <c r="J9" s="275">
        <v>36</v>
      </c>
      <c r="K9" s="275">
        <v>36</v>
      </c>
      <c r="L9" s="275" t="s">
        <v>269</v>
      </c>
      <c r="M9" s="275" t="s">
        <v>269</v>
      </c>
      <c r="N9" s="275" t="s">
        <v>269</v>
      </c>
      <c r="O9" s="275" t="s">
        <v>269</v>
      </c>
      <c r="P9" s="275" t="s">
        <v>269</v>
      </c>
      <c r="Q9" s="275" t="s">
        <v>269</v>
      </c>
      <c r="R9" s="275" t="s">
        <v>269</v>
      </c>
      <c r="S9" s="192" t="s">
        <v>158</v>
      </c>
    </row>
    <row r="10" spans="1:19" s="25" customFormat="1" ht="15.75" customHeight="1">
      <c r="A10" s="565" t="s">
        <v>656</v>
      </c>
      <c r="B10" s="562">
        <v>2685</v>
      </c>
      <c r="C10" s="537">
        <v>6549</v>
      </c>
      <c r="D10" s="563">
        <v>2.4391061452513965</v>
      </c>
      <c r="E10" s="537">
        <v>2316</v>
      </c>
      <c r="F10" s="537">
        <v>0</v>
      </c>
      <c r="G10" s="537">
        <v>297</v>
      </c>
      <c r="H10" s="537">
        <v>10</v>
      </c>
      <c r="I10" s="537">
        <v>62</v>
      </c>
      <c r="J10" s="537">
        <v>2623</v>
      </c>
      <c r="K10" s="537">
        <v>2418</v>
      </c>
      <c r="L10" s="537">
        <v>12</v>
      </c>
      <c r="M10" s="537">
        <v>186</v>
      </c>
      <c r="N10" s="537">
        <v>151</v>
      </c>
      <c r="O10" s="537">
        <v>21</v>
      </c>
      <c r="P10" s="537">
        <v>14</v>
      </c>
      <c r="Q10" s="537">
        <v>0</v>
      </c>
      <c r="R10" s="564">
        <v>7</v>
      </c>
      <c r="S10" s="566" t="s">
        <v>656</v>
      </c>
    </row>
    <row r="11" spans="1:19" ht="15.75" customHeight="1">
      <c r="A11" s="193" t="s">
        <v>235</v>
      </c>
      <c r="B11" s="275">
        <v>1984</v>
      </c>
      <c r="C11" s="275">
        <v>4001</v>
      </c>
      <c r="D11" s="276">
        <v>2.0166330650000002</v>
      </c>
      <c r="E11" s="275">
        <v>1100</v>
      </c>
      <c r="F11" s="275" t="s">
        <v>269</v>
      </c>
      <c r="G11" s="275">
        <v>827</v>
      </c>
      <c r="H11" s="275">
        <v>13</v>
      </c>
      <c r="I11" s="275">
        <v>44</v>
      </c>
      <c r="J11" s="275">
        <v>1940</v>
      </c>
      <c r="K11" s="275">
        <v>1118</v>
      </c>
      <c r="L11" s="275">
        <v>53</v>
      </c>
      <c r="M11" s="275">
        <v>763</v>
      </c>
      <c r="N11" s="275">
        <v>580</v>
      </c>
      <c r="O11" s="275">
        <v>150</v>
      </c>
      <c r="P11" s="275">
        <v>33</v>
      </c>
      <c r="Q11" s="275" t="s">
        <v>269</v>
      </c>
      <c r="R11" s="275">
        <v>6</v>
      </c>
      <c r="S11" s="192" t="s">
        <v>235</v>
      </c>
    </row>
    <row r="12" spans="1:19" ht="15.75" customHeight="1">
      <c r="A12" s="193" t="s">
        <v>248</v>
      </c>
      <c r="B12" s="275">
        <v>2375</v>
      </c>
      <c r="C12" s="275">
        <v>4585</v>
      </c>
      <c r="D12" s="276">
        <v>1.9305263159999999</v>
      </c>
      <c r="E12" s="275">
        <v>979</v>
      </c>
      <c r="F12" s="275" t="s">
        <v>269</v>
      </c>
      <c r="G12" s="275">
        <v>1302</v>
      </c>
      <c r="H12" s="275">
        <v>45</v>
      </c>
      <c r="I12" s="275">
        <v>49</v>
      </c>
      <c r="J12" s="275">
        <v>2326</v>
      </c>
      <c r="K12" s="275">
        <v>1047</v>
      </c>
      <c r="L12" s="275">
        <v>69</v>
      </c>
      <c r="M12" s="275">
        <v>1205</v>
      </c>
      <c r="N12" s="275">
        <v>725</v>
      </c>
      <c r="O12" s="275">
        <v>434</v>
      </c>
      <c r="P12" s="275">
        <v>46</v>
      </c>
      <c r="Q12" s="275" t="s">
        <v>269</v>
      </c>
      <c r="R12" s="275">
        <v>5</v>
      </c>
      <c r="S12" s="192" t="s">
        <v>248</v>
      </c>
    </row>
    <row r="13" spans="1:19" ht="15.75" customHeight="1">
      <c r="A13" s="193" t="s">
        <v>261</v>
      </c>
      <c r="B13" s="275">
        <v>1470</v>
      </c>
      <c r="C13" s="275">
        <v>2816</v>
      </c>
      <c r="D13" s="276">
        <v>1.9156462590000001</v>
      </c>
      <c r="E13" s="275">
        <v>637</v>
      </c>
      <c r="F13" s="275" t="s">
        <v>269</v>
      </c>
      <c r="G13" s="275">
        <v>797</v>
      </c>
      <c r="H13" s="275">
        <v>16</v>
      </c>
      <c r="I13" s="275">
        <v>20</v>
      </c>
      <c r="J13" s="275">
        <v>1450</v>
      </c>
      <c r="K13" s="275">
        <v>594</v>
      </c>
      <c r="L13" s="275">
        <v>31</v>
      </c>
      <c r="M13" s="275">
        <v>817</v>
      </c>
      <c r="N13" s="275">
        <v>369</v>
      </c>
      <c r="O13" s="275">
        <v>329</v>
      </c>
      <c r="P13" s="275">
        <v>69</v>
      </c>
      <c r="Q13" s="275">
        <v>50</v>
      </c>
      <c r="R13" s="275">
        <v>8</v>
      </c>
      <c r="S13" s="192" t="s">
        <v>261</v>
      </c>
    </row>
    <row r="14" spans="1:19" ht="15.75" customHeight="1">
      <c r="A14" s="193" t="s">
        <v>236</v>
      </c>
      <c r="B14" s="275">
        <v>1092</v>
      </c>
      <c r="C14" s="275">
        <v>2091</v>
      </c>
      <c r="D14" s="276">
        <v>1.914835165</v>
      </c>
      <c r="E14" s="275">
        <v>468</v>
      </c>
      <c r="F14" s="275" t="s">
        <v>269</v>
      </c>
      <c r="G14" s="275">
        <v>577</v>
      </c>
      <c r="H14" s="275">
        <v>27</v>
      </c>
      <c r="I14" s="275">
        <v>20</v>
      </c>
      <c r="J14" s="275">
        <v>1072</v>
      </c>
      <c r="K14" s="275">
        <v>514</v>
      </c>
      <c r="L14" s="275">
        <v>15</v>
      </c>
      <c r="M14" s="275">
        <v>542</v>
      </c>
      <c r="N14" s="275">
        <v>423</v>
      </c>
      <c r="O14" s="275">
        <v>99</v>
      </c>
      <c r="P14" s="275">
        <v>20</v>
      </c>
      <c r="Q14" s="275" t="s">
        <v>269</v>
      </c>
      <c r="R14" s="275">
        <v>1</v>
      </c>
      <c r="S14" s="192" t="s">
        <v>236</v>
      </c>
    </row>
    <row r="15" spans="1:19" ht="15.75" customHeight="1">
      <c r="A15" s="193" t="s">
        <v>249</v>
      </c>
      <c r="B15" s="275">
        <v>1844</v>
      </c>
      <c r="C15" s="275">
        <v>3581</v>
      </c>
      <c r="D15" s="276">
        <v>1.94197397</v>
      </c>
      <c r="E15" s="275">
        <v>808</v>
      </c>
      <c r="F15" s="275">
        <v>96</v>
      </c>
      <c r="G15" s="275">
        <v>847</v>
      </c>
      <c r="H15" s="275">
        <v>58</v>
      </c>
      <c r="I15" s="275">
        <v>35</v>
      </c>
      <c r="J15" s="275">
        <v>1809</v>
      </c>
      <c r="K15" s="275">
        <v>695</v>
      </c>
      <c r="L15" s="275">
        <v>114</v>
      </c>
      <c r="M15" s="275">
        <v>998</v>
      </c>
      <c r="N15" s="275">
        <v>513</v>
      </c>
      <c r="O15" s="275">
        <v>292</v>
      </c>
      <c r="P15" s="275">
        <v>193</v>
      </c>
      <c r="Q15" s="275" t="s">
        <v>269</v>
      </c>
      <c r="R15" s="275">
        <v>2</v>
      </c>
      <c r="S15" s="192" t="s">
        <v>249</v>
      </c>
    </row>
    <row r="16" spans="1:19" ht="15.75" customHeight="1">
      <c r="A16" s="193" t="s">
        <v>237</v>
      </c>
      <c r="B16" s="275">
        <v>677</v>
      </c>
      <c r="C16" s="275">
        <v>1574</v>
      </c>
      <c r="D16" s="276">
        <v>2.3249630720000001</v>
      </c>
      <c r="E16" s="275">
        <v>549</v>
      </c>
      <c r="F16" s="275" t="s">
        <v>269</v>
      </c>
      <c r="G16" s="275">
        <v>118</v>
      </c>
      <c r="H16" s="275">
        <v>2</v>
      </c>
      <c r="I16" s="275">
        <v>8</v>
      </c>
      <c r="J16" s="275">
        <v>669</v>
      </c>
      <c r="K16" s="275">
        <v>582</v>
      </c>
      <c r="L16" s="275">
        <v>2</v>
      </c>
      <c r="M16" s="275">
        <v>83</v>
      </c>
      <c r="N16" s="275">
        <v>31</v>
      </c>
      <c r="O16" s="275">
        <v>18</v>
      </c>
      <c r="P16" s="275">
        <v>34</v>
      </c>
      <c r="Q16" s="275" t="s">
        <v>269</v>
      </c>
      <c r="R16" s="275">
        <v>2</v>
      </c>
      <c r="S16" s="192" t="s">
        <v>237</v>
      </c>
    </row>
    <row r="17" spans="1:19" ht="15.75" customHeight="1">
      <c r="A17" s="193" t="s">
        <v>250</v>
      </c>
      <c r="B17" s="275">
        <v>1088</v>
      </c>
      <c r="C17" s="275">
        <v>2470</v>
      </c>
      <c r="D17" s="276">
        <v>2.2702205879999999</v>
      </c>
      <c r="E17" s="275">
        <v>875</v>
      </c>
      <c r="F17" s="275" t="s">
        <v>269</v>
      </c>
      <c r="G17" s="275">
        <v>196</v>
      </c>
      <c r="H17" s="275">
        <v>5</v>
      </c>
      <c r="I17" s="275">
        <v>12</v>
      </c>
      <c r="J17" s="275">
        <v>1076</v>
      </c>
      <c r="K17" s="275">
        <v>912</v>
      </c>
      <c r="L17" s="275">
        <v>4</v>
      </c>
      <c r="M17" s="275">
        <v>158</v>
      </c>
      <c r="N17" s="275">
        <v>132</v>
      </c>
      <c r="O17" s="275">
        <v>26</v>
      </c>
      <c r="P17" s="275" t="s">
        <v>269</v>
      </c>
      <c r="Q17" s="275" t="s">
        <v>269</v>
      </c>
      <c r="R17" s="275">
        <v>2</v>
      </c>
      <c r="S17" s="192" t="s">
        <v>250</v>
      </c>
    </row>
    <row r="18" spans="1:19" ht="15.75" customHeight="1">
      <c r="A18" s="193" t="s">
        <v>262</v>
      </c>
      <c r="B18" s="275">
        <v>1251</v>
      </c>
      <c r="C18" s="275">
        <v>2996</v>
      </c>
      <c r="D18" s="276">
        <v>2.3948840929999999</v>
      </c>
      <c r="E18" s="275">
        <v>988</v>
      </c>
      <c r="F18" s="275" t="s">
        <v>269</v>
      </c>
      <c r="G18" s="275">
        <v>230</v>
      </c>
      <c r="H18" s="275">
        <v>12</v>
      </c>
      <c r="I18" s="275">
        <v>21</v>
      </c>
      <c r="J18" s="275">
        <v>1230</v>
      </c>
      <c r="K18" s="275">
        <v>1032</v>
      </c>
      <c r="L18" s="275">
        <v>3</v>
      </c>
      <c r="M18" s="275">
        <v>195</v>
      </c>
      <c r="N18" s="275">
        <v>171</v>
      </c>
      <c r="O18" s="275">
        <v>24</v>
      </c>
      <c r="P18" s="275" t="s">
        <v>269</v>
      </c>
      <c r="Q18" s="275" t="s">
        <v>269</v>
      </c>
      <c r="R18" s="275" t="s">
        <v>269</v>
      </c>
      <c r="S18" s="192" t="s">
        <v>262</v>
      </c>
    </row>
    <row r="19" spans="1:19" ht="15.75" customHeight="1">
      <c r="A19" s="193" t="s">
        <v>238</v>
      </c>
      <c r="B19" s="275">
        <v>1734</v>
      </c>
      <c r="C19" s="275">
        <v>3496</v>
      </c>
      <c r="D19" s="276">
        <v>2.0161476359999999</v>
      </c>
      <c r="E19" s="275">
        <v>986</v>
      </c>
      <c r="F19" s="275" t="s">
        <v>269</v>
      </c>
      <c r="G19" s="275">
        <v>695</v>
      </c>
      <c r="H19" s="275">
        <v>12</v>
      </c>
      <c r="I19" s="275">
        <v>41</v>
      </c>
      <c r="J19" s="275">
        <v>1693</v>
      </c>
      <c r="K19" s="275">
        <v>999</v>
      </c>
      <c r="L19" s="275">
        <v>22</v>
      </c>
      <c r="M19" s="275">
        <v>668</v>
      </c>
      <c r="N19" s="275">
        <v>367</v>
      </c>
      <c r="O19" s="275">
        <v>234</v>
      </c>
      <c r="P19" s="275">
        <v>15</v>
      </c>
      <c r="Q19" s="275">
        <v>52</v>
      </c>
      <c r="R19" s="275">
        <v>4</v>
      </c>
      <c r="S19" s="192" t="s">
        <v>238</v>
      </c>
    </row>
    <row r="20" spans="1:19" ht="15.75" customHeight="1">
      <c r="A20" s="193" t="s">
        <v>251</v>
      </c>
      <c r="B20" s="275">
        <v>1269</v>
      </c>
      <c r="C20" s="275">
        <v>2741</v>
      </c>
      <c r="D20" s="276">
        <v>2.1599684790000002</v>
      </c>
      <c r="E20" s="275">
        <v>741</v>
      </c>
      <c r="F20" s="275">
        <v>48</v>
      </c>
      <c r="G20" s="275">
        <v>431</v>
      </c>
      <c r="H20" s="275">
        <v>27</v>
      </c>
      <c r="I20" s="275">
        <v>22</v>
      </c>
      <c r="J20" s="275">
        <v>1247</v>
      </c>
      <c r="K20" s="275">
        <v>776</v>
      </c>
      <c r="L20" s="275">
        <v>13</v>
      </c>
      <c r="M20" s="275">
        <v>454</v>
      </c>
      <c r="N20" s="275">
        <v>329</v>
      </c>
      <c r="O20" s="275">
        <v>125</v>
      </c>
      <c r="P20" s="275" t="s">
        <v>269</v>
      </c>
      <c r="Q20" s="275" t="s">
        <v>269</v>
      </c>
      <c r="R20" s="275">
        <v>4</v>
      </c>
      <c r="S20" s="192" t="s">
        <v>251</v>
      </c>
    </row>
    <row r="21" spans="1:19" ht="15.75" customHeight="1">
      <c r="A21" s="193" t="s">
        <v>263</v>
      </c>
      <c r="B21" s="275">
        <v>532</v>
      </c>
      <c r="C21" s="275">
        <v>1194</v>
      </c>
      <c r="D21" s="276">
        <v>2.2443609019999999</v>
      </c>
      <c r="E21" s="275">
        <v>401</v>
      </c>
      <c r="F21" s="275" t="s">
        <v>269</v>
      </c>
      <c r="G21" s="275">
        <v>120</v>
      </c>
      <c r="H21" s="275">
        <v>7</v>
      </c>
      <c r="I21" s="275">
        <v>4</v>
      </c>
      <c r="J21" s="275">
        <v>528</v>
      </c>
      <c r="K21" s="275">
        <v>425</v>
      </c>
      <c r="L21" s="275">
        <v>3</v>
      </c>
      <c r="M21" s="275">
        <v>100</v>
      </c>
      <c r="N21" s="275">
        <v>68</v>
      </c>
      <c r="O21" s="275">
        <v>32</v>
      </c>
      <c r="P21" s="275" t="s">
        <v>269</v>
      </c>
      <c r="Q21" s="275" t="s">
        <v>269</v>
      </c>
      <c r="R21" s="275" t="s">
        <v>269</v>
      </c>
      <c r="S21" s="192" t="s">
        <v>263</v>
      </c>
    </row>
    <row r="22" spans="1:19" ht="15.75" customHeight="1">
      <c r="A22" s="193" t="s">
        <v>267</v>
      </c>
      <c r="B22" s="275">
        <v>791</v>
      </c>
      <c r="C22" s="275">
        <v>1771</v>
      </c>
      <c r="D22" s="276">
        <v>2.238938053</v>
      </c>
      <c r="E22" s="275">
        <v>495</v>
      </c>
      <c r="F22" s="275" t="s">
        <v>269</v>
      </c>
      <c r="G22" s="275">
        <v>270</v>
      </c>
      <c r="H22" s="275">
        <v>11</v>
      </c>
      <c r="I22" s="275">
        <v>15</v>
      </c>
      <c r="J22" s="275">
        <v>776</v>
      </c>
      <c r="K22" s="275">
        <v>511</v>
      </c>
      <c r="L22" s="275">
        <v>22</v>
      </c>
      <c r="M22" s="275">
        <v>241</v>
      </c>
      <c r="N22" s="275">
        <v>225</v>
      </c>
      <c r="O22" s="275">
        <v>16</v>
      </c>
      <c r="P22" s="275" t="s">
        <v>269</v>
      </c>
      <c r="Q22" s="275" t="s">
        <v>269</v>
      </c>
      <c r="R22" s="275">
        <v>2</v>
      </c>
      <c r="S22" s="192" t="s">
        <v>267</v>
      </c>
    </row>
    <row r="23" spans="1:19" ht="15.75" customHeight="1">
      <c r="A23" s="193" t="s">
        <v>239</v>
      </c>
      <c r="B23" s="275">
        <v>1246</v>
      </c>
      <c r="C23" s="275">
        <v>2662</v>
      </c>
      <c r="D23" s="276">
        <v>2.1364365969999999</v>
      </c>
      <c r="E23" s="275">
        <v>678</v>
      </c>
      <c r="F23" s="275" t="s">
        <v>269</v>
      </c>
      <c r="G23" s="275">
        <v>545</v>
      </c>
      <c r="H23" s="275">
        <v>6</v>
      </c>
      <c r="I23" s="275">
        <v>17</v>
      </c>
      <c r="J23" s="275">
        <v>1229</v>
      </c>
      <c r="K23" s="275">
        <v>736</v>
      </c>
      <c r="L23" s="275">
        <v>29</v>
      </c>
      <c r="M23" s="275">
        <v>463</v>
      </c>
      <c r="N23" s="275">
        <v>355</v>
      </c>
      <c r="O23" s="275">
        <v>108</v>
      </c>
      <c r="P23" s="275" t="s">
        <v>269</v>
      </c>
      <c r="Q23" s="275" t="s">
        <v>269</v>
      </c>
      <c r="R23" s="275">
        <v>1</v>
      </c>
      <c r="S23" s="192" t="s">
        <v>239</v>
      </c>
    </row>
    <row r="24" spans="1:19" ht="15.75" customHeight="1">
      <c r="A24" s="193" t="s">
        <v>252</v>
      </c>
      <c r="B24" s="275">
        <v>1241</v>
      </c>
      <c r="C24" s="275">
        <v>2687</v>
      </c>
      <c r="D24" s="276">
        <v>2.1651893630000001</v>
      </c>
      <c r="E24" s="275">
        <v>576</v>
      </c>
      <c r="F24" s="275">
        <v>193</v>
      </c>
      <c r="G24" s="275">
        <v>440</v>
      </c>
      <c r="H24" s="275">
        <v>12</v>
      </c>
      <c r="I24" s="275">
        <v>20</v>
      </c>
      <c r="J24" s="275">
        <v>1221</v>
      </c>
      <c r="K24" s="275">
        <v>609</v>
      </c>
      <c r="L24" s="275">
        <v>5</v>
      </c>
      <c r="M24" s="275">
        <v>605</v>
      </c>
      <c r="N24" s="275">
        <v>381</v>
      </c>
      <c r="O24" s="275">
        <v>224</v>
      </c>
      <c r="P24" s="275" t="s">
        <v>269</v>
      </c>
      <c r="Q24" s="275" t="s">
        <v>269</v>
      </c>
      <c r="R24" s="275">
        <v>2</v>
      </c>
      <c r="S24" s="192" t="s">
        <v>252</v>
      </c>
    </row>
    <row r="25" spans="1:19" ht="15.75" customHeight="1">
      <c r="A25" s="193" t="s">
        <v>160</v>
      </c>
      <c r="B25" s="275">
        <v>1226</v>
      </c>
      <c r="C25" s="275">
        <v>3133</v>
      </c>
      <c r="D25" s="276">
        <v>2.5554649270000001</v>
      </c>
      <c r="E25" s="275">
        <v>1127</v>
      </c>
      <c r="F25" s="275" t="s">
        <v>269</v>
      </c>
      <c r="G25" s="275">
        <v>71</v>
      </c>
      <c r="H25" s="275">
        <v>7</v>
      </c>
      <c r="I25" s="275">
        <v>21</v>
      </c>
      <c r="J25" s="275">
        <v>1205</v>
      </c>
      <c r="K25" s="275">
        <v>1172</v>
      </c>
      <c r="L25" s="275">
        <v>8</v>
      </c>
      <c r="M25" s="275">
        <v>20</v>
      </c>
      <c r="N25" s="275">
        <v>20</v>
      </c>
      <c r="O25" s="275" t="s">
        <v>269</v>
      </c>
      <c r="P25" s="275" t="s">
        <v>269</v>
      </c>
      <c r="Q25" s="275" t="s">
        <v>269</v>
      </c>
      <c r="R25" s="275">
        <v>5</v>
      </c>
      <c r="S25" s="192" t="s">
        <v>160</v>
      </c>
    </row>
    <row r="26" spans="1:19" ht="15.75" customHeight="1">
      <c r="A26" s="193" t="s">
        <v>161</v>
      </c>
      <c r="B26" s="275">
        <v>163</v>
      </c>
      <c r="C26" s="275">
        <v>445</v>
      </c>
      <c r="D26" s="276">
        <v>2.7300613500000002</v>
      </c>
      <c r="E26" s="275">
        <v>129</v>
      </c>
      <c r="F26" s="275" t="s">
        <v>269</v>
      </c>
      <c r="G26" s="275">
        <v>32</v>
      </c>
      <c r="H26" s="275">
        <v>2</v>
      </c>
      <c r="I26" s="275" t="s">
        <v>269</v>
      </c>
      <c r="J26" s="275">
        <v>163</v>
      </c>
      <c r="K26" s="275">
        <v>131</v>
      </c>
      <c r="L26" s="275">
        <v>3</v>
      </c>
      <c r="M26" s="275">
        <v>27</v>
      </c>
      <c r="N26" s="275">
        <v>18</v>
      </c>
      <c r="O26" s="275">
        <v>9</v>
      </c>
      <c r="P26" s="275" t="s">
        <v>269</v>
      </c>
      <c r="Q26" s="275" t="s">
        <v>269</v>
      </c>
      <c r="R26" s="275">
        <v>2</v>
      </c>
      <c r="S26" s="192" t="s">
        <v>161</v>
      </c>
    </row>
    <row r="27" spans="1:19" ht="15.75" customHeight="1">
      <c r="A27" s="193" t="s">
        <v>240</v>
      </c>
      <c r="B27" s="275">
        <v>502</v>
      </c>
      <c r="C27" s="275">
        <v>1191</v>
      </c>
      <c r="D27" s="276">
        <v>2.3725099599999999</v>
      </c>
      <c r="E27" s="275">
        <v>235</v>
      </c>
      <c r="F27" s="275" t="s">
        <v>269</v>
      </c>
      <c r="G27" s="275">
        <v>252</v>
      </c>
      <c r="H27" s="275">
        <v>9</v>
      </c>
      <c r="I27" s="275">
        <v>6</v>
      </c>
      <c r="J27" s="275">
        <v>496</v>
      </c>
      <c r="K27" s="275">
        <v>225</v>
      </c>
      <c r="L27" s="275">
        <v>22</v>
      </c>
      <c r="M27" s="275">
        <v>246</v>
      </c>
      <c r="N27" s="275">
        <v>133</v>
      </c>
      <c r="O27" s="275">
        <v>113</v>
      </c>
      <c r="P27" s="275" t="s">
        <v>269</v>
      </c>
      <c r="Q27" s="275" t="s">
        <v>269</v>
      </c>
      <c r="R27" s="275">
        <v>3</v>
      </c>
      <c r="S27" s="192" t="s">
        <v>240</v>
      </c>
    </row>
    <row r="28" spans="1:19" ht="15.75" customHeight="1">
      <c r="A28" s="193" t="s">
        <v>253</v>
      </c>
      <c r="B28" s="275">
        <v>176</v>
      </c>
      <c r="C28" s="275">
        <v>345</v>
      </c>
      <c r="D28" s="276">
        <v>1.9602272730000001</v>
      </c>
      <c r="E28" s="275">
        <v>88</v>
      </c>
      <c r="F28" s="275" t="s">
        <v>269</v>
      </c>
      <c r="G28" s="275">
        <v>84</v>
      </c>
      <c r="H28" s="275">
        <v>1</v>
      </c>
      <c r="I28" s="275">
        <v>3</v>
      </c>
      <c r="J28" s="275">
        <v>173</v>
      </c>
      <c r="K28" s="275">
        <v>96</v>
      </c>
      <c r="L28" s="275">
        <v>5</v>
      </c>
      <c r="M28" s="275">
        <v>72</v>
      </c>
      <c r="N28" s="275">
        <v>43</v>
      </c>
      <c r="O28" s="275">
        <v>29</v>
      </c>
      <c r="P28" s="275" t="s">
        <v>269</v>
      </c>
      <c r="Q28" s="275" t="s">
        <v>269</v>
      </c>
      <c r="R28" s="275" t="s">
        <v>269</v>
      </c>
      <c r="S28" s="192" t="s">
        <v>253</v>
      </c>
    </row>
    <row r="29" spans="1:19" ht="15.75" customHeight="1">
      <c r="A29" s="193" t="s">
        <v>264</v>
      </c>
      <c r="B29" s="275">
        <v>1278</v>
      </c>
      <c r="C29" s="275">
        <v>3029</v>
      </c>
      <c r="D29" s="276">
        <v>2.3701095460000001</v>
      </c>
      <c r="E29" s="275">
        <v>911</v>
      </c>
      <c r="F29" s="275" t="s">
        <v>269</v>
      </c>
      <c r="G29" s="275">
        <v>344</v>
      </c>
      <c r="H29" s="275">
        <v>6</v>
      </c>
      <c r="I29" s="275">
        <v>17</v>
      </c>
      <c r="J29" s="275">
        <v>1261</v>
      </c>
      <c r="K29" s="275">
        <v>947</v>
      </c>
      <c r="L29" s="275">
        <v>15</v>
      </c>
      <c r="M29" s="275">
        <v>297</v>
      </c>
      <c r="N29" s="275">
        <v>296</v>
      </c>
      <c r="O29" s="275">
        <v>1</v>
      </c>
      <c r="P29" s="275" t="s">
        <v>269</v>
      </c>
      <c r="Q29" s="275" t="s">
        <v>269</v>
      </c>
      <c r="R29" s="275">
        <v>2</v>
      </c>
      <c r="S29" s="192" t="s">
        <v>264</v>
      </c>
    </row>
    <row r="30" spans="1:19" ht="15.75" customHeight="1">
      <c r="A30" s="193" t="s">
        <v>162</v>
      </c>
      <c r="B30" s="275">
        <v>468</v>
      </c>
      <c r="C30" s="275">
        <v>1126</v>
      </c>
      <c r="D30" s="276">
        <v>2.4059829060000002</v>
      </c>
      <c r="E30" s="275">
        <v>417</v>
      </c>
      <c r="F30" s="275" t="s">
        <v>269</v>
      </c>
      <c r="G30" s="275">
        <v>38</v>
      </c>
      <c r="H30" s="275">
        <v>1</v>
      </c>
      <c r="I30" s="275">
        <v>12</v>
      </c>
      <c r="J30" s="275">
        <v>456</v>
      </c>
      <c r="K30" s="275">
        <v>442</v>
      </c>
      <c r="L30" s="275" t="s">
        <v>269</v>
      </c>
      <c r="M30" s="275">
        <v>14</v>
      </c>
      <c r="N30" s="275">
        <v>14</v>
      </c>
      <c r="O30" s="275" t="s">
        <v>269</v>
      </c>
      <c r="P30" s="275" t="s">
        <v>269</v>
      </c>
      <c r="Q30" s="275" t="s">
        <v>269</v>
      </c>
      <c r="R30" s="275" t="s">
        <v>269</v>
      </c>
      <c r="S30" s="192" t="s">
        <v>162</v>
      </c>
    </row>
    <row r="31" spans="1:19" ht="15.75" customHeight="1">
      <c r="A31" s="193" t="s">
        <v>241</v>
      </c>
      <c r="B31" s="275">
        <v>466</v>
      </c>
      <c r="C31" s="275">
        <v>1113</v>
      </c>
      <c r="D31" s="276">
        <v>2.3884120169999998</v>
      </c>
      <c r="E31" s="275">
        <v>374</v>
      </c>
      <c r="F31" s="275" t="s">
        <v>269</v>
      </c>
      <c r="G31" s="275">
        <v>81</v>
      </c>
      <c r="H31" s="275">
        <v>1</v>
      </c>
      <c r="I31" s="275">
        <v>10</v>
      </c>
      <c r="J31" s="275">
        <v>456</v>
      </c>
      <c r="K31" s="275">
        <v>391</v>
      </c>
      <c r="L31" s="275">
        <v>1</v>
      </c>
      <c r="M31" s="275">
        <v>64</v>
      </c>
      <c r="N31" s="275">
        <v>63</v>
      </c>
      <c r="O31" s="275">
        <v>1</v>
      </c>
      <c r="P31" s="275" t="s">
        <v>269</v>
      </c>
      <c r="Q31" s="275" t="s">
        <v>269</v>
      </c>
      <c r="R31" s="275" t="s">
        <v>269</v>
      </c>
      <c r="S31" s="192" t="s">
        <v>241</v>
      </c>
    </row>
    <row r="32" spans="1:19" ht="15.75" customHeight="1">
      <c r="A32" s="193" t="s">
        <v>254</v>
      </c>
      <c r="B32" s="275">
        <v>1100</v>
      </c>
      <c r="C32" s="275">
        <v>2467</v>
      </c>
      <c r="D32" s="276">
        <v>2.2427272729999999</v>
      </c>
      <c r="E32" s="275">
        <v>839</v>
      </c>
      <c r="F32" s="275" t="s">
        <v>269</v>
      </c>
      <c r="G32" s="275">
        <v>232</v>
      </c>
      <c r="H32" s="275">
        <v>6</v>
      </c>
      <c r="I32" s="275">
        <v>23</v>
      </c>
      <c r="J32" s="275">
        <v>1077</v>
      </c>
      <c r="K32" s="275">
        <v>878</v>
      </c>
      <c r="L32" s="275">
        <v>1</v>
      </c>
      <c r="M32" s="275">
        <v>198</v>
      </c>
      <c r="N32" s="275">
        <v>168</v>
      </c>
      <c r="O32" s="275">
        <v>30</v>
      </c>
      <c r="P32" s="275" t="s">
        <v>269</v>
      </c>
      <c r="Q32" s="275" t="s">
        <v>269</v>
      </c>
      <c r="R32" s="275" t="s">
        <v>269</v>
      </c>
      <c r="S32" s="192" t="s">
        <v>254</v>
      </c>
    </row>
    <row r="33" spans="1:19" ht="15.75" customHeight="1">
      <c r="A33" s="193" t="s">
        <v>265</v>
      </c>
      <c r="B33" s="275">
        <v>621</v>
      </c>
      <c r="C33" s="275">
        <v>1492</v>
      </c>
      <c r="D33" s="276">
        <v>2.40257649</v>
      </c>
      <c r="E33" s="275">
        <v>478</v>
      </c>
      <c r="F33" s="275" t="s">
        <v>269</v>
      </c>
      <c r="G33" s="275">
        <v>120</v>
      </c>
      <c r="H33" s="275">
        <v>6</v>
      </c>
      <c r="I33" s="275">
        <v>17</v>
      </c>
      <c r="J33" s="275">
        <v>604</v>
      </c>
      <c r="K33" s="275">
        <v>514</v>
      </c>
      <c r="L33" s="275">
        <v>8</v>
      </c>
      <c r="M33" s="275">
        <v>81</v>
      </c>
      <c r="N33" s="275">
        <v>80</v>
      </c>
      <c r="O33" s="275">
        <v>1</v>
      </c>
      <c r="P33" s="275" t="s">
        <v>269</v>
      </c>
      <c r="Q33" s="275" t="s">
        <v>269</v>
      </c>
      <c r="R33" s="275">
        <v>1</v>
      </c>
      <c r="S33" s="192" t="s">
        <v>265</v>
      </c>
    </row>
    <row r="34" spans="1:19" ht="15.75" customHeight="1">
      <c r="A34" s="193" t="s">
        <v>242</v>
      </c>
      <c r="B34" s="275">
        <v>1080</v>
      </c>
      <c r="C34" s="275">
        <v>1985</v>
      </c>
      <c r="D34" s="276">
        <v>1.8379629630000001</v>
      </c>
      <c r="E34" s="275">
        <v>392</v>
      </c>
      <c r="F34" s="275">
        <v>45</v>
      </c>
      <c r="G34" s="275">
        <v>495</v>
      </c>
      <c r="H34" s="275">
        <v>129</v>
      </c>
      <c r="I34" s="275">
        <v>19</v>
      </c>
      <c r="J34" s="275">
        <v>1061</v>
      </c>
      <c r="K34" s="275">
        <v>390</v>
      </c>
      <c r="L34" s="275">
        <v>7</v>
      </c>
      <c r="M34" s="275">
        <v>660</v>
      </c>
      <c r="N34" s="275">
        <v>279</v>
      </c>
      <c r="O34" s="275">
        <v>252</v>
      </c>
      <c r="P34" s="275">
        <v>129</v>
      </c>
      <c r="Q34" s="275" t="s">
        <v>269</v>
      </c>
      <c r="R34" s="275">
        <v>4</v>
      </c>
      <c r="S34" s="192" t="s">
        <v>242</v>
      </c>
    </row>
    <row r="35" spans="1:19" ht="15.75" customHeight="1">
      <c r="A35" s="193" t="s">
        <v>255</v>
      </c>
      <c r="B35" s="275">
        <v>1579</v>
      </c>
      <c r="C35" s="275">
        <v>2997</v>
      </c>
      <c r="D35" s="276">
        <v>1.898036732</v>
      </c>
      <c r="E35" s="275">
        <v>679</v>
      </c>
      <c r="F35" s="275" t="s">
        <v>269</v>
      </c>
      <c r="G35" s="275">
        <v>871</v>
      </c>
      <c r="H35" s="275">
        <v>12</v>
      </c>
      <c r="I35" s="275">
        <v>17</v>
      </c>
      <c r="J35" s="275">
        <v>1562</v>
      </c>
      <c r="K35" s="275">
        <v>711</v>
      </c>
      <c r="L35" s="275">
        <v>27</v>
      </c>
      <c r="M35" s="275">
        <v>820</v>
      </c>
      <c r="N35" s="275">
        <v>548</v>
      </c>
      <c r="O35" s="275">
        <v>232</v>
      </c>
      <c r="P35" s="275">
        <v>40</v>
      </c>
      <c r="Q35" s="275" t="s">
        <v>269</v>
      </c>
      <c r="R35" s="275">
        <v>4</v>
      </c>
      <c r="S35" s="192" t="s">
        <v>255</v>
      </c>
    </row>
    <row r="36" spans="1:19" ht="15.75" customHeight="1">
      <c r="A36" s="193" t="s">
        <v>256</v>
      </c>
      <c r="B36" s="275">
        <v>1766</v>
      </c>
      <c r="C36" s="275">
        <v>3486</v>
      </c>
      <c r="D36" s="276">
        <v>1.9739524349999999</v>
      </c>
      <c r="E36" s="275">
        <v>734</v>
      </c>
      <c r="F36" s="275" t="s">
        <v>269</v>
      </c>
      <c r="G36" s="275">
        <v>938</v>
      </c>
      <c r="H36" s="275">
        <v>71</v>
      </c>
      <c r="I36" s="275">
        <v>23</v>
      </c>
      <c r="J36" s="275">
        <v>1743</v>
      </c>
      <c r="K36" s="275">
        <v>758</v>
      </c>
      <c r="L36" s="275">
        <v>10</v>
      </c>
      <c r="M36" s="275">
        <v>969</v>
      </c>
      <c r="N36" s="275">
        <v>477</v>
      </c>
      <c r="O36" s="275">
        <v>420</v>
      </c>
      <c r="P36" s="275">
        <v>72</v>
      </c>
      <c r="Q36" s="275" t="s">
        <v>269</v>
      </c>
      <c r="R36" s="275">
        <v>6</v>
      </c>
      <c r="S36" s="192" t="s">
        <v>256</v>
      </c>
    </row>
    <row r="37" spans="1:19" ht="15.75" customHeight="1">
      <c r="A37" s="193" t="s">
        <v>268</v>
      </c>
      <c r="B37" s="275">
        <v>1205</v>
      </c>
      <c r="C37" s="275">
        <v>2474</v>
      </c>
      <c r="D37" s="276">
        <v>2.0531120330000001</v>
      </c>
      <c r="E37" s="275">
        <v>599</v>
      </c>
      <c r="F37" s="275">
        <v>190</v>
      </c>
      <c r="G37" s="275">
        <v>353</v>
      </c>
      <c r="H37" s="275">
        <v>42</v>
      </c>
      <c r="I37" s="275">
        <v>21</v>
      </c>
      <c r="J37" s="275">
        <v>1184</v>
      </c>
      <c r="K37" s="275">
        <v>629</v>
      </c>
      <c r="L37" s="275">
        <v>25</v>
      </c>
      <c r="M37" s="275">
        <v>529</v>
      </c>
      <c r="N37" s="275">
        <v>269</v>
      </c>
      <c r="O37" s="275">
        <v>260</v>
      </c>
      <c r="P37" s="275" t="s">
        <v>269</v>
      </c>
      <c r="Q37" s="275" t="s">
        <v>269</v>
      </c>
      <c r="R37" s="275">
        <v>1</v>
      </c>
      <c r="S37" s="192" t="s">
        <v>268</v>
      </c>
    </row>
    <row r="38" spans="1:19" ht="15.75" customHeight="1">
      <c r="A38" s="193" t="s">
        <v>274</v>
      </c>
      <c r="B38" s="275">
        <v>976</v>
      </c>
      <c r="C38" s="275">
        <v>2186</v>
      </c>
      <c r="D38" s="276">
        <v>2.2397540980000001</v>
      </c>
      <c r="E38" s="275">
        <v>697</v>
      </c>
      <c r="F38" s="275" t="s">
        <v>269</v>
      </c>
      <c r="G38" s="275">
        <v>256</v>
      </c>
      <c r="H38" s="275">
        <v>6</v>
      </c>
      <c r="I38" s="275">
        <v>17</v>
      </c>
      <c r="J38" s="275">
        <v>959</v>
      </c>
      <c r="K38" s="275">
        <v>731</v>
      </c>
      <c r="L38" s="275">
        <v>22</v>
      </c>
      <c r="M38" s="275">
        <v>206</v>
      </c>
      <c r="N38" s="275">
        <v>206</v>
      </c>
      <c r="O38" s="275" t="s">
        <v>269</v>
      </c>
      <c r="P38" s="275" t="s">
        <v>269</v>
      </c>
      <c r="Q38" s="275" t="s">
        <v>269</v>
      </c>
      <c r="R38" s="275" t="s">
        <v>269</v>
      </c>
      <c r="S38" s="192" t="s">
        <v>274</v>
      </c>
    </row>
    <row r="39" spans="1:19" ht="15.75" customHeight="1">
      <c r="A39" s="193" t="s">
        <v>163</v>
      </c>
      <c r="B39" s="275">
        <v>726</v>
      </c>
      <c r="C39" s="275">
        <v>1511</v>
      </c>
      <c r="D39" s="276">
        <v>2.0812672179999998</v>
      </c>
      <c r="E39" s="275">
        <v>452</v>
      </c>
      <c r="F39" s="275" t="s">
        <v>269</v>
      </c>
      <c r="G39" s="275">
        <v>248</v>
      </c>
      <c r="H39" s="275">
        <v>3</v>
      </c>
      <c r="I39" s="275">
        <v>23</v>
      </c>
      <c r="J39" s="275">
        <v>703</v>
      </c>
      <c r="K39" s="275">
        <v>474</v>
      </c>
      <c r="L39" s="275">
        <v>8</v>
      </c>
      <c r="M39" s="275">
        <v>221</v>
      </c>
      <c r="N39" s="275">
        <v>165</v>
      </c>
      <c r="O39" s="275">
        <v>56</v>
      </c>
      <c r="P39" s="275" t="s">
        <v>269</v>
      </c>
      <c r="Q39" s="275" t="s">
        <v>269</v>
      </c>
      <c r="R39" s="275" t="s">
        <v>269</v>
      </c>
      <c r="S39" s="192" t="s">
        <v>163</v>
      </c>
    </row>
    <row r="40" spans="1:19" ht="15.75" customHeight="1">
      <c r="A40" s="193" t="s">
        <v>243</v>
      </c>
      <c r="B40" s="275">
        <v>874</v>
      </c>
      <c r="C40" s="275">
        <v>1835</v>
      </c>
      <c r="D40" s="276">
        <v>2.0995423340000001</v>
      </c>
      <c r="E40" s="275">
        <v>506</v>
      </c>
      <c r="F40" s="275" t="s">
        <v>269</v>
      </c>
      <c r="G40" s="275">
        <v>351</v>
      </c>
      <c r="H40" s="275">
        <v>2</v>
      </c>
      <c r="I40" s="275">
        <v>15</v>
      </c>
      <c r="J40" s="275">
        <v>859</v>
      </c>
      <c r="K40" s="275">
        <v>529</v>
      </c>
      <c r="L40" s="275">
        <v>19</v>
      </c>
      <c r="M40" s="275">
        <v>308</v>
      </c>
      <c r="N40" s="275">
        <v>262</v>
      </c>
      <c r="O40" s="275">
        <v>46</v>
      </c>
      <c r="P40" s="275" t="s">
        <v>269</v>
      </c>
      <c r="Q40" s="275" t="s">
        <v>269</v>
      </c>
      <c r="R40" s="275">
        <v>3</v>
      </c>
      <c r="S40" s="192" t="s">
        <v>243</v>
      </c>
    </row>
    <row r="41" spans="1:19" ht="15.75" customHeight="1">
      <c r="A41" s="193" t="s">
        <v>164</v>
      </c>
      <c r="B41" s="275">
        <v>198</v>
      </c>
      <c r="C41" s="275">
        <v>466</v>
      </c>
      <c r="D41" s="276">
        <v>2.3535353539999999</v>
      </c>
      <c r="E41" s="275">
        <v>172</v>
      </c>
      <c r="F41" s="275" t="s">
        <v>269</v>
      </c>
      <c r="G41" s="275">
        <v>17</v>
      </c>
      <c r="H41" s="275">
        <v>1</v>
      </c>
      <c r="I41" s="275">
        <v>8</v>
      </c>
      <c r="J41" s="275">
        <v>190</v>
      </c>
      <c r="K41" s="275">
        <v>188</v>
      </c>
      <c r="L41" s="275" t="s">
        <v>269</v>
      </c>
      <c r="M41" s="275">
        <v>2</v>
      </c>
      <c r="N41" s="275">
        <v>2</v>
      </c>
      <c r="O41" s="275" t="s">
        <v>269</v>
      </c>
      <c r="P41" s="275" t="s">
        <v>269</v>
      </c>
      <c r="Q41" s="275" t="s">
        <v>269</v>
      </c>
      <c r="R41" s="275" t="s">
        <v>269</v>
      </c>
      <c r="S41" s="192" t="s">
        <v>164</v>
      </c>
    </row>
    <row r="42" spans="1:19" ht="15.75" customHeight="1">
      <c r="A42" s="193" t="s">
        <v>165</v>
      </c>
      <c r="B42" s="275" t="s">
        <v>269</v>
      </c>
      <c r="C42" s="275" t="s">
        <v>269</v>
      </c>
      <c r="D42" s="275" t="s">
        <v>269</v>
      </c>
      <c r="E42" s="275" t="s">
        <v>269</v>
      </c>
      <c r="F42" s="275" t="s">
        <v>269</v>
      </c>
      <c r="G42" s="275" t="s">
        <v>269</v>
      </c>
      <c r="H42" s="275" t="s">
        <v>269</v>
      </c>
      <c r="I42" s="275" t="s">
        <v>269</v>
      </c>
      <c r="J42" s="275" t="s">
        <v>269</v>
      </c>
      <c r="K42" s="275" t="s">
        <v>269</v>
      </c>
      <c r="L42" s="275" t="s">
        <v>269</v>
      </c>
      <c r="M42" s="275" t="s">
        <v>269</v>
      </c>
      <c r="N42" s="275" t="s">
        <v>269</v>
      </c>
      <c r="O42" s="275" t="s">
        <v>269</v>
      </c>
      <c r="P42" s="275" t="s">
        <v>269</v>
      </c>
      <c r="Q42" s="275" t="s">
        <v>269</v>
      </c>
      <c r="R42" s="275" t="s">
        <v>269</v>
      </c>
      <c r="S42" s="192" t="s">
        <v>165</v>
      </c>
    </row>
    <row r="43" spans="1:19" ht="15.75" customHeight="1">
      <c r="A43" s="193" t="s">
        <v>166</v>
      </c>
      <c r="B43" s="275" t="s">
        <v>269</v>
      </c>
      <c r="C43" s="275" t="s">
        <v>269</v>
      </c>
      <c r="D43" s="275" t="s">
        <v>269</v>
      </c>
      <c r="E43" s="275" t="s">
        <v>269</v>
      </c>
      <c r="F43" s="275" t="s">
        <v>269</v>
      </c>
      <c r="G43" s="275" t="s">
        <v>269</v>
      </c>
      <c r="H43" s="275" t="s">
        <v>269</v>
      </c>
      <c r="I43" s="275" t="s">
        <v>269</v>
      </c>
      <c r="J43" s="275" t="s">
        <v>269</v>
      </c>
      <c r="K43" s="275" t="s">
        <v>269</v>
      </c>
      <c r="L43" s="275" t="s">
        <v>269</v>
      </c>
      <c r="M43" s="275" t="s">
        <v>269</v>
      </c>
      <c r="N43" s="275" t="s">
        <v>269</v>
      </c>
      <c r="O43" s="275" t="s">
        <v>269</v>
      </c>
      <c r="P43" s="275" t="s">
        <v>269</v>
      </c>
      <c r="Q43" s="275" t="s">
        <v>269</v>
      </c>
      <c r="R43" s="275" t="s">
        <v>269</v>
      </c>
      <c r="S43" s="192" t="s">
        <v>166</v>
      </c>
    </row>
    <row r="44" spans="1:19" ht="15.75" customHeight="1">
      <c r="A44" s="193" t="s">
        <v>167</v>
      </c>
      <c r="B44" s="275">
        <v>1592</v>
      </c>
      <c r="C44" s="275">
        <v>3955</v>
      </c>
      <c r="D44" s="276">
        <v>2.484296482</v>
      </c>
      <c r="E44" s="275">
        <v>1099</v>
      </c>
      <c r="F44" s="275" t="s">
        <v>269</v>
      </c>
      <c r="G44" s="275">
        <v>429</v>
      </c>
      <c r="H44" s="275">
        <v>40</v>
      </c>
      <c r="I44" s="275">
        <v>24</v>
      </c>
      <c r="J44" s="275">
        <v>1568</v>
      </c>
      <c r="K44" s="275">
        <v>1118</v>
      </c>
      <c r="L44" s="275">
        <v>18</v>
      </c>
      <c r="M44" s="275">
        <v>428</v>
      </c>
      <c r="N44" s="275">
        <v>303</v>
      </c>
      <c r="O44" s="275">
        <v>125</v>
      </c>
      <c r="P44" s="275" t="s">
        <v>269</v>
      </c>
      <c r="Q44" s="275" t="s">
        <v>269</v>
      </c>
      <c r="R44" s="275">
        <v>4</v>
      </c>
      <c r="S44" s="192" t="s">
        <v>167</v>
      </c>
    </row>
    <row r="45" spans="1:19" ht="15.75" customHeight="1">
      <c r="A45" s="193" t="s">
        <v>168</v>
      </c>
      <c r="B45" s="275">
        <v>438</v>
      </c>
      <c r="C45" s="275">
        <v>1045</v>
      </c>
      <c r="D45" s="276">
        <v>2.3858447489999999</v>
      </c>
      <c r="E45" s="275">
        <v>280</v>
      </c>
      <c r="F45" s="275" t="s">
        <v>269</v>
      </c>
      <c r="G45" s="275">
        <v>141</v>
      </c>
      <c r="H45" s="275">
        <v>5</v>
      </c>
      <c r="I45" s="275">
        <v>12</v>
      </c>
      <c r="J45" s="275">
        <v>426</v>
      </c>
      <c r="K45" s="275">
        <v>288</v>
      </c>
      <c r="L45" s="275">
        <v>8</v>
      </c>
      <c r="M45" s="275">
        <v>129</v>
      </c>
      <c r="N45" s="275">
        <v>94</v>
      </c>
      <c r="O45" s="275">
        <v>35</v>
      </c>
      <c r="P45" s="275" t="s">
        <v>269</v>
      </c>
      <c r="Q45" s="275" t="s">
        <v>269</v>
      </c>
      <c r="R45" s="275">
        <v>1</v>
      </c>
      <c r="S45" s="192" t="s">
        <v>168</v>
      </c>
    </row>
    <row r="46" spans="1:19" ht="15.75" customHeight="1">
      <c r="A46" s="193" t="s">
        <v>169</v>
      </c>
      <c r="B46" s="275">
        <v>649</v>
      </c>
      <c r="C46" s="275">
        <v>1574</v>
      </c>
      <c r="D46" s="276">
        <v>2.4252696459999998</v>
      </c>
      <c r="E46" s="275">
        <v>486</v>
      </c>
      <c r="F46" s="275" t="s">
        <v>269</v>
      </c>
      <c r="G46" s="275">
        <v>139</v>
      </c>
      <c r="H46" s="275">
        <v>12</v>
      </c>
      <c r="I46" s="275">
        <v>12</v>
      </c>
      <c r="J46" s="275">
        <v>637</v>
      </c>
      <c r="K46" s="275">
        <v>506</v>
      </c>
      <c r="L46" s="275" t="s">
        <v>269</v>
      </c>
      <c r="M46" s="275">
        <v>127</v>
      </c>
      <c r="N46" s="275">
        <v>74</v>
      </c>
      <c r="O46" s="275">
        <v>53</v>
      </c>
      <c r="P46" s="275" t="s">
        <v>269</v>
      </c>
      <c r="Q46" s="275" t="s">
        <v>269</v>
      </c>
      <c r="R46" s="275">
        <v>4</v>
      </c>
      <c r="S46" s="192" t="s">
        <v>169</v>
      </c>
    </row>
    <row r="47" spans="1:19" ht="15.75" customHeight="1">
      <c r="A47" s="193" t="s">
        <v>170</v>
      </c>
      <c r="B47" s="275">
        <v>680</v>
      </c>
      <c r="C47" s="275">
        <v>1630</v>
      </c>
      <c r="D47" s="276">
        <v>2.3970588240000001</v>
      </c>
      <c r="E47" s="275">
        <v>443</v>
      </c>
      <c r="F47" s="275" t="s">
        <v>269</v>
      </c>
      <c r="G47" s="275">
        <v>222</v>
      </c>
      <c r="H47" s="275">
        <v>7</v>
      </c>
      <c r="I47" s="275">
        <v>8</v>
      </c>
      <c r="J47" s="275">
        <v>672</v>
      </c>
      <c r="K47" s="275">
        <v>457</v>
      </c>
      <c r="L47" s="275" t="s">
        <v>269</v>
      </c>
      <c r="M47" s="275">
        <v>214</v>
      </c>
      <c r="N47" s="275">
        <v>149</v>
      </c>
      <c r="O47" s="275">
        <v>65</v>
      </c>
      <c r="P47" s="275" t="s">
        <v>269</v>
      </c>
      <c r="Q47" s="275" t="s">
        <v>269</v>
      </c>
      <c r="R47" s="275">
        <v>1</v>
      </c>
      <c r="S47" s="192" t="s">
        <v>170</v>
      </c>
    </row>
    <row r="48" spans="1:19" ht="15.75" customHeight="1">
      <c r="A48" s="193" t="s">
        <v>171</v>
      </c>
      <c r="B48" s="275">
        <v>766</v>
      </c>
      <c r="C48" s="275">
        <v>1784</v>
      </c>
      <c r="D48" s="276">
        <v>2.3289817230000001</v>
      </c>
      <c r="E48" s="275">
        <v>551</v>
      </c>
      <c r="F48" s="275" t="s">
        <v>269</v>
      </c>
      <c r="G48" s="275">
        <v>192</v>
      </c>
      <c r="H48" s="275">
        <v>7</v>
      </c>
      <c r="I48" s="275">
        <v>16</v>
      </c>
      <c r="J48" s="275">
        <v>750</v>
      </c>
      <c r="K48" s="275">
        <v>579</v>
      </c>
      <c r="L48" s="275" t="s">
        <v>269</v>
      </c>
      <c r="M48" s="275">
        <v>170</v>
      </c>
      <c r="N48" s="275">
        <v>94</v>
      </c>
      <c r="O48" s="275">
        <v>76</v>
      </c>
      <c r="P48" s="275" t="s">
        <v>269</v>
      </c>
      <c r="Q48" s="275" t="s">
        <v>269</v>
      </c>
      <c r="R48" s="275">
        <v>1</v>
      </c>
      <c r="S48" s="192" t="s">
        <v>171</v>
      </c>
    </row>
    <row r="49" spans="1:19" ht="15.75" customHeight="1">
      <c r="A49" s="193" t="s">
        <v>172</v>
      </c>
      <c r="B49" s="275">
        <v>822</v>
      </c>
      <c r="C49" s="275">
        <v>2195</v>
      </c>
      <c r="D49" s="276">
        <v>2.6703163019999998</v>
      </c>
      <c r="E49" s="275">
        <v>670</v>
      </c>
      <c r="F49" s="275" t="s">
        <v>269</v>
      </c>
      <c r="G49" s="275">
        <v>130</v>
      </c>
      <c r="H49" s="275">
        <v>8</v>
      </c>
      <c r="I49" s="275">
        <v>14</v>
      </c>
      <c r="J49" s="275">
        <v>808</v>
      </c>
      <c r="K49" s="275">
        <v>692</v>
      </c>
      <c r="L49" s="275">
        <v>8</v>
      </c>
      <c r="M49" s="275">
        <v>108</v>
      </c>
      <c r="N49" s="275">
        <v>108</v>
      </c>
      <c r="O49" s="275" t="s">
        <v>269</v>
      </c>
      <c r="P49" s="275" t="s">
        <v>269</v>
      </c>
      <c r="Q49" s="275" t="s">
        <v>269</v>
      </c>
      <c r="R49" s="275" t="s">
        <v>269</v>
      </c>
      <c r="S49" s="192" t="s">
        <v>172</v>
      </c>
    </row>
    <row r="50" spans="1:19" ht="15.75" customHeight="1">
      <c r="A50" s="193" t="s">
        <v>173</v>
      </c>
      <c r="B50" s="275">
        <v>1672</v>
      </c>
      <c r="C50" s="275">
        <v>4334</v>
      </c>
      <c r="D50" s="276">
        <v>2.5921052630000001</v>
      </c>
      <c r="E50" s="275">
        <v>1209</v>
      </c>
      <c r="F50" s="275" t="s">
        <v>269</v>
      </c>
      <c r="G50" s="275">
        <v>412</v>
      </c>
      <c r="H50" s="275">
        <v>24</v>
      </c>
      <c r="I50" s="275">
        <v>27</v>
      </c>
      <c r="J50" s="275">
        <v>1645</v>
      </c>
      <c r="K50" s="275">
        <v>1238</v>
      </c>
      <c r="L50" s="275">
        <v>6</v>
      </c>
      <c r="M50" s="275">
        <v>399</v>
      </c>
      <c r="N50" s="275">
        <v>325</v>
      </c>
      <c r="O50" s="275">
        <v>74</v>
      </c>
      <c r="P50" s="275" t="s">
        <v>269</v>
      </c>
      <c r="Q50" s="275" t="s">
        <v>269</v>
      </c>
      <c r="R50" s="275">
        <v>2</v>
      </c>
      <c r="S50" s="192" t="s">
        <v>173</v>
      </c>
    </row>
    <row r="51" spans="1:19" ht="15.75" customHeight="1">
      <c r="A51" s="193" t="s">
        <v>174</v>
      </c>
      <c r="B51" s="275">
        <v>1240</v>
      </c>
      <c r="C51" s="275">
        <v>2837</v>
      </c>
      <c r="D51" s="276">
        <v>2.2879032260000001</v>
      </c>
      <c r="E51" s="275">
        <v>830</v>
      </c>
      <c r="F51" s="275" t="s">
        <v>269</v>
      </c>
      <c r="G51" s="275">
        <v>387</v>
      </c>
      <c r="H51" s="275">
        <v>10</v>
      </c>
      <c r="I51" s="275">
        <v>13</v>
      </c>
      <c r="J51" s="275">
        <v>1227</v>
      </c>
      <c r="K51" s="275">
        <v>862</v>
      </c>
      <c r="L51" s="275">
        <v>1</v>
      </c>
      <c r="M51" s="275">
        <v>362</v>
      </c>
      <c r="N51" s="275">
        <v>253</v>
      </c>
      <c r="O51" s="275">
        <v>82</v>
      </c>
      <c r="P51" s="275">
        <v>27</v>
      </c>
      <c r="Q51" s="275" t="s">
        <v>269</v>
      </c>
      <c r="R51" s="275">
        <v>2</v>
      </c>
      <c r="S51" s="192" t="s">
        <v>174</v>
      </c>
    </row>
    <row r="52" spans="1:19" ht="15.75" customHeight="1">
      <c r="A52" s="193" t="s">
        <v>175</v>
      </c>
      <c r="B52" s="275">
        <v>355</v>
      </c>
      <c r="C52" s="275">
        <v>848</v>
      </c>
      <c r="D52" s="276">
        <v>2.3887323939999998</v>
      </c>
      <c r="E52" s="275">
        <v>242</v>
      </c>
      <c r="F52" s="275" t="s">
        <v>269</v>
      </c>
      <c r="G52" s="275">
        <v>107</v>
      </c>
      <c r="H52" s="275">
        <v>4</v>
      </c>
      <c r="I52" s="275">
        <v>2</v>
      </c>
      <c r="J52" s="275">
        <v>353</v>
      </c>
      <c r="K52" s="275">
        <v>247</v>
      </c>
      <c r="L52" s="275">
        <v>3</v>
      </c>
      <c r="M52" s="275">
        <v>102</v>
      </c>
      <c r="N52" s="275">
        <v>72</v>
      </c>
      <c r="O52" s="275">
        <v>30</v>
      </c>
      <c r="P52" s="275" t="s">
        <v>269</v>
      </c>
      <c r="Q52" s="275" t="s">
        <v>269</v>
      </c>
      <c r="R52" s="275">
        <v>1</v>
      </c>
      <c r="S52" s="192" t="s">
        <v>175</v>
      </c>
    </row>
    <row r="53" spans="1:19" ht="15.75" customHeight="1">
      <c r="A53" s="193" t="s">
        <v>176</v>
      </c>
      <c r="B53" s="275">
        <v>796</v>
      </c>
      <c r="C53" s="275">
        <v>1773</v>
      </c>
      <c r="D53" s="276">
        <v>2.2273869350000002</v>
      </c>
      <c r="E53" s="275">
        <v>433</v>
      </c>
      <c r="F53" s="275" t="s">
        <v>269</v>
      </c>
      <c r="G53" s="275">
        <v>330</v>
      </c>
      <c r="H53" s="275">
        <v>19</v>
      </c>
      <c r="I53" s="275">
        <v>14</v>
      </c>
      <c r="J53" s="275">
        <v>782</v>
      </c>
      <c r="K53" s="275">
        <v>449</v>
      </c>
      <c r="L53" s="275">
        <v>22</v>
      </c>
      <c r="M53" s="275">
        <v>308</v>
      </c>
      <c r="N53" s="275">
        <v>261</v>
      </c>
      <c r="O53" s="275">
        <v>47</v>
      </c>
      <c r="P53" s="275" t="s">
        <v>269</v>
      </c>
      <c r="Q53" s="275" t="s">
        <v>269</v>
      </c>
      <c r="R53" s="275">
        <v>3</v>
      </c>
      <c r="S53" s="192" t="s">
        <v>176</v>
      </c>
    </row>
    <row r="54" spans="1:19" ht="15.75" customHeight="1">
      <c r="A54" s="193" t="s">
        <v>177</v>
      </c>
      <c r="B54" s="275">
        <v>1278</v>
      </c>
      <c r="C54" s="275">
        <v>2709</v>
      </c>
      <c r="D54" s="276">
        <v>2.1197183100000001</v>
      </c>
      <c r="E54" s="275">
        <v>558</v>
      </c>
      <c r="F54" s="275" t="s">
        <v>269</v>
      </c>
      <c r="G54" s="275">
        <v>649</v>
      </c>
      <c r="H54" s="275">
        <v>43</v>
      </c>
      <c r="I54" s="275">
        <v>28</v>
      </c>
      <c r="J54" s="275">
        <v>1250</v>
      </c>
      <c r="K54" s="275">
        <v>616</v>
      </c>
      <c r="L54" s="275">
        <v>36</v>
      </c>
      <c r="M54" s="275">
        <v>595</v>
      </c>
      <c r="N54" s="275">
        <v>378</v>
      </c>
      <c r="O54" s="275">
        <v>157</v>
      </c>
      <c r="P54" s="275">
        <v>60</v>
      </c>
      <c r="Q54" s="275" t="s">
        <v>269</v>
      </c>
      <c r="R54" s="275">
        <v>3</v>
      </c>
      <c r="S54" s="192" t="s">
        <v>177</v>
      </c>
    </row>
    <row r="55" spans="1:19" ht="15.75" customHeight="1">
      <c r="A55" s="193" t="s">
        <v>178</v>
      </c>
      <c r="B55" s="275">
        <v>1091</v>
      </c>
      <c r="C55" s="275">
        <v>2277</v>
      </c>
      <c r="D55" s="276">
        <v>2.0870760769999999</v>
      </c>
      <c r="E55" s="275">
        <v>438</v>
      </c>
      <c r="F55" s="275" t="s">
        <v>269</v>
      </c>
      <c r="G55" s="275">
        <v>630</v>
      </c>
      <c r="H55" s="275">
        <v>10</v>
      </c>
      <c r="I55" s="275">
        <v>13</v>
      </c>
      <c r="J55" s="275">
        <v>1078</v>
      </c>
      <c r="K55" s="275">
        <v>448</v>
      </c>
      <c r="L55" s="275">
        <v>23</v>
      </c>
      <c r="M55" s="275">
        <v>604</v>
      </c>
      <c r="N55" s="275">
        <v>439</v>
      </c>
      <c r="O55" s="275">
        <v>165</v>
      </c>
      <c r="P55" s="275" t="s">
        <v>269</v>
      </c>
      <c r="Q55" s="275" t="s">
        <v>269</v>
      </c>
      <c r="R55" s="275">
        <v>3</v>
      </c>
      <c r="S55" s="192" t="s">
        <v>178</v>
      </c>
    </row>
    <row r="56" spans="1:19" ht="15.75" customHeight="1">
      <c r="A56" s="193" t="s">
        <v>179</v>
      </c>
      <c r="B56" s="275">
        <v>1628</v>
      </c>
      <c r="C56" s="275">
        <v>3477</v>
      </c>
      <c r="D56" s="276">
        <v>2.1357493860000001</v>
      </c>
      <c r="E56" s="275">
        <v>740</v>
      </c>
      <c r="F56" s="275" t="s">
        <v>269</v>
      </c>
      <c r="G56" s="275">
        <v>829</v>
      </c>
      <c r="H56" s="275">
        <v>32</v>
      </c>
      <c r="I56" s="275">
        <v>27</v>
      </c>
      <c r="J56" s="275">
        <v>1601</v>
      </c>
      <c r="K56" s="275">
        <v>780</v>
      </c>
      <c r="L56" s="275">
        <v>11</v>
      </c>
      <c r="M56" s="275">
        <v>807</v>
      </c>
      <c r="N56" s="275">
        <v>624</v>
      </c>
      <c r="O56" s="275">
        <v>183</v>
      </c>
      <c r="P56" s="275" t="s">
        <v>269</v>
      </c>
      <c r="Q56" s="275" t="s">
        <v>269</v>
      </c>
      <c r="R56" s="275">
        <v>3</v>
      </c>
      <c r="S56" s="192" t="s">
        <v>179</v>
      </c>
    </row>
    <row r="57" spans="1:19" ht="15.75" customHeight="1">
      <c r="A57" s="193" t="s">
        <v>180</v>
      </c>
      <c r="B57" s="275">
        <v>1566</v>
      </c>
      <c r="C57" s="275">
        <v>3058</v>
      </c>
      <c r="D57" s="276">
        <v>1.952745849</v>
      </c>
      <c r="E57" s="275">
        <v>852</v>
      </c>
      <c r="F57" s="275" t="s">
        <v>269</v>
      </c>
      <c r="G57" s="275">
        <v>664</v>
      </c>
      <c r="H57" s="275">
        <v>14</v>
      </c>
      <c r="I57" s="275">
        <v>36</v>
      </c>
      <c r="J57" s="275">
        <v>1530</v>
      </c>
      <c r="K57" s="275">
        <v>936</v>
      </c>
      <c r="L57" s="275">
        <v>22</v>
      </c>
      <c r="M57" s="275">
        <v>568</v>
      </c>
      <c r="N57" s="275">
        <v>407</v>
      </c>
      <c r="O57" s="275">
        <v>161</v>
      </c>
      <c r="P57" s="275" t="s">
        <v>269</v>
      </c>
      <c r="Q57" s="275" t="s">
        <v>269</v>
      </c>
      <c r="R57" s="275">
        <v>4</v>
      </c>
      <c r="S57" s="192" t="s">
        <v>180</v>
      </c>
    </row>
    <row r="58" spans="1:19" ht="15.75" customHeight="1">
      <c r="A58" s="193" t="s">
        <v>181</v>
      </c>
      <c r="B58" s="275">
        <v>1945</v>
      </c>
      <c r="C58" s="275">
        <v>3930</v>
      </c>
      <c r="D58" s="276">
        <v>2.020565553</v>
      </c>
      <c r="E58" s="275">
        <v>985</v>
      </c>
      <c r="F58" s="275" t="s">
        <v>269</v>
      </c>
      <c r="G58" s="275">
        <v>923</v>
      </c>
      <c r="H58" s="275">
        <v>9</v>
      </c>
      <c r="I58" s="275">
        <v>28</v>
      </c>
      <c r="J58" s="275">
        <v>1917</v>
      </c>
      <c r="K58" s="275">
        <v>1025</v>
      </c>
      <c r="L58" s="275">
        <v>58</v>
      </c>
      <c r="M58" s="275">
        <v>831</v>
      </c>
      <c r="N58" s="275">
        <v>640</v>
      </c>
      <c r="O58" s="275">
        <v>191</v>
      </c>
      <c r="P58" s="275" t="s">
        <v>269</v>
      </c>
      <c r="Q58" s="275" t="s">
        <v>269</v>
      </c>
      <c r="R58" s="275">
        <v>3</v>
      </c>
      <c r="S58" s="192" t="s">
        <v>181</v>
      </c>
    </row>
    <row r="59" spans="1:19" ht="15.75" customHeight="1">
      <c r="A59" s="193" t="s">
        <v>182</v>
      </c>
      <c r="B59" s="275">
        <v>286</v>
      </c>
      <c r="C59" s="275">
        <v>677</v>
      </c>
      <c r="D59" s="276">
        <v>2.367132867</v>
      </c>
      <c r="E59" s="275">
        <v>263</v>
      </c>
      <c r="F59" s="275" t="s">
        <v>269</v>
      </c>
      <c r="G59" s="275">
        <v>20</v>
      </c>
      <c r="H59" s="275">
        <v>2</v>
      </c>
      <c r="I59" s="275">
        <v>1</v>
      </c>
      <c r="J59" s="275">
        <v>285</v>
      </c>
      <c r="K59" s="275">
        <v>274</v>
      </c>
      <c r="L59" s="275" t="s">
        <v>269</v>
      </c>
      <c r="M59" s="275">
        <v>11</v>
      </c>
      <c r="N59" s="275">
        <v>11</v>
      </c>
      <c r="O59" s="275" t="s">
        <v>269</v>
      </c>
      <c r="P59" s="275" t="s">
        <v>269</v>
      </c>
      <c r="Q59" s="275" t="s">
        <v>269</v>
      </c>
      <c r="R59" s="275" t="s">
        <v>269</v>
      </c>
      <c r="S59" s="192" t="s">
        <v>182</v>
      </c>
    </row>
    <row r="60" spans="1:19" ht="15.75" customHeight="1">
      <c r="A60" s="193" t="s">
        <v>183</v>
      </c>
      <c r="B60" s="275">
        <v>240</v>
      </c>
      <c r="C60" s="275">
        <v>584</v>
      </c>
      <c r="D60" s="276">
        <v>2.4333333330000002</v>
      </c>
      <c r="E60" s="275">
        <v>236</v>
      </c>
      <c r="F60" s="275" t="s">
        <v>269</v>
      </c>
      <c r="G60" s="275">
        <v>4</v>
      </c>
      <c r="H60" s="275" t="s">
        <v>269</v>
      </c>
      <c r="I60" s="275" t="s">
        <v>269</v>
      </c>
      <c r="J60" s="275">
        <v>240</v>
      </c>
      <c r="K60" s="275">
        <v>240</v>
      </c>
      <c r="L60" s="275" t="s">
        <v>269</v>
      </c>
      <c r="M60" s="275" t="s">
        <v>269</v>
      </c>
      <c r="N60" s="275" t="s">
        <v>269</v>
      </c>
      <c r="O60" s="275" t="s">
        <v>269</v>
      </c>
      <c r="P60" s="275" t="s">
        <v>269</v>
      </c>
      <c r="Q60" s="275" t="s">
        <v>269</v>
      </c>
      <c r="R60" s="275" t="s">
        <v>269</v>
      </c>
      <c r="S60" s="192" t="s">
        <v>183</v>
      </c>
    </row>
    <row r="61" spans="1:19" ht="15.75" customHeight="1">
      <c r="A61" s="193" t="s">
        <v>366</v>
      </c>
      <c r="B61" s="277">
        <v>516</v>
      </c>
      <c r="C61" s="278">
        <v>1204</v>
      </c>
      <c r="D61" s="279">
        <v>2.3333333330000001</v>
      </c>
      <c r="E61" s="278">
        <v>355</v>
      </c>
      <c r="F61" s="278" t="s">
        <v>269</v>
      </c>
      <c r="G61" s="278">
        <v>147</v>
      </c>
      <c r="H61" s="278">
        <v>10</v>
      </c>
      <c r="I61" s="278">
        <v>4</v>
      </c>
      <c r="J61" s="278">
        <v>512</v>
      </c>
      <c r="K61" s="278">
        <v>364</v>
      </c>
      <c r="L61" s="278">
        <v>6</v>
      </c>
      <c r="M61" s="278">
        <v>142</v>
      </c>
      <c r="N61" s="278">
        <v>134</v>
      </c>
      <c r="O61" s="278">
        <v>8</v>
      </c>
      <c r="P61" s="278" t="s">
        <v>269</v>
      </c>
      <c r="Q61" s="278" t="s">
        <v>269</v>
      </c>
      <c r="R61" s="280" t="s">
        <v>269</v>
      </c>
      <c r="S61" s="192" t="s">
        <v>366</v>
      </c>
    </row>
    <row r="62" spans="1:19" ht="6" customHeight="1">
      <c r="A62" s="96"/>
      <c r="B62" s="281"/>
      <c r="C62" s="282"/>
      <c r="D62" s="283"/>
      <c r="E62" s="282"/>
      <c r="F62" s="282"/>
      <c r="G62" s="282"/>
      <c r="H62" s="282"/>
      <c r="I62" s="282"/>
      <c r="J62" s="282"/>
      <c r="K62" s="282"/>
      <c r="L62" s="282"/>
      <c r="M62" s="282"/>
      <c r="N62" s="282"/>
      <c r="O62" s="282"/>
      <c r="P62" s="282"/>
      <c r="Q62" s="282"/>
      <c r="R62" s="284"/>
      <c r="S62" s="109"/>
    </row>
    <row r="63" spans="1:19" ht="13.5" customHeight="1">
      <c r="A63" s="490"/>
      <c r="B63" s="275"/>
      <c r="C63" s="275"/>
      <c r="D63" s="276"/>
      <c r="E63" s="275"/>
      <c r="F63" s="275"/>
      <c r="G63" s="275"/>
      <c r="H63" s="275"/>
      <c r="I63" s="275"/>
      <c r="J63" s="275"/>
      <c r="K63" s="275"/>
      <c r="L63" s="275"/>
      <c r="M63" s="275"/>
      <c r="N63" s="275"/>
      <c r="O63" s="275"/>
      <c r="P63" s="275"/>
      <c r="Q63" s="275"/>
      <c r="R63" s="275"/>
    </row>
    <row r="64" spans="1:19" ht="13.5" customHeight="1">
      <c r="B64" s="275"/>
      <c r="C64" s="275"/>
      <c r="D64" s="276"/>
      <c r="E64" s="275"/>
      <c r="F64" s="275"/>
      <c r="G64" s="275"/>
      <c r="H64" s="275"/>
      <c r="I64" s="275"/>
      <c r="J64" s="275"/>
      <c r="K64" s="275"/>
      <c r="L64" s="275"/>
      <c r="M64" s="275"/>
      <c r="N64" s="275"/>
      <c r="O64" s="275"/>
      <c r="P64" s="275"/>
      <c r="Q64" s="275"/>
      <c r="R64" s="275"/>
    </row>
    <row r="65" spans="2:18" ht="13.5" customHeight="1">
      <c r="B65" s="275"/>
      <c r="C65" s="275"/>
      <c r="D65" s="276"/>
      <c r="E65" s="275"/>
      <c r="F65" s="275"/>
      <c r="G65" s="275"/>
      <c r="H65" s="275"/>
      <c r="I65" s="275"/>
      <c r="J65" s="275"/>
      <c r="K65" s="275"/>
      <c r="L65" s="275"/>
      <c r="M65" s="275"/>
      <c r="N65" s="275"/>
      <c r="O65" s="275"/>
      <c r="P65" s="275"/>
      <c r="Q65" s="275"/>
      <c r="R65" s="275"/>
    </row>
    <row r="66" spans="2:18" ht="13.5" customHeight="1">
      <c r="B66" s="275"/>
      <c r="C66" s="275"/>
      <c r="D66" s="276"/>
      <c r="E66" s="275"/>
      <c r="F66" s="275"/>
      <c r="G66" s="275"/>
      <c r="H66" s="275"/>
      <c r="I66" s="275"/>
      <c r="J66" s="275"/>
      <c r="K66" s="275"/>
      <c r="L66" s="275"/>
      <c r="M66" s="275"/>
      <c r="N66" s="275"/>
      <c r="O66" s="275"/>
      <c r="P66" s="275"/>
      <c r="Q66" s="275"/>
      <c r="R66" s="275"/>
    </row>
    <row r="67" spans="2:18" ht="13.5" customHeight="1">
      <c r="B67" s="275"/>
      <c r="C67" s="275"/>
      <c r="D67" s="276"/>
      <c r="E67" s="275"/>
      <c r="F67" s="275"/>
      <c r="G67" s="275"/>
      <c r="H67" s="275"/>
      <c r="I67" s="275"/>
      <c r="J67" s="275"/>
      <c r="K67" s="275"/>
      <c r="L67" s="275"/>
      <c r="M67" s="275"/>
      <c r="N67" s="275"/>
      <c r="O67" s="275"/>
      <c r="P67" s="275"/>
      <c r="Q67" s="275"/>
      <c r="R67" s="275"/>
    </row>
    <row r="68" spans="2:18" ht="13.5" customHeight="1">
      <c r="B68" s="275"/>
      <c r="C68" s="275"/>
      <c r="D68" s="276"/>
      <c r="E68" s="275"/>
      <c r="F68" s="275"/>
      <c r="G68" s="275"/>
      <c r="H68" s="275"/>
      <c r="I68" s="275"/>
      <c r="J68" s="275"/>
      <c r="K68" s="275"/>
      <c r="L68" s="275"/>
      <c r="M68" s="275"/>
      <c r="N68" s="275"/>
      <c r="O68" s="275"/>
      <c r="P68" s="275"/>
      <c r="Q68" s="275"/>
      <c r="R68" s="275"/>
    </row>
    <row r="69" spans="2:18" ht="13.5" customHeight="1">
      <c r="B69" s="275"/>
      <c r="C69" s="275"/>
      <c r="D69" s="276"/>
      <c r="E69" s="275"/>
      <c r="F69" s="275"/>
      <c r="G69" s="275"/>
      <c r="H69" s="275"/>
      <c r="I69" s="275"/>
      <c r="J69" s="275"/>
      <c r="K69" s="275"/>
      <c r="L69" s="275"/>
      <c r="M69" s="275"/>
      <c r="N69" s="275"/>
      <c r="O69" s="275"/>
      <c r="P69" s="275"/>
      <c r="Q69" s="275"/>
      <c r="R69" s="275"/>
    </row>
    <row r="70" spans="2:18" ht="13.5" customHeight="1">
      <c r="B70" s="275"/>
      <c r="C70" s="275"/>
      <c r="D70" s="276"/>
      <c r="E70" s="275"/>
      <c r="F70" s="275"/>
      <c r="G70" s="275"/>
      <c r="H70" s="275"/>
      <c r="I70" s="275"/>
      <c r="J70" s="275"/>
      <c r="K70" s="275"/>
      <c r="L70" s="275"/>
      <c r="M70" s="275"/>
      <c r="N70" s="275"/>
      <c r="O70" s="275"/>
      <c r="P70" s="275"/>
      <c r="Q70" s="275"/>
      <c r="R70" s="275"/>
    </row>
    <row r="71" spans="2:18" ht="13.5" customHeight="1">
      <c r="B71" s="275"/>
      <c r="C71" s="275"/>
      <c r="D71" s="276"/>
      <c r="E71" s="275"/>
      <c r="F71" s="275"/>
      <c r="G71" s="275"/>
      <c r="H71" s="275"/>
      <c r="I71" s="275"/>
      <c r="J71" s="275"/>
      <c r="K71" s="275"/>
      <c r="L71" s="275"/>
      <c r="M71" s="275"/>
      <c r="N71" s="275"/>
      <c r="O71" s="275"/>
      <c r="P71" s="275"/>
      <c r="Q71" s="275"/>
      <c r="R71" s="275"/>
    </row>
    <row r="72" spans="2:18" ht="13.5" customHeight="1">
      <c r="B72" s="275"/>
      <c r="C72" s="275"/>
      <c r="D72" s="276"/>
      <c r="E72" s="275"/>
      <c r="F72" s="275"/>
      <c r="G72" s="275"/>
      <c r="H72" s="275"/>
      <c r="I72" s="275"/>
      <c r="J72" s="275"/>
      <c r="K72" s="275"/>
      <c r="L72" s="275"/>
      <c r="M72" s="275"/>
      <c r="N72" s="275"/>
      <c r="O72" s="275"/>
      <c r="P72" s="275"/>
      <c r="Q72" s="275"/>
      <c r="R72" s="275"/>
    </row>
    <row r="73" spans="2:18" ht="13.5" customHeight="1">
      <c r="B73" s="275"/>
      <c r="C73" s="275"/>
      <c r="D73" s="276"/>
      <c r="E73" s="275"/>
      <c r="F73" s="275"/>
      <c r="G73" s="275"/>
      <c r="H73" s="275"/>
      <c r="I73" s="275"/>
      <c r="J73" s="275"/>
      <c r="K73" s="275"/>
      <c r="L73" s="275"/>
      <c r="M73" s="275"/>
      <c r="N73" s="275"/>
      <c r="O73" s="275"/>
      <c r="P73" s="275"/>
      <c r="Q73" s="275"/>
      <c r="R73" s="275"/>
    </row>
    <row r="74" spans="2:18" ht="13.5" customHeight="1">
      <c r="B74" s="275"/>
      <c r="C74" s="275"/>
      <c r="D74" s="276"/>
      <c r="E74" s="275"/>
      <c r="F74" s="275"/>
      <c r="G74" s="275"/>
      <c r="H74" s="275"/>
      <c r="I74" s="275"/>
      <c r="J74" s="275"/>
      <c r="K74" s="275"/>
      <c r="L74" s="275"/>
      <c r="M74" s="275"/>
      <c r="N74" s="275"/>
      <c r="O74" s="275"/>
      <c r="P74" s="275"/>
      <c r="Q74" s="275"/>
      <c r="R74" s="275"/>
    </row>
    <row r="75" spans="2:18" ht="13.5" customHeight="1">
      <c r="B75" s="275"/>
      <c r="C75" s="275"/>
      <c r="D75" s="276"/>
      <c r="E75" s="275"/>
      <c r="F75" s="275"/>
      <c r="G75" s="275"/>
      <c r="H75" s="275"/>
      <c r="I75" s="275"/>
      <c r="J75" s="275"/>
      <c r="K75" s="275"/>
      <c r="L75" s="275"/>
      <c r="M75" s="275"/>
      <c r="N75" s="275"/>
      <c r="O75" s="275"/>
      <c r="P75" s="275"/>
      <c r="Q75" s="275"/>
      <c r="R75" s="275"/>
    </row>
    <row r="76" spans="2:18" ht="13.5" customHeight="1">
      <c r="B76" s="275"/>
      <c r="C76" s="275"/>
      <c r="D76" s="276"/>
      <c r="E76" s="275"/>
      <c r="F76" s="275"/>
      <c r="G76" s="275"/>
      <c r="H76" s="275"/>
      <c r="I76" s="275"/>
      <c r="J76" s="275"/>
      <c r="K76" s="275"/>
      <c r="L76" s="275"/>
      <c r="M76" s="275"/>
      <c r="N76" s="275"/>
      <c r="O76" s="275"/>
      <c r="P76" s="275"/>
      <c r="Q76" s="275"/>
      <c r="R76" s="275"/>
    </row>
    <row r="77" spans="2:18" ht="13.5" customHeight="1">
      <c r="B77" s="275"/>
      <c r="C77" s="275"/>
      <c r="D77" s="276"/>
      <c r="E77" s="275"/>
      <c r="F77" s="275"/>
      <c r="G77" s="275"/>
      <c r="H77" s="275"/>
      <c r="I77" s="275"/>
      <c r="J77" s="275"/>
      <c r="K77" s="275"/>
      <c r="L77" s="275"/>
      <c r="M77" s="275"/>
      <c r="N77" s="275"/>
      <c r="O77" s="275"/>
      <c r="P77" s="275"/>
      <c r="Q77" s="275"/>
      <c r="R77" s="275"/>
    </row>
    <row r="78" spans="2:18" ht="13.5" customHeight="1">
      <c r="B78" s="275"/>
      <c r="C78" s="275"/>
      <c r="D78" s="276"/>
      <c r="E78" s="275"/>
      <c r="F78" s="275"/>
      <c r="G78" s="275"/>
      <c r="H78" s="275"/>
      <c r="I78" s="275"/>
      <c r="J78" s="275"/>
      <c r="K78" s="275"/>
      <c r="L78" s="275"/>
      <c r="M78" s="275"/>
      <c r="N78" s="275"/>
      <c r="O78" s="275"/>
      <c r="P78" s="275"/>
      <c r="Q78" s="275"/>
      <c r="R78" s="275"/>
    </row>
    <row r="79" spans="2:18" ht="13.5" customHeight="1">
      <c r="B79" s="275"/>
      <c r="C79" s="275"/>
      <c r="D79" s="276"/>
      <c r="E79" s="275"/>
      <c r="F79" s="275"/>
      <c r="G79" s="275"/>
      <c r="H79" s="275"/>
      <c r="I79" s="275"/>
      <c r="J79" s="275"/>
      <c r="K79" s="275"/>
      <c r="L79" s="275"/>
      <c r="M79" s="275"/>
      <c r="N79" s="275"/>
      <c r="O79" s="275"/>
      <c r="P79" s="275"/>
      <c r="Q79" s="275"/>
      <c r="R79" s="275"/>
    </row>
    <row r="80" spans="2:18" ht="13.5" customHeight="1">
      <c r="B80" s="275"/>
      <c r="C80" s="275"/>
      <c r="D80" s="276"/>
      <c r="E80" s="275"/>
      <c r="F80" s="275"/>
      <c r="G80" s="275"/>
      <c r="H80" s="275"/>
      <c r="I80" s="275"/>
      <c r="J80" s="275"/>
      <c r="K80" s="275"/>
      <c r="L80" s="275"/>
      <c r="M80" s="275"/>
      <c r="N80" s="275"/>
      <c r="O80" s="275"/>
      <c r="P80" s="275"/>
      <c r="Q80" s="275"/>
      <c r="R80" s="275"/>
    </row>
    <row r="81" spans="2:18" ht="13.5" customHeight="1">
      <c r="B81" s="275"/>
      <c r="C81" s="275"/>
      <c r="D81" s="276"/>
      <c r="E81" s="275"/>
      <c r="F81" s="275"/>
      <c r="G81" s="275"/>
      <c r="H81" s="275"/>
      <c r="I81" s="275"/>
      <c r="J81" s="275"/>
      <c r="K81" s="275"/>
      <c r="L81" s="275"/>
      <c r="M81" s="275"/>
      <c r="N81" s="275"/>
      <c r="O81" s="275"/>
      <c r="P81" s="275"/>
      <c r="Q81" s="275"/>
      <c r="R81" s="275"/>
    </row>
    <row r="82" spans="2:18" ht="13.5" customHeight="1">
      <c r="B82" s="275"/>
      <c r="C82" s="275"/>
      <c r="D82" s="276"/>
      <c r="E82" s="275"/>
      <c r="F82" s="275"/>
      <c r="G82" s="275"/>
      <c r="H82" s="275"/>
      <c r="I82" s="275"/>
      <c r="J82" s="275"/>
      <c r="K82" s="275"/>
      <c r="L82" s="275"/>
      <c r="M82" s="275"/>
      <c r="N82" s="275"/>
      <c r="O82" s="275"/>
      <c r="P82" s="275"/>
      <c r="Q82" s="275"/>
      <c r="R82" s="275"/>
    </row>
    <row r="83" spans="2:18" ht="13.5" customHeight="1">
      <c r="B83" s="275"/>
      <c r="C83" s="275"/>
      <c r="D83" s="276"/>
      <c r="E83" s="275"/>
      <c r="F83" s="275"/>
      <c r="G83" s="275"/>
      <c r="H83" s="275"/>
      <c r="I83" s="275"/>
      <c r="J83" s="275"/>
      <c r="K83" s="275"/>
      <c r="L83" s="275"/>
      <c r="M83" s="275"/>
      <c r="N83" s="275"/>
      <c r="O83" s="275"/>
      <c r="P83" s="275"/>
      <c r="Q83" s="275"/>
      <c r="R83" s="275"/>
    </row>
    <row r="84" spans="2:18" ht="13.5" customHeight="1">
      <c r="B84" s="275"/>
      <c r="C84" s="275"/>
      <c r="D84" s="276"/>
      <c r="E84" s="275"/>
      <c r="F84" s="275"/>
      <c r="G84" s="275"/>
      <c r="H84" s="275"/>
      <c r="I84" s="275"/>
      <c r="J84" s="275"/>
      <c r="K84" s="275"/>
      <c r="L84" s="275"/>
      <c r="M84" s="275"/>
      <c r="N84" s="275"/>
      <c r="O84" s="275"/>
      <c r="P84" s="275"/>
      <c r="Q84" s="275"/>
      <c r="R84" s="275"/>
    </row>
    <row r="85" spans="2:18" ht="13.5" customHeight="1">
      <c r="B85" s="275"/>
      <c r="C85" s="275"/>
      <c r="D85" s="276"/>
      <c r="E85" s="275"/>
      <c r="F85" s="275"/>
      <c r="G85" s="275"/>
      <c r="H85" s="275"/>
      <c r="I85" s="275"/>
      <c r="J85" s="275"/>
      <c r="K85" s="275"/>
      <c r="L85" s="275"/>
      <c r="M85" s="275"/>
      <c r="N85" s="275"/>
      <c r="O85" s="275"/>
      <c r="P85" s="275"/>
      <c r="Q85" s="275"/>
      <c r="R85" s="275"/>
    </row>
    <row r="86" spans="2:18" ht="13.5" customHeight="1">
      <c r="B86" s="275"/>
      <c r="C86" s="275"/>
      <c r="D86" s="276"/>
      <c r="E86" s="275"/>
      <c r="F86" s="275"/>
      <c r="G86" s="275"/>
      <c r="H86" s="275"/>
      <c r="I86" s="275"/>
      <c r="J86" s="275"/>
      <c r="K86" s="275"/>
      <c r="L86" s="275"/>
      <c r="M86" s="275"/>
      <c r="N86" s="275"/>
      <c r="O86" s="275"/>
      <c r="P86" s="275"/>
      <c r="Q86" s="275"/>
      <c r="R86" s="275"/>
    </row>
    <row r="87" spans="2:18" ht="13.5" customHeight="1">
      <c r="B87" s="275"/>
      <c r="C87" s="275"/>
      <c r="D87" s="276"/>
      <c r="E87" s="275"/>
      <c r="F87" s="275"/>
      <c r="G87" s="275"/>
      <c r="H87" s="275"/>
      <c r="I87" s="275"/>
      <c r="J87" s="275"/>
      <c r="K87" s="275"/>
      <c r="L87" s="275"/>
      <c r="M87" s="275"/>
      <c r="N87" s="275"/>
      <c r="O87" s="275"/>
      <c r="P87" s="275"/>
      <c r="Q87" s="275"/>
      <c r="R87" s="275"/>
    </row>
    <row r="88" spans="2:18" ht="13.5" customHeight="1">
      <c r="B88" s="275"/>
      <c r="C88" s="275"/>
      <c r="D88" s="276"/>
      <c r="E88" s="275"/>
      <c r="F88" s="275"/>
      <c r="G88" s="275"/>
      <c r="H88" s="275"/>
      <c r="I88" s="275"/>
      <c r="J88" s="275"/>
      <c r="K88" s="275"/>
      <c r="L88" s="275"/>
      <c r="M88" s="275"/>
      <c r="N88" s="275"/>
      <c r="O88" s="275"/>
      <c r="P88" s="275"/>
      <c r="Q88" s="275"/>
      <c r="R88" s="275"/>
    </row>
    <row r="89" spans="2:18" ht="13.5" customHeight="1">
      <c r="B89" s="274"/>
      <c r="C89" s="274"/>
      <c r="D89" s="250"/>
      <c r="E89" s="274"/>
      <c r="F89" s="274"/>
      <c r="G89" s="274"/>
      <c r="H89" s="274"/>
      <c r="I89" s="274"/>
      <c r="J89" s="274"/>
      <c r="K89" s="274"/>
      <c r="L89" s="274"/>
      <c r="M89" s="274"/>
      <c r="N89" s="274"/>
      <c r="O89" s="274"/>
      <c r="P89" s="274"/>
      <c r="Q89" s="274"/>
      <c r="R89" s="274"/>
    </row>
    <row r="90" spans="2:18" ht="13.5" customHeight="1">
      <c r="B90" s="274"/>
      <c r="C90" s="274"/>
      <c r="D90" s="250"/>
      <c r="E90" s="274"/>
      <c r="F90" s="274"/>
      <c r="G90" s="274"/>
      <c r="H90" s="274"/>
      <c r="I90" s="274"/>
      <c r="J90" s="274"/>
      <c r="K90" s="274"/>
      <c r="L90" s="274"/>
      <c r="M90" s="274"/>
      <c r="N90" s="274"/>
      <c r="O90" s="274"/>
      <c r="P90" s="274"/>
      <c r="Q90" s="274"/>
      <c r="R90" s="274"/>
    </row>
    <row r="91" spans="2:18" ht="13.5" customHeight="1">
      <c r="B91" s="274"/>
      <c r="C91" s="274"/>
      <c r="D91" s="250"/>
      <c r="E91" s="274"/>
      <c r="F91" s="274"/>
      <c r="G91" s="274"/>
      <c r="H91" s="274"/>
      <c r="I91" s="274"/>
      <c r="J91" s="274"/>
      <c r="K91" s="274"/>
      <c r="L91" s="274"/>
      <c r="M91" s="274"/>
      <c r="N91" s="274"/>
      <c r="O91" s="274"/>
      <c r="P91" s="274"/>
      <c r="Q91" s="274"/>
      <c r="R91" s="274"/>
    </row>
    <row r="92" spans="2:18" ht="13.5" customHeight="1">
      <c r="B92" s="274"/>
      <c r="C92" s="274"/>
      <c r="D92" s="250"/>
      <c r="E92" s="274"/>
      <c r="F92" s="274"/>
      <c r="G92" s="274"/>
      <c r="H92" s="274"/>
      <c r="I92" s="274"/>
      <c r="J92" s="274"/>
      <c r="K92" s="274"/>
      <c r="L92" s="274"/>
      <c r="M92" s="274"/>
      <c r="N92" s="274"/>
      <c r="O92" s="274"/>
      <c r="P92" s="274"/>
      <c r="Q92" s="274"/>
      <c r="R92" s="274"/>
    </row>
    <row r="93" spans="2:18" ht="13.5" customHeight="1">
      <c r="B93" s="274"/>
      <c r="C93" s="274"/>
      <c r="D93" s="250"/>
      <c r="E93" s="274"/>
      <c r="F93" s="274"/>
      <c r="G93" s="274"/>
      <c r="H93" s="274"/>
      <c r="I93" s="274"/>
      <c r="J93" s="274"/>
      <c r="K93" s="274"/>
      <c r="L93" s="274"/>
      <c r="M93" s="274"/>
      <c r="N93" s="274"/>
      <c r="O93" s="274"/>
      <c r="P93" s="274"/>
      <c r="Q93" s="274"/>
      <c r="R93" s="274"/>
    </row>
    <row r="94" spans="2:18" ht="13.5" customHeight="1">
      <c r="B94" s="274"/>
      <c r="C94" s="274"/>
      <c r="D94" s="250"/>
      <c r="E94" s="274"/>
      <c r="F94" s="274"/>
      <c r="G94" s="274"/>
      <c r="H94" s="274"/>
      <c r="I94" s="274"/>
      <c r="J94" s="274"/>
      <c r="K94" s="274"/>
      <c r="L94" s="274"/>
      <c r="M94" s="274"/>
      <c r="N94" s="274"/>
      <c r="O94" s="274"/>
      <c r="P94" s="274"/>
      <c r="Q94" s="274"/>
      <c r="R94" s="274"/>
    </row>
    <row r="95" spans="2:18" ht="13.5" customHeight="1">
      <c r="B95" s="274"/>
      <c r="C95" s="274"/>
      <c r="D95" s="250"/>
      <c r="E95" s="274"/>
      <c r="F95" s="274"/>
      <c r="G95" s="274"/>
      <c r="H95" s="274"/>
      <c r="I95" s="274"/>
      <c r="J95" s="274"/>
      <c r="K95" s="274"/>
      <c r="L95" s="274"/>
      <c r="M95" s="274"/>
      <c r="N95" s="274"/>
      <c r="O95" s="274"/>
      <c r="P95" s="274"/>
      <c r="Q95" s="274"/>
      <c r="R95" s="274"/>
    </row>
    <row r="96" spans="2:18" ht="13.5" customHeight="1">
      <c r="B96" s="274"/>
      <c r="C96" s="274"/>
      <c r="D96" s="250"/>
      <c r="E96" s="274"/>
      <c r="F96" s="274"/>
      <c r="G96" s="274"/>
      <c r="H96" s="274"/>
      <c r="I96" s="274"/>
      <c r="J96" s="274"/>
      <c r="K96" s="274"/>
      <c r="L96" s="274"/>
      <c r="M96" s="274"/>
      <c r="N96" s="274"/>
      <c r="O96" s="274"/>
      <c r="P96" s="274"/>
      <c r="Q96" s="274"/>
      <c r="R96" s="274"/>
    </row>
    <row r="97" spans="2:18" ht="13.5" customHeight="1">
      <c r="B97" s="274"/>
      <c r="C97" s="274"/>
      <c r="D97" s="250"/>
      <c r="E97" s="274"/>
      <c r="F97" s="274"/>
      <c r="G97" s="274"/>
      <c r="H97" s="274"/>
      <c r="I97" s="274"/>
      <c r="J97" s="274"/>
      <c r="K97" s="274"/>
      <c r="L97" s="274"/>
      <c r="M97" s="274"/>
      <c r="N97" s="274"/>
      <c r="O97" s="274"/>
      <c r="P97" s="274"/>
      <c r="Q97" s="274"/>
      <c r="R97" s="274"/>
    </row>
    <row r="98" spans="2:18" ht="13.5" customHeight="1">
      <c r="B98" s="274"/>
      <c r="C98" s="274"/>
      <c r="D98" s="250"/>
      <c r="E98" s="274"/>
      <c r="F98" s="274"/>
      <c r="G98" s="274"/>
      <c r="H98" s="274"/>
      <c r="I98" s="274"/>
      <c r="J98" s="274"/>
      <c r="K98" s="274"/>
      <c r="L98" s="274"/>
      <c r="M98" s="274"/>
      <c r="N98" s="274"/>
      <c r="O98" s="274"/>
      <c r="P98" s="274"/>
      <c r="Q98" s="274"/>
      <c r="R98" s="274"/>
    </row>
    <row r="99" spans="2:18" ht="13.5" customHeight="1">
      <c r="B99" s="274"/>
      <c r="C99" s="274"/>
      <c r="D99" s="250"/>
      <c r="E99" s="274"/>
      <c r="F99" s="274"/>
      <c r="G99" s="274"/>
      <c r="H99" s="274"/>
      <c r="I99" s="274"/>
      <c r="J99" s="274"/>
      <c r="K99" s="274"/>
      <c r="L99" s="274"/>
      <c r="M99" s="274"/>
      <c r="N99" s="274"/>
      <c r="O99" s="274"/>
      <c r="P99" s="274"/>
      <c r="Q99" s="274"/>
      <c r="R99" s="274"/>
    </row>
    <row r="100" spans="2:18" ht="13.5" customHeight="1">
      <c r="B100" s="274"/>
      <c r="C100" s="274"/>
      <c r="D100" s="250"/>
      <c r="E100" s="274"/>
      <c r="F100" s="274"/>
      <c r="G100" s="274"/>
      <c r="H100" s="274"/>
      <c r="I100" s="274"/>
      <c r="J100" s="274"/>
      <c r="K100" s="274"/>
      <c r="L100" s="274"/>
      <c r="M100" s="274"/>
      <c r="N100" s="274"/>
      <c r="O100" s="274"/>
      <c r="P100" s="274"/>
      <c r="Q100" s="274"/>
      <c r="R100" s="274"/>
    </row>
    <row r="101" spans="2:18" ht="13.5" customHeight="1">
      <c r="B101" s="274"/>
      <c r="C101" s="274"/>
      <c r="D101" s="250"/>
      <c r="E101" s="274"/>
      <c r="F101" s="274"/>
      <c r="G101" s="274"/>
      <c r="H101" s="274"/>
      <c r="I101" s="274"/>
      <c r="J101" s="274"/>
      <c r="K101" s="274"/>
      <c r="L101" s="274"/>
      <c r="M101" s="274"/>
      <c r="N101" s="274"/>
      <c r="O101" s="274"/>
      <c r="P101" s="274"/>
      <c r="Q101" s="274"/>
      <c r="R101" s="274"/>
    </row>
    <row r="102" spans="2:18" ht="13.5" customHeight="1">
      <c r="B102" s="274"/>
      <c r="C102" s="274"/>
      <c r="D102" s="250"/>
      <c r="E102" s="274"/>
      <c r="F102" s="274"/>
      <c r="G102" s="274"/>
      <c r="H102" s="274"/>
      <c r="I102" s="274"/>
      <c r="J102" s="274"/>
      <c r="K102" s="274"/>
      <c r="L102" s="274"/>
      <c r="M102" s="274"/>
      <c r="N102" s="274"/>
      <c r="O102" s="274"/>
      <c r="P102" s="274"/>
      <c r="Q102" s="274"/>
      <c r="R102" s="274"/>
    </row>
    <row r="103" spans="2:18" ht="13.5" customHeight="1">
      <c r="B103" s="274"/>
      <c r="C103" s="274"/>
      <c r="D103" s="250"/>
      <c r="E103" s="274"/>
      <c r="F103" s="274"/>
      <c r="G103" s="274"/>
      <c r="H103" s="274"/>
      <c r="I103" s="274"/>
      <c r="J103" s="274"/>
      <c r="K103" s="274"/>
      <c r="L103" s="274"/>
      <c r="M103" s="274"/>
      <c r="N103" s="274"/>
      <c r="O103" s="274"/>
      <c r="P103" s="274"/>
      <c r="Q103" s="274"/>
      <c r="R103" s="274"/>
    </row>
    <row r="104" spans="2:18" ht="13.5" customHeight="1">
      <c r="B104" s="274"/>
      <c r="C104" s="274"/>
      <c r="D104" s="250"/>
      <c r="E104" s="274"/>
      <c r="F104" s="274"/>
      <c r="G104" s="274"/>
      <c r="H104" s="274"/>
      <c r="I104" s="274"/>
      <c r="J104" s="274"/>
      <c r="K104" s="274"/>
      <c r="L104" s="274"/>
      <c r="M104" s="274"/>
      <c r="N104" s="274"/>
      <c r="O104" s="274"/>
      <c r="P104" s="274"/>
      <c r="Q104" s="274"/>
      <c r="R104" s="274"/>
    </row>
    <row r="105" spans="2:18" ht="13.5" customHeight="1">
      <c r="B105" s="274"/>
      <c r="C105" s="274"/>
      <c r="D105" s="250"/>
      <c r="E105" s="274"/>
      <c r="F105" s="274"/>
      <c r="G105" s="274"/>
      <c r="H105" s="274"/>
      <c r="I105" s="274"/>
      <c r="J105" s="274"/>
      <c r="K105" s="274"/>
      <c r="L105" s="274"/>
      <c r="M105" s="274"/>
      <c r="N105" s="274"/>
      <c r="O105" s="274"/>
      <c r="P105" s="274"/>
      <c r="Q105" s="274"/>
      <c r="R105" s="274"/>
    </row>
    <row r="106" spans="2:18" ht="13.5" customHeight="1">
      <c r="B106" s="274"/>
      <c r="C106" s="274"/>
      <c r="D106" s="250"/>
      <c r="E106" s="274"/>
      <c r="F106" s="274"/>
      <c r="G106" s="274"/>
      <c r="H106" s="274"/>
      <c r="I106" s="274"/>
      <c r="J106" s="274"/>
      <c r="K106" s="274"/>
      <c r="L106" s="274"/>
      <c r="M106" s="274"/>
      <c r="N106" s="274"/>
      <c r="O106" s="274"/>
      <c r="P106" s="274"/>
      <c r="Q106" s="274"/>
      <c r="R106" s="274"/>
    </row>
    <row r="107" spans="2:18" ht="13.5" customHeight="1">
      <c r="B107" s="274"/>
      <c r="C107" s="274"/>
      <c r="D107" s="250"/>
      <c r="E107" s="274"/>
      <c r="F107" s="274"/>
      <c r="G107" s="274"/>
      <c r="H107" s="274"/>
      <c r="I107" s="274"/>
      <c r="J107" s="274"/>
      <c r="K107" s="274"/>
      <c r="L107" s="274"/>
      <c r="M107" s="274"/>
      <c r="N107" s="274"/>
      <c r="O107" s="274"/>
      <c r="P107" s="274"/>
      <c r="Q107" s="274"/>
      <c r="R107" s="274"/>
    </row>
    <row r="108" spans="2:18" ht="13.5" customHeight="1">
      <c r="B108" s="274"/>
      <c r="C108" s="274"/>
      <c r="D108" s="250"/>
      <c r="E108" s="274"/>
      <c r="F108" s="274"/>
      <c r="G108" s="274"/>
      <c r="H108" s="274"/>
      <c r="I108" s="274"/>
      <c r="J108" s="274"/>
      <c r="K108" s="274"/>
      <c r="L108" s="274"/>
      <c r="M108" s="274"/>
      <c r="N108" s="274"/>
      <c r="O108" s="274"/>
      <c r="P108" s="274"/>
      <c r="Q108" s="274"/>
      <c r="R108" s="274"/>
    </row>
    <row r="109" spans="2:18" ht="13.5" customHeight="1">
      <c r="B109" s="274"/>
      <c r="C109" s="274"/>
      <c r="D109" s="250"/>
      <c r="E109" s="274"/>
      <c r="F109" s="274"/>
      <c r="G109" s="274"/>
      <c r="H109" s="274"/>
      <c r="I109" s="274"/>
      <c r="J109" s="274"/>
      <c r="K109" s="274"/>
      <c r="L109" s="274"/>
      <c r="M109" s="274"/>
      <c r="N109" s="274"/>
      <c r="O109" s="274"/>
      <c r="P109" s="274"/>
      <c r="Q109" s="274"/>
      <c r="R109" s="274"/>
    </row>
    <row r="110" spans="2:18" ht="13.5" customHeight="1">
      <c r="B110" s="274"/>
      <c r="C110" s="274"/>
      <c r="D110" s="250"/>
      <c r="E110" s="274"/>
      <c r="F110" s="274"/>
      <c r="G110" s="274"/>
      <c r="H110" s="274"/>
      <c r="I110" s="274"/>
      <c r="J110" s="274"/>
      <c r="K110" s="274"/>
      <c r="L110" s="274"/>
      <c r="M110" s="274"/>
      <c r="N110" s="274"/>
      <c r="O110" s="274"/>
      <c r="P110" s="274"/>
      <c r="Q110" s="274"/>
      <c r="R110" s="274"/>
    </row>
    <row r="111" spans="2:18" ht="13.5" customHeight="1">
      <c r="B111" s="274"/>
      <c r="C111" s="274"/>
      <c r="D111" s="250"/>
      <c r="E111" s="274"/>
      <c r="F111" s="274"/>
      <c r="G111" s="274"/>
      <c r="H111" s="274"/>
      <c r="I111" s="274"/>
      <c r="J111" s="274"/>
      <c r="K111" s="274"/>
      <c r="L111" s="274"/>
      <c r="M111" s="274"/>
      <c r="N111" s="274"/>
      <c r="O111" s="274"/>
      <c r="P111" s="274"/>
      <c r="Q111" s="274"/>
      <c r="R111" s="274"/>
    </row>
    <row r="112" spans="2:18" ht="13.5" customHeight="1">
      <c r="B112" s="274"/>
      <c r="C112" s="274"/>
      <c r="D112" s="250"/>
      <c r="E112" s="274"/>
      <c r="F112" s="274"/>
      <c r="G112" s="274"/>
      <c r="H112" s="274"/>
      <c r="I112" s="274"/>
      <c r="J112" s="274"/>
      <c r="K112" s="274"/>
      <c r="L112" s="274"/>
      <c r="M112" s="274"/>
      <c r="N112" s="274"/>
      <c r="O112" s="274"/>
      <c r="P112" s="274"/>
      <c r="Q112" s="274"/>
      <c r="R112" s="274"/>
    </row>
    <row r="113" spans="2:18" ht="13.5" customHeight="1">
      <c r="B113" s="274"/>
      <c r="C113" s="274"/>
      <c r="D113" s="250"/>
      <c r="E113" s="274"/>
      <c r="F113" s="274"/>
      <c r="G113" s="274"/>
      <c r="H113" s="274"/>
      <c r="I113" s="274"/>
      <c r="J113" s="274"/>
      <c r="K113" s="274"/>
      <c r="L113" s="274"/>
      <c r="M113" s="274"/>
      <c r="N113" s="274"/>
      <c r="O113" s="274"/>
      <c r="P113" s="274"/>
      <c r="Q113" s="274"/>
      <c r="R113" s="274"/>
    </row>
    <row r="114" spans="2:18" ht="13.5" customHeight="1">
      <c r="B114" s="274"/>
      <c r="C114" s="274"/>
      <c r="D114" s="250"/>
      <c r="E114" s="274"/>
      <c r="F114" s="274"/>
      <c r="G114" s="274"/>
      <c r="H114" s="274"/>
      <c r="I114" s="274"/>
      <c r="J114" s="274"/>
      <c r="K114" s="274"/>
      <c r="L114" s="274"/>
      <c r="M114" s="274"/>
      <c r="N114" s="274"/>
      <c r="O114" s="274"/>
      <c r="P114" s="274"/>
      <c r="Q114" s="274"/>
      <c r="R114" s="274"/>
    </row>
    <row r="115" spans="2:18" ht="13.5" customHeight="1">
      <c r="B115" s="274"/>
      <c r="C115" s="274"/>
      <c r="D115" s="250"/>
      <c r="E115" s="274"/>
      <c r="F115" s="274"/>
      <c r="G115" s="274"/>
      <c r="H115" s="274"/>
      <c r="I115" s="274"/>
      <c r="J115" s="274"/>
      <c r="K115" s="274"/>
      <c r="L115" s="274"/>
      <c r="M115" s="274"/>
      <c r="N115" s="274"/>
      <c r="O115" s="274"/>
      <c r="P115" s="274"/>
      <c r="Q115" s="274"/>
      <c r="R115" s="274"/>
    </row>
    <row r="116" spans="2:18" ht="13.5" customHeight="1">
      <c r="B116" s="274"/>
      <c r="C116" s="274"/>
      <c r="D116" s="250"/>
      <c r="E116" s="274"/>
      <c r="F116" s="274"/>
      <c r="G116" s="274"/>
      <c r="H116" s="274"/>
      <c r="I116" s="274"/>
      <c r="J116" s="274"/>
      <c r="K116" s="274"/>
      <c r="L116" s="274"/>
      <c r="M116" s="274"/>
      <c r="N116" s="274"/>
      <c r="O116" s="274"/>
      <c r="P116" s="274"/>
      <c r="Q116" s="274"/>
      <c r="R116" s="274"/>
    </row>
    <row r="117" spans="2:18" ht="13.5" customHeight="1">
      <c r="B117" s="274"/>
      <c r="C117" s="274"/>
      <c r="D117" s="250"/>
      <c r="E117" s="274"/>
      <c r="F117" s="274"/>
      <c r="G117" s="274"/>
      <c r="H117" s="274"/>
      <c r="I117" s="274"/>
      <c r="J117" s="274"/>
      <c r="K117" s="274"/>
      <c r="L117" s="274"/>
      <c r="M117" s="274"/>
      <c r="N117" s="274"/>
      <c r="O117" s="274"/>
      <c r="P117" s="274"/>
      <c r="Q117" s="274"/>
      <c r="R117" s="274"/>
    </row>
    <row r="118" spans="2:18" ht="13.5" customHeight="1">
      <c r="B118" s="274"/>
      <c r="C118" s="274"/>
      <c r="D118" s="250"/>
      <c r="E118" s="274"/>
      <c r="F118" s="274"/>
      <c r="G118" s="274"/>
      <c r="H118" s="274"/>
      <c r="I118" s="274"/>
      <c r="J118" s="274"/>
      <c r="K118" s="274"/>
      <c r="L118" s="274"/>
      <c r="M118" s="274"/>
      <c r="N118" s="274"/>
      <c r="O118" s="274"/>
      <c r="P118" s="274"/>
      <c r="Q118" s="274"/>
      <c r="R118" s="274"/>
    </row>
    <row r="119" spans="2:18" ht="13.5" customHeight="1">
      <c r="B119" s="274"/>
      <c r="C119" s="274"/>
      <c r="D119" s="250"/>
      <c r="E119" s="274"/>
      <c r="F119" s="274"/>
      <c r="G119" s="274"/>
      <c r="H119" s="274"/>
      <c r="I119" s="274"/>
      <c r="J119" s="274"/>
      <c r="K119" s="274"/>
      <c r="L119" s="274"/>
      <c r="M119" s="274"/>
      <c r="N119" s="274"/>
      <c r="O119" s="274"/>
      <c r="P119" s="274"/>
      <c r="Q119" s="274"/>
      <c r="R119" s="274"/>
    </row>
    <row r="120" spans="2:18" ht="13.5" customHeight="1">
      <c r="B120" s="274"/>
      <c r="C120" s="274"/>
      <c r="D120" s="250"/>
      <c r="E120" s="274"/>
      <c r="F120" s="274"/>
      <c r="G120" s="274"/>
      <c r="H120" s="274"/>
      <c r="I120" s="274"/>
      <c r="J120" s="274"/>
      <c r="K120" s="274"/>
      <c r="L120" s="274"/>
      <c r="M120" s="274"/>
      <c r="N120" s="274"/>
      <c r="O120" s="274"/>
      <c r="P120" s="274"/>
      <c r="Q120" s="274"/>
      <c r="R120" s="274"/>
    </row>
    <row r="121" spans="2:18" ht="13.5" customHeight="1">
      <c r="B121" s="274"/>
      <c r="C121" s="274"/>
      <c r="D121" s="250"/>
      <c r="E121" s="274"/>
      <c r="F121" s="274"/>
      <c r="G121" s="274"/>
      <c r="H121" s="274"/>
      <c r="I121" s="274"/>
      <c r="J121" s="274"/>
      <c r="K121" s="274"/>
      <c r="L121" s="274"/>
      <c r="M121" s="274"/>
      <c r="N121" s="274"/>
      <c r="O121" s="274"/>
      <c r="P121" s="274"/>
      <c r="Q121" s="274"/>
      <c r="R121" s="274"/>
    </row>
    <row r="122" spans="2:18" ht="13.5" customHeight="1">
      <c r="B122" s="274"/>
      <c r="C122" s="274"/>
      <c r="D122" s="250"/>
      <c r="E122" s="274"/>
      <c r="F122" s="274"/>
      <c r="G122" s="274"/>
      <c r="H122" s="274"/>
      <c r="I122" s="274"/>
      <c r="J122" s="274"/>
      <c r="K122" s="274"/>
      <c r="L122" s="274"/>
      <c r="M122" s="274"/>
      <c r="N122" s="274"/>
      <c r="O122" s="274"/>
      <c r="P122" s="274"/>
      <c r="Q122" s="274"/>
      <c r="R122" s="274"/>
    </row>
    <row r="123" spans="2:18" ht="13.5" customHeight="1">
      <c r="B123" s="274"/>
      <c r="C123" s="274"/>
      <c r="D123" s="250"/>
      <c r="E123" s="274"/>
      <c r="F123" s="274"/>
      <c r="G123" s="274"/>
      <c r="H123" s="274"/>
      <c r="I123" s="274"/>
      <c r="J123" s="274"/>
      <c r="K123" s="274"/>
      <c r="L123" s="274"/>
      <c r="M123" s="274"/>
      <c r="N123" s="274"/>
      <c r="O123" s="274"/>
      <c r="P123" s="274"/>
      <c r="Q123" s="274"/>
      <c r="R123" s="274"/>
    </row>
    <row r="124" spans="2:18" ht="13.5" customHeight="1">
      <c r="B124" s="274"/>
      <c r="C124" s="274"/>
      <c r="D124" s="250"/>
      <c r="E124" s="274"/>
      <c r="F124" s="274"/>
      <c r="G124" s="274"/>
      <c r="H124" s="274"/>
      <c r="I124" s="274"/>
      <c r="J124" s="274"/>
      <c r="K124" s="274"/>
      <c r="L124" s="274"/>
      <c r="M124" s="274"/>
      <c r="N124" s="274"/>
      <c r="O124" s="274"/>
      <c r="P124" s="274"/>
      <c r="Q124" s="274"/>
      <c r="R124" s="274"/>
    </row>
    <row r="125" spans="2:18" ht="13.5" customHeight="1">
      <c r="B125" s="274"/>
      <c r="C125" s="274"/>
      <c r="D125" s="250"/>
      <c r="E125" s="274"/>
      <c r="F125" s="274"/>
      <c r="G125" s="274"/>
      <c r="H125" s="274"/>
      <c r="I125" s="274"/>
      <c r="J125" s="274"/>
      <c r="K125" s="274"/>
      <c r="L125" s="274"/>
      <c r="M125" s="274"/>
      <c r="N125" s="274"/>
      <c r="O125" s="274"/>
      <c r="P125" s="274"/>
      <c r="Q125" s="274"/>
      <c r="R125" s="274"/>
    </row>
    <row r="126" spans="2:18" ht="13.5" customHeight="1">
      <c r="B126" s="274"/>
      <c r="C126" s="274"/>
      <c r="D126" s="250"/>
      <c r="E126" s="274"/>
      <c r="F126" s="274"/>
      <c r="G126" s="274"/>
      <c r="H126" s="274"/>
      <c r="I126" s="274"/>
      <c r="J126" s="274"/>
      <c r="K126" s="274"/>
      <c r="L126" s="274"/>
      <c r="M126" s="274"/>
      <c r="N126" s="274"/>
      <c r="O126" s="274"/>
      <c r="P126" s="274"/>
      <c r="Q126" s="274"/>
      <c r="R126" s="274"/>
    </row>
    <row r="127" spans="2:18" ht="13.5" customHeight="1">
      <c r="B127" s="274"/>
      <c r="C127" s="274"/>
      <c r="D127" s="250"/>
      <c r="E127" s="274"/>
      <c r="F127" s="274"/>
      <c r="G127" s="274"/>
      <c r="H127" s="274"/>
      <c r="I127" s="274"/>
      <c r="J127" s="274"/>
      <c r="K127" s="274"/>
      <c r="L127" s="274"/>
      <c r="M127" s="274"/>
      <c r="N127" s="274"/>
      <c r="O127" s="274"/>
      <c r="P127" s="274"/>
      <c r="Q127" s="274"/>
      <c r="R127" s="274"/>
    </row>
    <row r="128" spans="2:18" ht="13.5" customHeight="1">
      <c r="B128" s="274"/>
      <c r="C128" s="274"/>
      <c r="D128" s="250"/>
      <c r="E128" s="274"/>
      <c r="F128" s="274"/>
      <c r="G128" s="274"/>
      <c r="H128" s="274"/>
      <c r="I128" s="274"/>
      <c r="J128" s="274"/>
      <c r="K128" s="274"/>
      <c r="L128" s="274"/>
      <c r="M128" s="274"/>
      <c r="N128" s="274"/>
      <c r="O128" s="274"/>
      <c r="P128" s="274"/>
      <c r="Q128" s="274"/>
      <c r="R128" s="274"/>
    </row>
    <row r="129" spans="2:18" ht="13.5" customHeight="1">
      <c r="B129" s="274"/>
      <c r="C129" s="274"/>
      <c r="D129" s="250"/>
      <c r="E129" s="274"/>
      <c r="F129" s="274"/>
      <c r="G129" s="274"/>
      <c r="H129" s="274"/>
      <c r="I129" s="274"/>
      <c r="J129" s="274"/>
      <c r="K129" s="274"/>
      <c r="L129" s="274"/>
      <c r="M129" s="274"/>
      <c r="N129" s="274"/>
      <c r="O129" s="274"/>
      <c r="P129" s="274"/>
      <c r="Q129" s="274"/>
      <c r="R129" s="274"/>
    </row>
    <row r="130" spans="2:18" ht="13.5" customHeight="1">
      <c r="B130" s="274"/>
      <c r="C130" s="274"/>
      <c r="D130" s="250"/>
      <c r="E130" s="274"/>
      <c r="F130" s="274"/>
      <c r="G130" s="274"/>
      <c r="H130" s="274"/>
      <c r="I130" s="274"/>
      <c r="J130" s="274"/>
      <c r="K130" s="274"/>
      <c r="L130" s="274"/>
      <c r="M130" s="274"/>
      <c r="N130" s="274"/>
      <c r="O130" s="274"/>
      <c r="P130" s="274"/>
      <c r="Q130" s="274"/>
      <c r="R130" s="274"/>
    </row>
    <row r="131" spans="2:18" ht="13.5" customHeight="1">
      <c r="B131" s="274"/>
      <c r="C131" s="274"/>
      <c r="D131" s="250"/>
      <c r="E131" s="274"/>
      <c r="F131" s="274"/>
      <c r="G131" s="274"/>
      <c r="H131" s="274"/>
      <c r="I131" s="274"/>
      <c r="J131" s="274"/>
      <c r="K131" s="274"/>
      <c r="L131" s="274"/>
      <c r="M131" s="274"/>
      <c r="N131" s="274"/>
      <c r="O131" s="274"/>
      <c r="P131" s="274"/>
      <c r="Q131" s="274"/>
      <c r="R131" s="274"/>
    </row>
    <row r="132" spans="2:18" ht="13.5" customHeight="1">
      <c r="B132" s="274"/>
      <c r="C132" s="274"/>
      <c r="D132" s="250"/>
      <c r="E132" s="274"/>
      <c r="F132" s="274"/>
      <c r="G132" s="274"/>
      <c r="H132" s="274"/>
      <c r="I132" s="274"/>
      <c r="J132" s="274"/>
      <c r="K132" s="274"/>
      <c r="L132" s="274"/>
      <c r="M132" s="274"/>
      <c r="N132" s="274"/>
      <c r="O132" s="274"/>
      <c r="P132" s="274"/>
      <c r="Q132" s="274"/>
      <c r="R132" s="274"/>
    </row>
    <row r="133" spans="2:18" ht="13.5" customHeight="1">
      <c r="B133" s="274"/>
      <c r="C133" s="274"/>
      <c r="D133" s="250"/>
      <c r="E133" s="274"/>
      <c r="F133" s="274"/>
      <c r="G133" s="274"/>
      <c r="H133" s="274"/>
      <c r="I133" s="274"/>
      <c r="J133" s="274"/>
      <c r="K133" s="274"/>
      <c r="L133" s="274"/>
      <c r="M133" s="274"/>
      <c r="N133" s="274"/>
      <c r="O133" s="274"/>
      <c r="P133" s="274"/>
      <c r="Q133" s="274"/>
      <c r="R133" s="274"/>
    </row>
    <row r="134" spans="2:18" ht="13.5" customHeight="1">
      <c r="B134" s="274"/>
      <c r="C134" s="274"/>
      <c r="D134" s="250"/>
      <c r="E134" s="274"/>
      <c r="F134" s="274"/>
      <c r="G134" s="274"/>
      <c r="H134" s="274"/>
      <c r="I134" s="274"/>
      <c r="J134" s="274"/>
      <c r="K134" s="274"/>
      <c r="L134" s="274"/>
      <c r="M134" s="274"/>
      <c r="N134" s="274"/>
      <c r="O134" s="274"/>
      <c r="P134" s="274"/>
      <c r="Q134" s="274"/>
      <c r="R134" s="274"/>
    </row>
    <row r="135" spans="2:18" ht="13.5" customHeight="1">
      <c r="B135" s="274"/>
      <c r="C135" s="274"/>
      <c r="D135" s="250"/>
      <c r="E135" s="274"/>
      <c r="F135" s="274"/>
      <c r="G135" s="274"/>
      <c r="H135" s="274"/>
      <c r="I135" s="274"/>
      <c r="J135" s="274"/>
      <c r="K135" s="274"/>
      <c r="L135" s="274"/>
      <c r="M135" s="274"/>
      <c r="N135" s="274"/>
      <c r="O135" s="274"/>
      <c r="P135" s="274"/>
      <c r="Q135" s="274"/>
      <c r="R135" s="274"/>
    </row>
    <row r="136" spans="2:18" ht="13.5" customHeight="1">
      <c r="B136" s="274"/>
      <c r="C136" s="274"/>
      <c r="D136" s="250"/>
      <c r="E136" s="274"/>
      <c r="F136" s="274"/>
      <c r="G136" s="274"/>
      <c r="H136" s="274"/>
      <c r="I136" s="274"/>
      <c r="J136" s="274"/>
      <c r="K136" s="274"/>
      <c r="L136" s="274"/>
      <c r="M136" s="274"/>
      <c r="N136" s="274"/>
      <c r="O136" s="274"/>
      <c r="P136" s="274"/>
      <c r="Q136" s="274"/>
      <c r="R136" s="274"/>
    </row>
    <row r="137" spans="2:18" ht="13.5" customHeight="1">
      <c r="B137" s="274"/>
      <c r="C137" s="274"/>
      <c r="D137" s="250"/>
      <c r="E137" s="274"/>
      <c r="F137" s="274"/>
      <c r="G137" s="274"/>
      <c r="H137" s="274"/>
      <c r="I137" s="274"/>
      <c r="J137" s="274"/>
      <c r="K137" s="274"/>
      <c r="L137" s="274"/>
      <c r="M137" s="274"/>
      <c r="N137" s="274"/>
      <c r="O137" s="274"/>
      <c r="P137" s="274"/>
      <c r="Q137" s="274"/>
      <c r="R137" s="274"/>
    </row>
    <row r="138" spans="2:18" ht="13.5" customHeight="1">
      <c r="B138" s="274"/>
      <c r="C138" s="274"/>
      <c r="D138" s="250"/>
      <c r="E138" s="274"/>
      <c r="F138" s="274"/>
      <c r="G138" s="274"/>
      <c r="H138" s="274"/>
      <c r="I138" s="274"/>
      <c r="J138" s="274"/>
      <c r="K138" s="274"/>
      <c r="L138" s="274"/>
      <c r="M138" s="274"/>
      <c r="N138" s="274"/>
      <c r="O138" s="274"/>
      <c r="P138" s="274"/>
      <c r="Q138" s="274"/>
      <c r="R138" s="274"/>
    </row>
    <row r="139" spans="2:18" ht="13.5" customHeight="1">
      <c r="B139" s="274"/>
      <c r="C139" s="274"/>
      <c r="D139" s="250"/>
      <c r="E139" s="274"/>
      <c r="F139" s="274"/>
      <c r="G139" s="274"/>
      <c r="H139" s="274"/>
      <c r="I139" s="274"/>
      <c r="J139" s="274"/>
      <c r="K139" s="274"/>
      <c r="L139" s="274"/>
      <c r="M139" s="274"/>
      <c r="N139" s="274"/>
      <c r="O139" s="274"/>
      <c r="P139" s="274"/>
      <c r="Q139" s="274"/>
      <c r="R139" s="274"/>
    </row>
    <row r="140" spans="2:18" ht="13.5" customHeight="1">
      <c r="B140" s="274"/>
      <c r="C140" s="274"/>
      <c r="D140" s="250"/>
      <c r="E140" s="274"/>
      <c r="F140" s="274"/>
      <c r="G140" s="274"/>
      <c r="H140" s="274"/>
      <c r="I140" s="274"/>
      <c r="J140" s="274"/>
      <c r="K140" s="274"/>
      <c r="L140" s="274"/>
      <c r="M140" s="274"/>
      <c r="N140" s="274"/>
      <c r="O140" s="274"/>
      <c r="P140" s="274"/>
      <c r="Q140" s="274"/>
      <c r="R140" s="274"/>
    </row>
    <row r="141" spans="2:18" ht="13.5" customHeight="1">
      <c r="B141" s="274"/>
      <c r="C141" s="274"/>
      <c r="D141" s="274"/>
      <c r="E141" s="274"/>
      <c r="F141" s="274"/>
      <c r="G141" s="274"/>
      <c r="H141" s="274"/>
      <c r="I141" s="274"/>
      <c r="J141" s="274"/>
      <c r="K141" s="274"/>
      <c r="L141" s="274"/>
      <c r="M141" s="274"/>
      <c r="N141" s="274"/>
      <c r="O141" s="274"/>
      <c r="P141" s="274"/>
      <c r="Q141" s="274"/>
      <c r="R141" s="274"/>
    </row>
    <row r="142" spans="2:18" ht="13.5" customHeight="1">
      <c r="B142" s="274"/>
      <c r="C142" s="274"/>
      <c r="D142" s="274"/>
      <c r="E142" s="274"/>
      <c r="F142" s="274"/>
      <c r="G142" s="274"/>
      <c r="H142" s="274"/>
      <c r="I142" s="274"/>
      <c r="J142" s="274"/>
      <c r="K142" s="274"/>
      <c r="L142" s="274"/>
      <c r="M142" s="274"/>
      <c r="N142" s="274"/>
      <c r="O142" s="274"/>
      <c r="P142" s="274"/>
      <c r="Q142" s="274"/>
      <c r="R142" s="274"/>
    </row>
    <row r="143" spans="2:18" ht="13.5" customHeight="1">
      <c r="B143" s="274"/>
      <c r="C143" s="274"/>
      <c r="D143" s="274"/>
      <c r="E143" s="274"/>
      <c r="F143" s="274"/>
      <c r="G143" s="274"/>
      <c r="H143" s="274"/>
      <c r="I143" s="274"/>
      <c r="J143" s="274"/>
      <c r="K143" s="274"/>
      <c r="L143" s="274"/>
      <c r="M143" s="274"/>
      <c r="N143" s="274"/>
      <c r="O143" s="274"/>
      <c r="P143" s="274"/>
      <c r="Q143" s="274"/>
      <c r="R143" s="274"/>
    </row>
    <row r="144" spans="2:18" ht="13.5" customHeight="1">
      <c r="D144" s="274"/>
      <c r="J144" s="274"/>
      <c r="K144" s="274"/>
      <c r="L144" s="274"/>
      <c r="M144" s="274"/>
      <c r="N144" s="274"/>
      <c r="O144" s="274"/>
      <c r="P144" s="274"/>
      <c r="Q144" s="274"/>
      <c r="R144" s="274"/>
    </row>
  </sheetData>
  <mergeCells count="14">
    <mergeCell ref="A3:A6"/>
    <mergeCell ref="B3:D3"/>
    <mergeCell ref="E3:G3"/>
    <mergeCell ref="H3:I3"/>
    <mergeCell ref="S3:S6"/>
    <mergeCell ref="B4:B6"/>
    <mergeCell ref="C4:C6"/>
    <mergeCell ref="D4:D6"/>
    <mergeCell ref="G4:G6"/>
    <mergeCell ref="M4:Q4"/>
    <mergeCell ref="M5:M6"/>
    <mergeCell ref="N5:Q5"/>
    <mergeCell ref="J3:R3"/>
    <mergeCell ref="J4:J6"/>
  </mergeCells>
  <phoneticPr fontId="1"/>
  <pageMargins left="0.70866141732283472" right="0.70866141732283472" top="0.74803149606299213" bottom="0.74803149606299213" header="0.31496062992125984" footer="0.31496062992125984"/>
  <pageSetup paperSize="9" scale="84" firstPageNumber="69" fitToWidth="2" orientation="portrait" useFirstPageNumber="1" r:id="rId1"/>
  <headerFooter scaleWithDoc="0">
    <oddFooter>&amp;C&amp;"Century,標準"&amp;10&amp;P</oddFooter>
  </headerFooter>
  <colBreaks count="1" manualBreakCount="1">
    <brk id="9" max="62"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S157"/>
  <sheetViews>
    <sheetView zoomScaleNormal="100" workbookViewId="0">
      <selection activeCell="AC18" sqref="AC18"/>
    </sheetView>
  </sheetViews>
  <sheetFormatPr defaultRowHeight="13.5" customHeight="1"/>
  <cols>
    <col min="1" max="1" width="15" style="8" customWidth="1"/>
    <col min="2" max="9" width="10.625" style="8" customWidth="1"/>
    <col min="10" max="18" width="10" style="8" customWidth="1"/>
    <col min="19" max="19" width="15" style="8" customWidth="1"/>
    <col min="20" max="16384" width="9" style="8"/>
  </cols>
  <sheetData>
    <row r="1" spans="1:19" s="2" customFormat="1" ht="15">
      <c r="A1" s="598" t="s">
        <v>863</v>
      </c>
      <c r="J1" s="598" t="s">
        <v>728</v>
      </c>
    </row>
    <row r="3" spans="1:19" s="184" customFormat="1" ht="13.5" customHeight="1">
      <c r="A3" s="727" t="s">
        <v>340</v>
      </c>
      <c r="B3" s="841" t="s">
        <v>498</v>
      </c>
      <c r="C3" s="842"/>
      <c r="D3" s="842"/>
      <c r="E3" s="902" t="s">
        <v>477</v>
      </c>
      <c r="F3" s="903"/>
      <c r="G3" s="903"/>
      <c r="H3" s="905" t="s">
        <v>494</v>
      </c>
      <c r="I3" s="905"/>
      <c r="J3" s="775" t="s">
        <v>479</v>
      </c>
      <c r="K3" s="773"/>
      <c r="L3" s="773"/>
      <c r="M3" s="773"/>
      <c r="N3" s="773"/>
      <c r="O3" s="773"/>
      <c r="P3" s="773"/>
      <c r="Q3" s="773"/>
      <c r="R3" s="774"/>
      <c r="S3" s="782" t="s">
        <v>340</v>
      </c>
    </row>
    <row r="4" spans="1:19" s="184" customFormat="1" ht="13.5" customHeight="1">
      <c r="A4" s="728"/>
      <c r="B4" s="787" t="s">
        <v>402</v>
      </c>
      <c r="C4" s="787" t="s">
        <v>393</v>
      </c>
      <c r="D4" s="906" t="s">
        <v>415</v>
      </c>
      <c r="E4" s="627"/>
      <c r="F4" s="627" t="s">
        <v>677</v>
      </c>
      <c r="G4" s="778" t="s">
        <v>489</v>
      </c>
      <c r="H4" s="630"/>
      <c r="I4" s="625"/>
      <c r="J4" s="787" t="s">
        <v>478</v>
      </c>
      <c r="K4" s="627"/>
      <c r="L4" s="627"/>
      <c r="M4" s="904" t="s">
        <v>480</v>
      </c>
      <c r="N4" s="904"/>
      <c r="O4" s="904"/>
      <c r="P4" s="904"/>
      <c r="Q4" s="904"/>
      <c r="R4" s="628"/>
      <c r="S4" s="771"/>
    </row>
    <row r="5" spans="1:19" s="184" customFormat="1" ht="13.5" customHeight="1">
      <c r="A5" s="728"/>
      <c r="B5" s="788"/>
      <c r="C5" s="788"/>
      <c r="D5" s="907"/>
      <c r="E5" s="634" t="s">
        <v>481</v>
      </c>
      <c r="F5" s="634" t="s">
        <v>701</v>
      </c>
      <c r="G5" s="788"/>
      <c r="H5" s="631" t="s">
        <v>482</v>
      </c>
      <c r="I5" s="628" t="s">
        <v>483</v>
      </c>
      <c r="J5" s="788"/>
      <c r="K5" s="634" t="s">
        <v>484</v>
      </c>
      <c r="L5" s="634" t="s">
        <v>485</v>
      </c>
      <c r="M5" s="904" t="s">
        <v>402</v>
      </c>
      <c r="N5" s="904" t="s">
        <v>486</v>
      </c>
      <c r="O5" s="904"/>
      <c r="P5" s="904"/>
      <c r="Q5" s="904"/>
      <c r="R5" s="628" t="s">
        <v>487</v>
      </c>
      <c r="S5" s="771"/>
    </row>
    <row r="6" spans="1:19" s="184" customFormat="1" ht="13.5" customHeight="1">
      <c r="A6" s="729"/>
      <c r="B6" s="779"/>
      <c r="C6" s="779"/>
      <c r="D6" s="908"/>
      <c r="E6" s="626"/>
      <c r="F6" s="626" t="s">
        <v>702</v>
      </c>
      <c r="G6" s="779"/>
      <c r="H6" s="624"/>
      <c r="I6" s="629"/>
      <c r="J6" s="779"/>
      <c r="K6" s="626"/>
      <c r="L6" s="626"/>
      <c r="M6" s="904"/>
      <c r="N6" s="497" t="s">
        <v>497</v>
      </c>
      <c r="O6" s="495" t="s">
        <v>491</v>
      </c>
      <c r="P6" s="495" t="s">
        <v>492</v>
      </c>
      <c r="Q6" s="496" t="s">
        <v>488</v>
      </c>
      <c r="R6" s="629"/>
      <c r="S6" s="772"/>
    </row>
    <row r="7" spans="1:19" ht="6" customHeight="1">
      <c r="A7" s="219"/>
      <c r="S7" s="194"/>
    </row>
    <row r="8" spans="1:19" ht="15.75" customHeight="1">
      <c r="A8" s="193" t="s">
        <v>184</v>
      </c>
      <c r="B8" s="275">
        <v>614</v>
      </c>
      <c r="C8" s="275">
        <v>1401</v>
      </c>
      <c r="D8" s="276">
        <v>2.2817589580000002</v>
      </c>
      <c r="E8" s="275">
        <v>502</v>
      </c>
      <c r="F8" s="275" t="s">
        <v>269</v>
      </c>
      <c r="G8" s="275">
        <v>101</v>
      </c>
      <c r="H8" s="275">
        <v>4</v>
      </c>
      <c r="I8" s="275">
        <v>7</v>
      </c>
      <c r="J8" s="275">
        <v>607</v>
      </c>
      <c r="K8" s="275">
        <v>490</v>
      </c>
      <c r="L8" s="275">
        <v>4</v>
      </c>
      <c r="M8" s="275">
        <v>112</v>
      </c>
      <c r="N8" s="275">
        <v>78</v>
      </c>
      <c r="O8" s="275">
        <v>5</v>
      </c>
      <c r="P8" s="275">
        <v>29</v>
      </c>
      <c r="Q8" s="275" t="s">
        <v>269</v>
      </c>
      <c r="R8" s="275">
        <v>1</v>
      </c>
      <c r="S8" s="192" t="s">
        <v>184</v>
      </c>
    </row>
    <row r="9" spans="1:19" ht="15.75" customHeight="1">
      <c r="A9" s="193" t="s">
        <v>185</v>
      </c>
      <c r="B9" s="275">
        <v>467</v>
      </c>
      <c r="C9" s="275">
        <v>1130</v>
      </c>
      <c r="D9" s="276">
        <v>2.4197002140000001</v>
      </c>
      <c r="E9" s="275">
        <v>402</v>
      </c>
      <c r="F9" s="275" t="s">
        <v>269</v>
      </c>
      <c r="G9" s="275">
        <v>48</v>
      </c>
      <c r="H9" s="275">
        <v>1</v>
      </c>
      <c r="I9" s="275">
        <v>16</v>
      </c>
      <c r="J9" s="275">
        <v>451</v>
      </c>
      <c r="K9" s="275">
        <v>419</v>
      </c>
      <c r="L9" s="275" t="s">
        <v>269</v>
      </c>
      <c r="M9" s="275">
        <v>32</v>
      </c>
      <c r="N9" s="275">
        <v>32</v>
      </c>
      <c r="O9" s="275" t="s">
        <v>269</v>
      </c>
      <c r="P9" s="275" t="s">
        <v>269</v>
      </c>
      <c r="Q9" s="275" t="s">
        <v>269</v>
      </c>
      <c r="R9" s="275" t="s">
        <v>269</v>
      </c>
      <c r="S9" s="192" t="s">
        <v>185</v>
      </c>
    </row>
    <row r="10" spans="1:19" s="25" customFormat="1" ht="15.75" customHeight="1">
      <c r="A10" s="513" t="s">
        <v>657</v>
      </c>
      <c r="B10" s="562">
        <v>51639</v>
      </c>
      <c r="C10" s="537">
        <v>112368</v>
      </c>
      <c r="D10" s="563">
        <v>2.1760297449602044</v>
      </c>
      <c r="E10" s="537">
        <v>30684</v>
      </c>
      <c r="F10" s="537">
        <v>572</v>
      </c>
      <c r="G10" s="537">
        <v>18682</v>
      </c>
      <c r="H10" s="537">
        <v>819</v>
      </c>
      <c r="I10" s="537">
        <v>882</v>
      </c>
      <c r="J10" s="537">
        <v>50757</v>
      </c>
      <c r="K10" s="537">
        <v>31784</v>
      </c>
      <c r="L10" s="537">
        <v>792</v>
      </c>
      <c r="M10" s="537">
        <v>18075</v>
      </c>
      <c r="N10" s="537">
        <v>12188</v>
      </c>
      <c r="O10" s="537">
        <v>5018</v>
      </c>
      <c r="P10" s="537">
        <v>767</v>
      </c>
      <c r="Q10" s="537">
        <v>102</v>
      </c>
      <c r="R10" s="564">
        <v>106</v>
      </c>
      <c r="S10" s="529" t="s">
        <v>657</v>
      </c>
    </row>
    <row r="11" spans="1:19" ht="15.75" customHeight="1">
      <c r="A11" s="193" t="s">
        <v>187</v>
      </c>
      <c r="B11" s="275">
        <v>297</v>
      </c>
      <c r="C11" s="275">
        <v>743</v>
      </c>
      <c r="D11" s="276">
        <v>2.5016835020000001</v>
      </c>
      <c r="E11" s="275">
        <v>243</v>
      </c>
      <c r="F11" s="275">
        <v>47</v>
      </c>
      <c r="G11" s="275">
        <v>2</v>
      </c>
      <c r="H11" s="275">
        <v>3</v>
      </c>
      <c r="I11" s="275">
        <v>2</v>
      </c>
      <c r="J11" s="275">
        <v>295</v>
      </c>
      <c r="K11" s="275">
        <v>248</v>
      </c>
      <c r="L11" s="275">
        <v>37</v>
      </c>
      <c r="M11" s="275">
        <v>10</v>
      </c>
      <c r="N11" s="275">
        <v>10</v>
      </c>
      <c r="O11" s="275" t="s">
        <v>269</v>
      </c>
      <c r="P11" s="275" t="s">
        <v>269</v>
      </c>
      <c r="Q11" s="275" t="s">
        <v>269</v>
      </c>
      <c r="R11" s="275" t="s">
        <v>269</v>
      </c>
      <c r="S11" s="192" t="s">
        <v>187</v>
      </c>
    </row>
    <row r="12" spans="1:19" ht="15.75" customHeight="1">
      <c r="A12" s="193" t="s">
        <v>188</v>
      </c>
      <c r="B12" s="275">
        <v>181</v>
      </c>
      <c r="C12" s="275">
        <v>446</v>
      </c>
      <c r="D12" s="276">
        <v>2.4640883979999999</v>
      </c>
      <c r="E12" s="275">
        <v>170</v>
      </c>
      <c r="F12" s="275">
        <v>8</v>
      </c>
      <c r="G12" s="275">
        <v>2</v>
      </c>
      <c r="H12" s="275">
        <v>1</v>
      </c>
      <c r="I12" s="275" t="s">
        <v>269</v>
      </c>
      <c r="J12" s="275">
        <v>181</v>
      </c>
      <c r="K12" s="275">
        <v>173</v>
      </c>
      <c r="L12" s="275">
        <v>7</v>
      </c>
      <c r="M12" s="275">
        <v>1</v>
      </c>
      <c r="N12" s="275">
        <v>1</v>
      </c>
      <c r="O12" s="275" t="s">
        <v>269</v>
      </c>
      <c r="P12" s="275" t="s">
        <v>269</v>
      </c>
      <c r="Q12" s="275" t="s">
        <v>269</v>
      </c>
      <c r="R12" s="275" t="s">
        <v>269</v>
      </c>
      <c r="S12" s="192" t="s">
        <v>188</v>
      </c>
    </row>
    <row r="13" spans="1:19" ht="15.75" customHeight="1">
      <c r="A13" s="193" t="s">
        <v>189</v>
      </c>
      <c r="B13" s="275">
        <v>80</v>
      </c>
      <c r="C13" s="275">
        <v>200</v>
      </c>
      <c r="D13" s="276">
        <v>2.5</v>
      </c>
      <c r="E13" s="275">
        <v>76</v>
      </c>
      <c r="F13" s="275">
        <v>3</v>
      </c>
      <c r="G13" s="275">
        <v>1</v>
      </c>
      <c r="H13" s="275" t="s">
        <v>269</v>
      </c>
      <c r="I13" s="275" t="s">
        <v>269</v>
      </c>
      <c r="J13" s="275">
        <v>80</v>
      </c>
      <c r="K13" s="275">
        <v>77</v>
      </c>
      <c r="L13" s="275">
        <v>3</v>
      </c>
      <c r="M13" s="275" t="s">
        <v>269</v>
      </c>
      <c r="N13" s="275" t="s">
        <v>269</v>
      </c>
      <c r="O13" s="275" t="s">
        <v>269</v>
      </c>
      <c r="P13" s="275" t="s">
        <v>269</v>
      </c>
      <c r="Q13" s="275" t="s">
        <v>269</v>
      </c>
      <c r="R13" s="275" t="s">
        <v>269</v>
      </c>
      <c r="S13" s="192" t="s">
        <v>189</v>
      </c>
    </row>
    <row r="14" spans="1:19" ht="15.75" customHeight="1">
      <c r="A14" s="193" t="s">
        <v>190</v>
      </c>
      <c r="B14" s="275">
        <v>76</v>
      </c>
      <c r="C14" s="275">
        <v>240</v>
      </c>
      <c r="D14" s="276">
        <v>3.1578947369999999</v>
      </c>
      <c r="E14" s="275">
        <v>76</v>
      </c>
      <c r="F14" s="275" t="s">
        <v>269</v>
      </c>
      <c r="G14" s="275" t="s">
        <v>269</v>
      </c>
      <c r="H14" s="275" t="s">
        <v>269</v>
      </c>
      <c r="I14" s="275" t="s">
        <v>269</v>
      </c>
      <c r="J14" s="275">
        <v>76</v>
      </c>
      <c r="K14" s="275">
        <v>76</v>
      </c>
      <c r="L14" s="275" t="s">
        <v>269</v>
      </c>
      <c r="M14" s="275" t="s">
        <v>269</v>
      </c>
      <c r="N14" s="275" t="s">
        <v>269</v>
      </c>
      <c r="O14" s="275" t="s">
        <v>269</v>
      </c>
      <c r="P14" s="275" t="s">
        <v>269</v>
      </c>
      <c r="Q14" s="275" t="s">
        <v>269</v>
      </c>
      <c r="R14" s="275" t="s">
        <v>269</v>
      </c>
      <c r="S14" s="192" t="s">
        <v>190</v>
      </c>
    </row>
    <row r="15" spans="1:19" ht="15.75" customHeight="1">
      <c r="A15" s="193" t="s">
        <v>191</v>
      </c>
      <c r="B15" s="275">
        <v>55</v>
      </c>
      <c r="C15" s="275">
        <v>131</v>
      </c>
      <c r="D15" s="276">
        <v>2.381818182</v>
      </c>
      <c r="E15" s="275">
        <v>51</v>
      </c>
      <c r="F15" s="275">
        <v>1</v>
      </c>
      <c r="G15" s="275">
        <v>2</v>
      </c>
      <c r="H15" s="275">
        <v>1</v>
      </c>
      <c r="I15" s="275" t="s">
        <v>269</v>
      </c>
      <c r="J15" s="275">
        <v>55</v>
      </c>
      <c r="K15" s="275">
        <v>51</v>
      </c>
      <c r="L15" s="275">
        <v>4</v>
      </c>
      <c r="M15" s="275" t="s">
        <v>269</v>
      </c>
      <c r="N15" s="275" t="s">
        <v>269</v>
      </c>
      <c r="O15" s="275" t="s">
        <v>269</v>
      </c>
      <c r="P15" s="275" t="s">
        <v>269</v>
      </c>
      <c r="Q15" s="275" t="s">
        <v>269</v>
      </c>
      <c r="R15" s="275" t="s">
        <v>269</v>
      </c>
      <c r="S15" s="192" t="s">
        <v>191</v>
      </c>
    </row>
    <row r="16" spans="1:19" ht="15.75" customHeight="1">
      <c r="A16" s="193" t="s">
        <v>192</v>
      </c>
      <c r="B16" s="275">
        <v>21</v>
      </c>
      <c r="C16" s="275">
        <v>46</v>
      </c>
      <c r="D16" s="276">
        <v>2.1904761910000001</v>
      </c>
      <c r="E16" s="275">
        <v>19</v>
      </c>
      <c r="F16" s="275" t="s">
        <v>269</v>
      </c>
      <c r="G16" s="275" t="s">
        <v>269</v>
      </c>
      <c r="H16" s="275">
        <v>2</v>
      </c>
      <c r="I16" s="275" t="s">
        <v>269</v>
      </c>
      <c r="J16" s="275">
        <v>21</v>
      </c>
      <c r="K16" s="275">
        <v>21</v>
      </c>
      <c r="L16" s="275" t="s">
        <v>269</v>
      </c>
      <c r="M16" s="275" t="s">
        <v>269</v>
      </c>
      <c r="N16" s="275" t="s">
        <v>269</v>
      </c>
      <c r="O16" s="275" t="s">
        <v>269</v>
      </c>
      <c r="P16" s="275" t="s">
        <v>269</v>
      </c>
      <c r="Q16" s="275" t="s">
        <v>269</v>
      </c>
      <c r="R16" s="275" t="s">
        <v>269</v>
      </c>
      <c r="S16" s="192" t="s">
        <v>192</v>
      </c>
    </row>
    <row r="17" spans="1:19" ht="15.75" customHeight="1">
      <c r="A17" s="193" t="s">
        <v>193</v>
      </c>
      <c r="B17" s="275">
        <v>40</v>
      </c>
      <c r="C17" s="275">
        <v>83</v>
      </c>
      <c r="D17" s="276">
        <v>2.0750000000000002</v>
      </c>
      <c r="E17" s="275">
        <v>40</v>
      </c>
      <c r="F17" s="275" t="s">
        <v>269</v>
      </c>
      <c r="G17" s="275" t="s">
        <v>269</v>
      </c>
      <c r="H17" s="275" t="s">
        <v>269</v>
      </c>
      <c r="I17" s="275" t="s">
        <v>269</v>
      </c>
      <c r="J17" s="275">
        <v>40</v>
      </c>
      <c r="K17" s="275">
        <v>40</v>
      </c>
      <c r="L17" s="275" t="s">
        <v>269</v>
      </c>
      <c r="M17" s="275" t="s">
        <v>269</v>
      </c>
      <c r="N17" s="275" t="s">
        <v>269</v>
      </c>
      <c r="O17" s="275" t="s">
        <v>269</v>
      </c>
      <c r="P17" s="275" t="s">
        <v>269</v>
      </c>
      <c r="Q17" s="275" t="s">
        <v>269</v>
      </c>
      <c r="R17" s="275" t="s">
        <v>269</v>
      </c>
      <c r="S17" s="192" t="s">
        <v>193</v>
      </c>
    </row>
    <row r="18" spans="1:19" ht="15.75" customHeight="1">
      <c r="A18" s="193" t="s">
        <v>194</v>
      </c>
      <c r="B18" s="275">
        <v>223</v>
      </c>
      <c r="C18" s="275">
        <v>488</v>
      </c>
      <c r="D18" s="276">
        <v>2.1883408069999999</v>
      </c>
      <c r="E18" s="275">
        <v>180</v>
      </c>
      <c r="F18" s="275">
        <v>33</v>
      </c>
      <c r="G18" s="275">
        <v>5</v>
      </c>
      <c r="H18" s="275">
        <v>2</v>
      </c>
      <c r="I18" s="275">
        <v>3</v>
      </c>
      <c r="J18" s="275">
        <v>220</v>
      </c>
      <c r="K18" s="275">
        <v>186</v>
      </c>
      <c r="L18" s="275">
        <v>33</v>
      </c>
      <c r="M18" s="275" t="s">
        <v>269</v>
      </c>
      <c r="N18" s="275" t="s">
        <v>269</v>
      </c>
      <c r="O18" s="275" t="s">
        <v>269</v>
      </c>
      <c r="P18" s="275" t="s">
        <v>269</v>
      </c>
      <c r="Q18" s="275" t="s">
        <v>269</v>
      </c>
      <c r="R18" s="275">
        <v>1</v>
      </c>
      <c r="S18" s="192" t="s">
        <v>194</v>
      </c>
    </row>
    <row r="19" spans="1:19" ht="15.75" customHeight="1">
      <c r="A19" s="193" t="s">
        <v>195</v>
      </c>
      <c r="B19" s="275">
        <v>24</v>
      </c>
      <c r="C19" s="275">
        <v>52</v>
      </c>
      <c r="D19" s="276">
        <v>2.1666666669999999</v>
      </c>
      <c r="E19" s="275">
        <v>23</v>
      </c>
      <c r="F19" s="275" t="s">
        <v>269</v>
      </c>
      <c r="G19" s="275">
        <v>1</v>
      </c>
      <c r="H19" s="275" t="s">
        <v>269</v>
      </c>
      <c r="I19" s="275" t="s">
        <v>269</v>
      </c>
      <c r="J19" s="275">
        <v>24</v>
      </c>
      <c r="K19" s="275">
        <v>24</v>
      </c>
      <c r="L19" s="275" t="s">
        <v>269</v>
      </c>
      <c r="M19" s="275" t="s">
        <v>269</v>
      </c>
      <c r="N19" s="275" t="s">
        <v>269</v>
      </c>
      <c r="O19" s="275" t="s">
        <v>269</v>
      </c>
      <c r="P19" s="275" t="s">
        <v>269</v>
      </c>
      <c r="Q19" s="275" t="s">
        <v>269</v>
      </c>
      <c r="R19" s="275" t="s">
        <v>269</v>
      </c>
      <c r="S19" s="192" t="s">
        <v>195</v>
      </c>
    </row>
    <row r="20" spans="1:19" ht="15.75" customHeight="1">
      <c r="A20" s="193" t="s">
        <v>196</v>
      </c>
      <c r="B20" s="275">
        <v>57</v>
      </c>
      <c r="C20" s="275">
        <v>123</v>
      </c>
      <c r="D20" s="276">
        <v>2.1578947369999999</v>
      </c>
      <c r="E20" s="275">
        <v>56</v>
      </c>
      <c r="F20" s="275" t="s">
        <v>269</v>
      </c>
      <c r="G20" s="275">
        <v>1</v>
      </c>
      <c r="H20" s="275" t="s">
        <v>269</v>
      </c>
      <c r="I20" s="275" t="s">
        <v>269</v>
      </c>
      <c r="J20" s="275">
        <v>57</v>
      </c>
      <c r="K20" s="275">
        <v>57</v>
      </c>
      <c r="L20" s="275" t="s">
        <v>269</v>
      </c>
      <c r="M20" s="275" t="s">
        <v>269</v>
      </c>
      <c r="N20" s="275" t="s">
        <v>269</v>
      </c>
      <c r="O20" s="275" t="s">
        <v>269</v>
      </c>
      <c r="P20" s="275" t="s">
        <v>269</v>
      </c>
      <c r="Q20" s="275" t="s">
        <v>269</v>
      </c>
      <c r="R20" s="275" t="s">
        <v>269</v>
      </c>
      <c r="S20" s="192" t="s">
        <v>196</v>
      </c>
    </row>
    <row r="21" spans="1:19" ht="15.75" customHeight="1">
      <c r="A21" s="193" t="s">
        <v>197</v>
      </c>
      <c r="B21" s="275" t="s">
        <v>269</v>
      </c>
      <c r="C21" s="275" t="s">
        <v>269</v>
      </c>
      <c r="D21" s="275" t="s">
        <v>269</v>
      </c>
      <c r="E21" s="275" t="s">
        <v>269</v>
      </c>
      <c r="F21" s="275" t="s">
        <v>269</v>
      </c>
      <c r="G21" s="275" t="s">
        <v>269</v>
      </c>
      <c r="H21" s="275" t="s">
        <v>269</v>
      </c>
      <c r="I21" s="275" t="s">
        <v>269</v>
      </c>
      <c r="J21" s="275" t="s">
        <v>269</v>
      </c>
      <c r="K21" s="275" t="s">
        <v>269</v>
      </c>
      <c r="L21" s="275" t="s">
        <v>269</v>
      </c>
      <c r="M21" s="275" t="s">
        <v>269</v>
      </c>
      <c r="N21" s="275" t="s">
        <v>269</v>
      </c>
      <c r="O21" s="275" t="s">
        <v>269</v>
      </c>
      <c r="P21" s="275" t="s">
        <v>269</v>
      </c>
      <c r="Q21" s="275" t="s">
        <v>269</v>
      </c>
      <c r="R21" s="275" t="s">
        <v>269</v>
      </c>
      <c r="S21" s="192" t="s">
        <v>197</v>
      </c>
    </row>
    <row r="22" spans="1:19" ht="15.75" customHeight="1">
      <c r="A22" s="193" t="s">
        <v>198</v>
      </c>
      <c r="B22" s="275" t="s">
        <v>269</v>
      </c>
      <c r="C22" s="275" t="s">
        <v>269</v>
      </c>
      <c r="D22" s="275" t="s">
        <v>269</v>
      </c>
      <c r="E22" s="275" t="s">
        <v>269</v>
      </c>
      <c r="F22" s="275" t="s">
        <v>269</v>
      </c>
      <c r="G22" s="275" t="s">
        <v>269</v>
      </c>
      <c r="H22" s="275" t="s">
        <v>269</v>
      </c>
      <c r="I22" s="275" t="s">
        <v>269</v>
      </c>
      <c r="J22" s="275" t="s">
        <v>269</v>
      </c>
      <c r="K22" s="275" t="s">
        <v>269</v>
      </c>
      <c r="L22" s="275" t="s">
        <v>269</v>
      </c>
      <c r="M22" s="275" t="s">
        <v>269</v>
      </c>
      <c r="N22" s="275" t="s">
        <v>269</v>
      </c>
      <c r="O22" s="275" t="s">
        <v>269</v>
      </c>
      <c r="P22" s="275" t="s">
        <v>269</v>
      </c>
      <c r="Q22" s="275" t="s">
        <v>269</v>
      </c>
      <c r="R22" s="275" t="s">
        <v>269</v>
      </c>
      <c r="S22" s="192" t="s">
        <v>198</v>
      </c>
    </row>
    <row r="23" spans="1:19" s="25" customFormat="1" ht="15.75" customHeight="1">
      <c r="A23" s="513" t="s">
        <v>658</v>
      </c>
      <c r="B23" s="562">
        <v>1054</v>
      </c>
      <c r="C23" s="537">
        <v>2552</v>
      </c>
      <c r="D23" s="563">
        <v>2.4212523719165087</v>
      </c>
      <c r="E23" s="537">
        <v>934</v>
      </c>
      <c r="F23" s="537">
        <v>92</v>
      </c>
      <c r="G23" s="537">
        <v>14</v>
      </c>
      <c r="H23" s="537">
        <v>9</v>
      </c>
      <c r="I23" s="537">
        <v>5</v>
      </c>
      <c r="J23" s="537">
        <v>1049</v>
      </c>
      <c r="K23" s="537">
        <v>953</v>
      </c>
      <c r="L23" s="537">
        <v>84</v>
      </c>
      <c r="M23" s="537">
        <v>11</v>
      </c>
      <c r="N23" s="537">
        <v>11</v>
      </c>
      <c r="O23" s="537">
        <v>0</v>
      </c>
      <c r="P23" s="537">
        <v>0</v>
      </c>
      <c r="Q23" s="537">
        <v>0</v>
      </c>
      <c r="R23" s="564">
        <v>1</v>
      </c>
      <c r="S23" s="529" t="s">
        <v>658</v>
      </c>
    </row>
    <row r="24" spans="1:19" ht="15.75" customHeight="1">
      <c r="A24" s="193" t="s">
        <v>200</v>
      </c>
      <c r="B24" s="275">
        <v>86</v>
      </c>
      <c r="C24" s="275">
        <v>197</v>
      </c>
      <c r="D24" s="276">
        <v>2.290697674</v>
      </c>
      <c r="E24" s="275">
        <v>84</v>
      </c>
      <c r="F24" s="275" t="s">
        <v>269</v>
      </c>
      <c r="G24" s="275">
        <v>2</v>
      </c>
      <c r="H24" s="275" t="s">
        <v>269</v>
      </c>
      <c r="I24" s="275" t="s">
        <v>269</v>
      </c>
      <c r="J24" s="275">
        <v>86</v>
      </c>
      <c r="K24" s="275">
        <v>86</v>
      </c>
      <c r="L24" s="275" t="s">
        <v>269</v>
      </c>
      <c r="M24" s="275" t="s">
        <v>269</v>
      </c>
      <c r="N24" s="275" t="s">
        <v>269</v>
      </c>
      <c r="O24" s="275" t="s">
        <v>269</v>
      </c>
      <c r="P24" s="275" t="s">
        <v>269</v>
      </c>
      <c r="Q24" s="275" t="s">
        <v>269</v>
      </c>
      <c r="R24" s="275" t="s">
        <v>269</v>
      </c>
      <c r="S24" s="192" t="s">
        <v>200</v>
      </c>
    </row>
    <row r="25" spans="1:19" ht="15.75" customHeight="1">
      <c r="A25" s="193" t="s">
        <v>201</v>
      </c>
      <c r="B25" s="275">
        <v>77</v>
      </c>
      <c r="C25" s="275">
        <v>199</v>
      </c>
      <c r="D25" s="276">
        <v>2.5844155839999998</v>
      </c>
      <c r="E25" s="275">
        <v>66</v>
      </c>
      <c r="F25" s="275">
        <v>10</v>
      </c>
      <c r="G25" s="275">
        <v>1</v>
      </c>
      <c r="H25" s="275" t="s">
        <v>269</v>
      </c>
      <c r="I25" s="275" t="s">
        <v>269</v>
      </c>
      <c r="J25" s="275">
        <v>77</v>
      </c>
      <c r="K25" s="275">
        <v>67</v>
      </c>
      <c r="L25" s="275" t="s">
        <v>269</v>
      </c>
      <c r="M25" s="275">
        <v>10</v>
      </c>
      <c r="N25" s="275">
        <v>10</v>
      </c>
      <c r="O25" s="275" t="s">
        <v>269</v>
      </c>
      <c r="P25" s="275" t="s">
        <v>269</v>
      </c>
      <c r="Q25" s="275" t="s">
        <v>269</v>
      </c>
      <c r="R25" s="275" t="s">
        <v>269</v>
      </c>
      <c r="S25" s="192" t="s">
        <v>201</v>
      </c>
    </row>
    <row r="26" spans="1:19" ht="15.75" customHeight="1">
      <c r="A26" s="193" t="s">
        <v>202</v>
      </c>
      <c r="B26" s="275">
        <v>129</v>
      </c>
      <c r="C26" s="275">
        <v>339</v>
      </c>
      <c r="D26" s="276">
        <v>2.6279069769999999</v>
      </c>
      <c r="E26" s="275">
        <v>127</v>
      </c>
      <c r="F26" s="275" t="s">
        <v>269</v>
      </c>
      <c r="G26" s="275">
        <v>1</v>
      </c>
      <c r="H26" s="275" t="s">
        <v>269</v>
      </c>
      <c r="I26" s="275">
        <v>1</v>
      </c>
      <c r="J26" s="275">
        <v>128</v>
      </c>
      <c r="K26" s="275">
        <v>128</v>
      </c>
      <c r="L26" s="275" t="s">
        <v>269</v>
      </c>
      <c r="M26" s="275" t="s">
        <v>269</v>
      </c>
      <c r="N26" s="275" t="s">
        <v>269</v>
      </c>
      <c r="O26" s="275" t="s">
        <v>269</v>
      </c>
      <c r="P26" s="275" t="s">
        <v>269</v>
      </c>
      <c r="Q26" s="275" t="s">
        <v>269</v>
      </c>
      <c r="R26" s="275" t="s">
        <v>269</v>
      </c>
      <c r="S26" s="192" t="s">
        <v>202</v>
      </c>
    </row>
    <row r="27" spans="1:19" ht="15.75" customHeight="1">
      <c r="A27" s="193" t="s">
        <v>203</v>
      </c>
      <c r="B27" s="275">
        <v>101</v>
      </c>
      <c r="C27" s="275">
        <v>248</v>
      </c>
      <c r="D27" s="276">
        <v>2.4554455449999999</v>
      </c>
      <c r="E27" s="275">
        <v>85</v>
      </c>
      <c r="F27" s="275">
        <v>11</v>
      </c>
      <c r="G27" s="275">
        <v>1</v>
      </c>
      <c r="H27" s="275">
        <v>3</v>
      </c>
      <c r="I27" s="275">
        <v>1</v>
      </c>
      <c r="J27" s="275">
        <v>100</v>
      </c>
      <c r="K27" s="275">
        <v>87</v>
      </c>
      <c r="L27" s="275">
        <v>8</v>
      </c>
      <c r="M27" s="275">
        <v>5</v>
      </c>
      <c r="N27" s="275">
        <v>5</v>
      </c>
      <c r="O27" s="275" t="s">
        <v>269</v>
      </c>
      <c r="P27" s="275" t="s">
        <v>269</v>
      </c>
      <c r="Q27" s="275" t="s">
        <v>269</v>
      </c>
      <c r="R27" s="275" t="s">
        <v>269</v>
      </c>
      <c r="S27" s="192" t="s">
        <v>203</v>
      </c>
    </row>
    <row r="28" spans="1:19" ht="15.75" customHeight="1">
      <c r="A28" s="193" t="s">
        <v>204</v>
      </c>
      <c r="B28" s="275">
        <v>68</v>
      </c>
      <c r="C28" s="275">
        <v>143</v>
      </c>
      <c r="D28" s="276">
        <v>2.1029411769999999</v>
      </c>
      <c r="E28" s="275">
        <v>47</v>
      </c>
      <c r="F28" s="275">
        <v>20</v>
      </c>
      <c r="G28" s="275" t="s">
        <v>269</v>
      </c>
      <c r="H28" s="275" t="s">
        <v>269</v>
      </c>
      <c r="I28" s="275">
        <v>1</v>
      </c>
      <c r="J28" s="275">
        <v>67</v>
      </c>
      <c r="K28" s="275">
        <v>47</v>
      </c>
      <c r="L28" s="275">
        <v>20</v>
      </c>
      <c r="M28" s="275" t="s">
        <v>269</v>
      </c>
      <c r="N28" s="275" t="s">
        <v>269</v>
      </c>
      <c r="O28" s="275" t="s">
        <v>269</v>
      </c>
      <c r="P28" s="275" t="s">
        <v>269</v>
      </c>
      <c r="Q28" s="275" t="s">
        <v>269</v>
      </c>
      <c r="R28" s="275" t="s">
        <v>269</v>
      </c>
      <c r="S28" s="192" t="s">
        <v>204</v>
      </c>
    </row>
    <row r="29" spans="1:19" ht="15.75" customHeight="1">
      <c r="A29" s="193" t="s">
        <v>205</v>
      </c>
      <c r="B29" s="275">
        <v>149</v>
      </c>
      <c r="C29" s="275">
        <v>307</v>
      </c>
      <c r="D29" s="276">
        <v>2.0604026850000001</v>
      </c>
      <c r="E29" s="275">
        <v>145</v>
      </c>
      <c r="F29" s="275" t="s">
        <v>269</v>
      </c>
      <c r="G29" s="275">
        <v>2</v>
      </c>
      <c r="H29" s="275" t="s">
        <v>269</v>
      </c>
      <c r="I29" s="275">
        <v>2</v>
      </c>
      <c r="J29" s="275">
        <v>147</v>
      </c>
      <c r="K29" s="275">
        <v>147</v>
      </c>
      <c r="L29" s="275" t="s">
        <v>269</v>
      </c>
      <c r="M29" s="275" t="s">
        <v>269</v>
      </c>
      <c r="N29" s="275" t="s">
        <v>269</v>
      </c>
      <c r="O29" s="275" t="s">
        <v>269</v>
      </c>
      <c r="P29" s="275" t="s">
        <v>269</v>
      </c>
      <c r="Q29" s="275" t="s">
        <v>269</v>
      </c>
      <c r="R29" s="275" t="s">
        <v>269</v>
      </c>
      <c r="S29" s="192" t="s">
        <v>205</v>
      </c>
    </row>
    <row r="30" spans="1:19" ht="15.75" customHeight="1">
      <c r="A30" s="193" t="s">
        <v>843</v>
      </c>
      <c r="B30" s="275">
        <v>39</v>
      </c>
      <c r="C30" s="275">
        <v>81</v>
      </c>
      <c r="D30" s="276">
        <v>2.076923077</v>
      </c>
      <c r="E30" s="275">
        <v>38</v>
      </c>
      <c r="F30" s="275" t="s">
        <v>269</v>
      </c>
      <c r="G30" s="275">
        <v>1</v>
      </c>
      <c r="H30" s="275" t="s">
        <v>269</v>
      </c>
      <c r="I30" s="275" t="s">
        <v>269</v>
      </c>
      <c r="J30" s="275">
        <v>39</v>
      </c>
      <c r="K30" s="275">
        <v>38</v>
      </c>
      <c r="L30" s="275">
        <v>1</v>
      </c>
      <c r="M30" s="275" t="s">
        <v>269</v>
      </c>
      <c r="N30" s="275" t="s">
        <v>269</v>
      </c>
      <c r="O30" s="275" t="s">
        <v>269</v>
      </c>
      <c r="P30" s="275" t="s">
        <v>269</v>
      </c>
      <c r="Q30" s="275" t="s">
        <v>269</v>
      </c>
      <c r="R30" s="275" t="s">
        <v>269</v>
      </c>
      <c r="S30" s="192" t="s">
        <v>878</v>
      </c>
    </row>
    <row r="31" spans="1:19" ht="15.75" customHeight="1">
      <c r="A31" s="193" t="s">
        <v>206</v>
      </c>
      <c r="B31" s="275">
        <v>172</v>
      </c>
      <c r="C31" s="275">
        <v>315</v>
      </c>
      <c r="D31" s="276">
        <v>1.8313953489999999</v>
      </c>
      <c r="E31" s="275">
        <v>124</v>
      </c>
      <c r="F31" s="275">
        <v>21</v>
      </c>
      <c r="G31" s="275">
        <v>3</v>
      </c>
      <c r="H31" s="275">
        <v>4</v>
      </c>
      <c r="I31" s="275">
        <v>20</v>
      </c>
      <c r="J31" s="275">
        <v>152</v>
      </c>
      <c r="K31" s="275">
        <v>130</v>
      </c>
      <c r="L31" s="275">
        <v>22</v>
      </c>
      <c r="M31" s="275" t="s">
        <v>269</v>
      </c>
      <c r="N31" s="275" t="s">
        <v>269</v>
      </c>
      <c r="O31" s="275" t="s">
        <v>269</v>
      </c>
      <c r="P31" s="275" t="s">
        <v>269</v>
      </c>
      <c r="Q31" s="275" t="s">
        <v>269</v>
      </c>
      <c r="R31" s="275" t="s">
        <v>269</v>
      </c>
      <c r="S31" s="192" t="s">
        <v>206</v>
      </c>
    </row>
    <row r="32" spans="1:19" ht="15.75" customHeight="1">
      <c r="A32" s="193" t="s">
        <v>207</v>
      </c>
      <c r="B32" s="275">
        <v>71</v>
      </c>
      <c r="C32" s="275">
        <v>164</v>
      </c>
      <c r="D32" s="276">
        <v>2.3098591549999998</v>
      </c>
      <c r="E32" s="275">
        <v>71</v>
      </c>
      <c r="F32" s="275" t="s">
        <v>269</v>
      </c>
      <c r="G32" s="275" t="s">
        <v>269</v>
      </c>
      <c r="H32" s="275" t="s">
        <v>269</v>
      </c>
      <c r="I32" s="275" t="s">
        <v>269</v>
      </c>
      <c r="J32" s="275">
        <v>71</v>
      </c>
      <c r="K32" s="275">
        <v>71</v>
      </c>
      <c r="L32" s="275" t="s">
        <v>269</v>
      </c>
      <c r="M32" s="275" t="s">
        <v>269</v>
      </c>
      <c r="N32" s="275" t="s">
        <v>269</v>
      </c>
      <c r="O32" s="275" t="s">
        <v>269</v>
      </c>
      <c r="P32" s="275" t="s">
        <v>269</v>
      </c>
      <c r="Q32" s="275" t="s">
        <v>269</v>
      </c>
      <c r="R32" s="275" t="s">
        <v>269</v>
      </c>
      <c r="S32" s="192" t="s">
        <v>207</v>
      </c>
    </row>
    <row r="33" spans="1:19" ht="15.75" customHeight="1">
      <c r="A33" s="193" t="s">
        <v>208</v>
      </c>
      <c r="B33" s="275">
        <v>99</v>
      </c>
      <c r="C33" s="275">
        <v>217</v>
      </c>
      <c r="D33" s="276">
        <v>2.1919191919999998</v>
      </c>
      <c r="E33" s="275">
        <v>53</v>
      </c>
      <c r="F33" s="275">
        <v>45</v>
      </c>
      <c r="G33" s="275">
        <v>1</v>
      </c>
      <c r="H33" s="275" t="s">
        <v>269</v>
      </c>
      <c r="I33" s="275" t="s">
        <v>269</v>
      </c>
      <c r="J33" s="275">
        <v>99</v>
      </c>
      <c r="K33" s="275">
        <v>57</v>
      </c>
      <c r="L33" s="275">
        <v>22</v>
      </c>
      <c r="M33" s="275">
        <v>20</v>
      </c>
      <c r="N33" s="275" t="s">
        <v>269</v>
      </c>
      <c r="O33" s="275">
        <v>20</v>
      </c>
      <c r="P33" s="275" t="s">
        <v>269</v>
      </c>
      <c r="Q33" s="275" t="s">
        <v>269</v>
      </c>
      <c r="R33" s="275" t="s">
        <v>269</v>
      </c>
      <c r="S33" s="192" t="s">
        <v>208</v>
      </c>
    </row>
    <row r="34" spans="1:19" ht="15.75" customHeight="1">
      <c r="A34" s="193" t="s">
        <v>209</v>
      </c>
      <c r="B34" s="275">
        <v>236</v>
      </c>
      <c r="C34" s="275">
        <v>531</v>
      </c>
      <c r="D34" s="276">
        <v>2.25</v>
      </c>
      <c r="E34" s="275">
        <v>225</v>
      </c>
      <c r="F34" s="275">
        <v>4</v>
      </c>
      <c r="G34" s="275">
        <v>2</v>
      </c>
      <c r="H34" s="275">
        <v>3</v>
      </c>
      <c r="I34" s="275">
        <v>2</v>
      </c>
      <c r="J34" s="275">
        <v>234</v>
      </c>
      <c r="K34" s="275">
        <v>230</v>
      </c>
      <c r="L34" s="275">
        <v>4</v>
      </c>
      <c r="M34" s="275" t="s">
        <v>269</v>
      </c>
      <c r="N34" s="275" t="s">
        <v>269</v>
      </c>
      <c r="O34" s="275" t="s">
        <v>269</v>
      </c>
      <c r="P34" s="275" t="s">
        <v>269</v>
      </c>
      <c r="Q34" s="275" t="s">
        <v>269</v>
      </c>
      <c r="R34" s="275" t="s">
        <v>269</v>
      </c>
      <c r="S34" s="192" t="s">
        <v>209</v>
      </c>
    </row>
    <row r="35" spans="1:19" ht="15.75" customHeight="1">
      <c r="A35" s="193" t="s">
        <v>210</v>
      </c>
      <c r="B35" s="275">
        <v>43</v>
      </c>
      <c r="C35" s="275">
        <v>109</v>
      </c>
      <c r="D35" s="276">
        <v>2.5348837209999999</v>
      </c>
      <c r="E35" s="275">
        <v>42</v>
      </c>
      <c r="F35" s="275" t="s">
        <v>269</v>
      </c>
      <c r="G35" s="275">
        <v>1</v>
      </c>
      <c r="H35" s="275" t="s">
        <v>269</v>
      </c>
      <c r="I35" s="275" t="s">
        <v>269</v>
      </c>
      <c r="J35" s="275">
        <v>43</v>
      </c>
      <c r="K35" s="275">
        <v>43</v>
      </c>
      <c r="L35" s="275" t="s">
        <v>269</v>
      </c>
      <c r="M35" s="275" t="s">
        <v>269</v>
      </c>
      <c r="N35" s="275" t="s">
        <v>269</v>
      </c>
      <c r="O35" s="275" t="s">
        <v>269</v>
      </c>
      <c r="P35" s="275" t="s">
        <v>269</v>
      </c>
      <c r="Q35" s="275" t="s">
        <v>269</v>
      </c>
      <c r="R35" s="275" t="s">
        <v>269</v>
      </c>
      <c r="S35" s="192" t="s">
        <v>210</v>
      </c>
    </row>
    <row r="36" spans="1:19" ht="15.75" customHeight="1">
      <c r="A36" s="193" t="s">
        <v>211</v>
      </c>
      <c r="B36" s="275" t="s">
        <v>269</v>
      </c>
      <c r="C36" s="275" t="s">
        <v>269</v>
      </c>
      <c r="D36" s="275" t="s">
        <v>269</v>
      </c>
      <c r="E36" s="275" t="s">
        <v>269</v>
      </c>
      <c r="F36" s="275" t="s">
        <v>269</v>
      </c>
      <c r="G36" s="275" t="s">
        <v>269</v>
      </c>
      <c r="H36" s="275" t="s">
        <v>269</v>
      </c>
      <c r="I36" s="275" t="s">
        <v>269</v>
      </c>
      <c r="J36" s="275" t="s">
        <v>269</v>
      </c>
      <c r="K36" s="275" t="s">
        <v>269</v>
      </c>
      <c r="L36" s="275" t="s">
        <v>269</v>
      </c>
      <c r="M36" s="275" t="s">
        <v>269</v>
      </c>
      <c r="N36" s="275" t="s">
        <v>269</v>
      </c>
      <c r="O36" s="275" t="s">
        <v>269</v>
      </c>
      <c r="P36" s="275" t="s">
        <v>269</v>
      </c>
      <c r="Q36" s="275" t="s">
        <v>269</v>
      </c>
      <c r="R36" s="275" t="s">
        <v>269</v>
      </c>
      <c r="S36" s="192" t="s">
        <v>211</v>
      </c>
    </row>
    <row r="37" spans="1:19" ht="15.75" customHeight="1">
      <c r="A37" s="193" t="s">
        <v>212</v>
      </c>
      <c r="B37" s="275" t="s">
        <v>269</v>
      </c>
      <c r="C37" s="275" t="s">
        <v>269</v>
      </c>
      <c r="D37" s="275" t="s">
        <v>269</v>
      </c>
      <c r="E37" s="275" t="s">
        <v>269</v>
      </c>
      <c r="F37" s="275" t="s">
        <v>269</v>
      </c>
      <c r="G37" s="275" t="s">
        <v>269</v>
      </c>
      <c r="H37" s="275" t="s">
        <v>269</v>
      </c>
      <c r="I37" s="275" t="s">
        <v>269</v>
      </c>
      <c r="J37" s="275" t="s">
        <v>269</v>
      </c>
      <c r="K37" s="275" t="s">
        <v>269</v>
      </c>
      <c r="L37" s="275" t="s">
        <v>269</v>
      </c>
      <c r="M37" s="275" t="s">
        <v>269</v>
      </c>
      <c r="N37" s="275" t="s">
        <v>269</v>
      </c>
      <c r="O37" s="275" t="s">
        <v>269</v>
      </c>
      <c r="P37" s="275" t="s">
        <v>269</v>
      </c>
      <c r="Q37" s="275" t="s">
        <v>269</v>
      </c>
      <c r="R37" s="275" t="s">
        <v>269</v>
      </c>
      <c r="S37" s="192" t="s">
        <v>212</v>
      </c>
    </row>
    <row r="38" spans="1:19" s="25" customFormat="1" ht="15.75" customHeight="1">
      <c r="A38" s="513" t="s">
        <v>659</v>
      </c>
      <c r="B38" s="562">
        <v>1270</v>
      </c>
      <c r="C38" s="537">
        <v>2850</v>
      </c>
      <c r="D38" s="563">
        <v>2.2440944881889764</v>
      </c>
      <c r="E38" s="537">
        <v>1107</v>
      </c>
      <c r="F38" s="537">
        <v>111</v>
      </c>
      <c r="G38" s="537">
        <v>15</v>
      </c>
      <c r="H38" s="537">
        <v>10</v>
      </c>
      <c r="I38" s="537">
        <v>27</v>
      </c>
      <c r="J38" s="537">
        <v>1243</v>
      </c>
      <c r="K38" s="537">
        <v>1131</v>
      </c>
      <c r="L38" s="537">
        <v>77</v>
      </c>
      <c r="M38" s="537">
        <v>35</v>
      </c>
      <c r="N38" s="537">
        <v>15</v>
      </c>
      <c r="O38" s="537">
        <v>20</v>
      </c>
      <c r="P38" s="537">
        <v>0</v>
      </c>
      <c r="Q38" s="537">
        <v>0</v>
      </c>
      <c r="R38" s="564">
        <v>0</v>
      </c>
      <c r="S38" s="529" t="s">
        <v>659</v>
      </c>
    </row>
    <row r="39" spans="1:19" ht="15.75" customHeight="1">
      <c r="A39" s="193" t="s">
        <v>842</v>
      </c>
      <c r="B39" s="275" t="s">
        <v>367</v>
      </c>
      <c r="C39" s="275" t="s">
        <v>367</v>
      </c>
      <c r="D39" s="275" t="s">
        <v>367</v>
      </c>
      <c r="E39" s="275" t="s">
        <v>367</v>
      </c>
      <c r="F39" s="275" t="s">
        <v>367</v>
      </c>
      <c r="G39" s="275" t="s">
        <v>367</v>
      </c>
      <c r="H39" s="275" t="s">
        <v>367</v>
      </c>
      <c r="I39" s="275" t="s">
        <v>367</v>
      </c>
      <c r="J39" s="275" t="s">
        <v>367</v>
      </c>
      <c r="K39" s="275" t="s">
        <v>367</v>
      </c>
      <c r="L39" s="275" t="s">
        <v>367</v>
      </c>
      <c r="M39" s="275" t="s">
        <v>367</v>
      </c>
      <c r="N39" s="275" t="s">
        <v>367</v>
      </c>
      <c r="O39" s="275" t="s">
        <v>367</v>
      </c>
      <c r="P39" s="275" t="s">
        <v>367</v>
      </c>
      <c r="Q39" s="275" t="s">
        <v>367</v>
      </c>
      <c r="R39" s="275" t="s">
        <v>367</v>
      </c>
      <c r="S39" s="192" t="s">
        <v>879</v>
      </c>
    </row>
    <row r="40" spans="1:19" ht="15.75" customHeight="1">
      <c r="A40" s="193" t="s">
        <v>214</v>
      </c>
      <c r="B40" s="275">
        <v>89</v>
      </c>
      <c r="C40" s="275">
        <v>220</v>
      </c>
      <c r="D40" s="276">
        <v>2.4719101120000002</v>
      </c>
      <c r="E40" s="275">
        <v>82</v>
      </c>
      <c r="F40" s="275">
        <v>6</v>
      </c>
      <c r="G40" s="275">
        <v>1</v>
      </c>
      <c r="H40" s="275" t="s">
        <v>269</v>
      </c>
      <c r="I40" s="275" t="s">
        <v>269</v>
      </c>
      <c r="J40" s="275">
        <v>89</v>
      </c>
      <c r="K40" s="275">
        <v>83</v>
      </c>
      <c r="L40" s="275" t="s">
        <v>269</v>
      </c>
      <c r="M40" s="275">
        <v>5</v>
      </c>
      <c r="N40" s="275">
        <v>5</v>
      </c>
      <c r="O40" s="275" t="s">
        <v>269</v>
      </c>
      <c r="P40" s="275" t="s">
        <v>269</v>
      </c>
      <c r="Q40" s="275" t="s">
        <v>269</v>
      </c>
      <c r="R40" s="275">
        <v>1</v>
      </c>
      <c r="S40" s="192" t="s">
        <v>214</v>
      </c>
    </row>
    <row r="41" spans="1:19" ht="15.75" customHeight="1">
      <c r="A41" s="193" t="s">
        <v>215</v>
      </c>
      <c r="B41" s="275">
        <v>126</v>
      </c>
      <c r="C41" s="275">
        <v>278</v>
      </c>
      <c r="D41" s="276">
        <v>2.2063492060000001</v>
      </c>
      <c r="E41" s="275">
        <v>111</v>
      </c>
      <c r="F41" s="275">
        <v>12</v>
      </c>
      <c r="G41" s="275">
        <v>3</v>
      </c>
      <c r="H41" s="275" t="s">
        <v>269</v>
      </c>
      <c r="I41" s="275" t="s">
        <v>269</v>
      </c>
      <c r="J41" s="275">
        <v>126</v>
      </c>
      <c r="K41" s="275">
        <v>113</v>
      </c>
      <c r="L41" s="275">
        <v>13</v>
      </c>
      <c r="M41" s="275" t="s">
        <v>269</v>
      </c>
      <c r="N41" s="275" t="s">
        <v>269</v>
      </c>
      <c r="O41" s="275" t="s">
        <v>269</v>
      </c>
      <c r="P41" s="275" t="s">
        <v>269</v>
      </c>
      <c r="Q41" s="275" t="s">
        <v>269</v>
      </c>
      <c r="R41" s="275" t="s">
        <v>269</v>
      </c>
      <c r="S41" s="192" t="s">
        <v>215</v>
      </c>
    </row>
    <row r="42" spans="1:19" ht="15.75" customHeight="1">
      <c r="A42" s="193" t="s">
        <v>216</v>
      </c>
      <c r="B42" s="275">
        <v>65</v>
      </c>
      <c r="C42" s="275">
        <v>144</v>
      </c>
      <c r="D42" s="276">
        <v>2.2153846150000001</v>
      </c>
      <c r="E42" s="275">
        <v>45</v>
      </c>
      <c r="F42" s="275">
        <v>12</v>
      </c>
      <c r="G42" s="275">
        <v>1</v>
      </c>
      <c r="H42" s="275">
        <v>7</v>
      </c>
      <c r="I42" s="275" t="s">
        <v>269</v>
      </c>
      <c r="J42" s="275">
        <v>65</v>
      </c>
      <c r="K42" s="275">
        <v>49</v>
      </c>
      <c r="L42" s="275">
        <v>15</v>
      </c>
      <c r="M42" s="275">
        <v>1</v>
      </c>
      <c r="N42" s="275">
        <v>1</v>
      </c>
      <c r="O42" s="275" t="s">
        <v>269</v>
      </c>
      <c r="P42" s="275" t="s">
        <v>269</v>
      </c>
      <c r="Q42" s="275" t="s">
        <v>269</v>
      </c>
      <c r="R42" s="275" t="s">
        <v>269</v>
      </c>
      <c r="S42" s="192" t="s">
        <v>216</v>
      </c>
    </row>
    <row r="43" spans="1:19" ht="15.75" customHeight="1">
      <c r="A43" s="193" t="s">
        <v>217</v>
      </c>
      <c r="B43" s="275">
        <v>28</v>
      </c>
      <c r="C43" s="275">
        <v>53</v>
      </c>
      <c r="D43" s="276">
        <v>1.8928571430000001</v>
      </c>
      <c r="E43" s="275">
        <v>28</v>
      </c>
      <c r="F43" s="275" t="s">
        <v>269</v>
      </c>
      <c r="G43" s="275" t="s">
        <v>269</v>
      </c>
      <c r="H43" s="275" t="s">
        <v>269</v>
      </c>
      <c r="I43" s="275" t="s">
        <v>269</v>
      </c>
      <c r="J43" s="275">
        <v>28</v>
      </c>
      <c r="K43" s="275">
        <v>28</v>
      </c>
      <c r="L43" s="275" t="s">
        <v>269</v>
      </c>
      <c r="M43" s="275" t="s">
        <v>269</v>
      </c>
      <c r="N43" s="275" t="s">
        <v>269</v>
      </c>
      <c r="O43" s="275" t="s">
        <v>269</v>
      </c>
      <c r="P43" s="275" t="s">
        <v>269</v>
      </c>
      <c r="Q43" s="275" t="s">
        <v>269</v>
      </c>
      <c r="R43" s="275" t="s">
        <v>269</v>
      </c>
      <c r="S43" s="192" t="s">
        <v>217</v>
      </c>
    </row>
    <row r="44" spans="1:19" ht="15.75" customHeight="1">
      <c r="A44" s="193" t="s">
        <v>218</v>
      </c>
      <c r="B44" s="275">
        <v>34</v>
      </c>
      <c r="C44" s="275">
        <v>79</v>
      </c>
      <c r="D44" s="276">
        <v>2.3235294120000001</v>
      </c>
      <c r="E44" s="275">
        <v>33</v>
      </c>
      <c r="F44" s="275" t="s">
        <v>269</v>
      </c>
      <c r="G44" s="275" t="s">
        <v>269</v>
      </c>
      <c r="H44" s="275" t="s">
        <v>269</v>
      </c>
      <c r="I44" s="275">
        <v>1</v>
      </c>
      <c r="J44" s="275">
        <v>33</v>
      </c>
      <c r="K44" s="275">
        <v>33</v>
      </c>
      <c r="L44" s="275" t="s">
        <v>269</v>
      </c>
      <c r="M44" s="275" t="s">
        <v>269</v>
      </c>
      <c r="N44" s="275" t="s">
        <v>269</v>
      </c>
      <c r="O44" s="275" t="s">
        <v>269</v>
      </c>
      <c r="P44" s="275" t="s">
        <v>269</v>
      </c>
      <c r="Q44" s="275" t="s">
        <v>269</v>
      </c>
      <c r="R44" s="275" t="s">
        <v>269</v>
      </c>
      <c r="S44" s="192" t="s">
        <v>218</v>
      </c>
    </row>
    <row r="45" spans="1:19" ht="15.75" customHeight="1">
      <c r="A45" s="193" t="s">
        <v>219</v>
      </c>
      <c r="B45" s="275">
        <v>27</v>
      </c>
      <c r="C45" s="275">
        <v>60</v>
      </c>
      <c r="D45" s="276">
        <v>2.2222222220000001</v>
      </c>
      <c r="E45" s="275">
        <v>26</v>
      </c>
      <c r="F45" s="275" t="s">
        <v>269</v>
      </c>
      <c r="G45" s="275">
        <v>1</v>
      </c>
      <c r="H45" s="275" t="s">
        <v>269</v>
      </c>
      <c r="I45" s="275" t="s">
        <v>269</v>
      </c>
      <c r="J45" s="275">
        <v>27</v>
      </c>
      <c r="K45" s="275">
        <v>27</v>
      </c>
      <c r="L45" s="275" t="s">
        <v>269</v>
      </c>
      <c r="M45" s="275" t="s">
        <v>269</v>
      </c>
      <c r="N45" s="275" t="s">
        <v>269</v>
      </c>
      <c r="O45" s="275" t="s">
        <v>269</v>
      </c>
      <c r="P45" s="275" t="s">
        <v>269</v>
      </c>
      <c r="Q45" s="275" t="s">
        <v>269</v>
      </c>
      <c r="R45" s="275" t="s">
        <v>269</v>
      </c>
      <c r="S45" s="192" t="s">
        <v>219</v>
      </c>
    </row>
    <row r="46" spans="1:19" ht="15.75" customHeight="1">
      <c r="A46" s="193" t="s">
        <v>220</v>
      </c>
      <c r="B46" s="275">
        <v>12</v>
      </c>
      <c r="C46" s="275">
        <v>19</v>
      </c>
      <c r="D46" s="276">
        <v>1.5833333329999999</v>
      </c>
      <c r="E46" s="275">
        <v>10</v>
      </c>
      <c r="F46" s="275">
        <v>2</v>
      </c>
      <c r="G46" s="275" t="s">
        <v>269</v>
      </c>
      <c r="H46" s="275" t="s">
        <v>269</v>
      </c>
      <c r="I46" s="275" t="s">
        <v>269</v>
      </c>
      <c r="J46" s="275">
        <v>12</v>
      </c>
      <c r="K46" s="275">
        <v>12</v>
      </c>
      <c r="L46" s="275" t="s">
        <v>269</v>
      </c>
      <c r="M46" s="275" t="s">
        <v>269</v>
      </c>
      <c r="N46" s="275" t="s">
        <v>269</v>
      </c>
      <c r="O46" s="275" t="s">
        <v>269</v>
      </c>
      <c r="P46" s="275" t="s">
        <v>269</v>
      </c>
      <c r="Q46" s="275" t="s">
        <v>269</v>
      </c>
      <c r="R46" s="275" t="s">
        <v>269</v>
      </c>
      <c r="S46" s="192" t="s">
        <v>220</v>
      </c>
    </row>
    <row r="47" spans="1:19" ht="15.75" customHeight="1">
      <c r="A47" s="193" t="s">
        <v>221</v>
      </c>
      <c r="B47" s="275">
        <v>6</v>
      </c>
      <c r="C47" s="275">
        <v>14</v>
      </c>
      <c r="D47" s="276">
        <v>2.3333333330000001</v>
      </c>
      <c r="E47" s="275">
        <v>6</v>
      </c>
      <c r="F47" s="275" t="s">
        <v>269</v>
      </c>
      <c r="G47" s="275" t="s">
        <v>269</v>
      </c>
      <c r="H47" s="275" t="s">
        <v>269</v>
      </c>
      <c r="I47" s="275" t="s">
        <v>269</v>
      </c>
      <c r="J47" s="275">
        <v>6</v>
      </c>
      <c r="K47" s="275">
        <v>6</v>
      </c>
      <c r="L47" s="275" t="s">
        <v>269</v>
      </c>
      <c r="M47" s="275" t="s">
        <v>269</v>
      </c>
      <c r="N47" s="275" t="s">
        <v>269</v>
      </c>
      <c r="O47" s="275" t="s">
        <v>269</v>
      </c>
      <c r="P47" s="275" t="s">
        <v>269</v>
      </c>
      <c r="Q47" s="275" t="s">
        <v>269</v>
      </c>
      <c r="R47" s="275" t="s">
        <v>269</v>
      </c>
      <c r="S47" s="192" t="s">
        <v>221</v>
      </c>
    </row>
    <row r="48" spans="1:19" s="25" customFormat="1" ht="15.75" customHeight="1">
      <c r="A48" s="565" t="s">
        <v>660</v>
      </c>
      <c r="B48" s="562">
        <v>387</v>
      </c>
      <c r="C48" s="537">
        <v>867</v>
      </c>
      <c r="D48" s="563">
        <v>2.2403100775193798</v>
      </c>
      <c r="E48" s="537">
        <v>341</v>
      </c>
      <c r="F48" s="537">
        <v>32</v>
      </c>
      <c r="G48" s="537">
        <v>6</v>
      </c>
      <c r="H48" s="537">
        <v>7</v>
      </c>
      <c r="I48" s="537">
        <v>1</v>
      </c>
      <c r="J48" s="537">
        <v>386</v>
      </c>
      <c r="K48" s="537">
        <v>351</v>
      </c>
      <c r="L48" s="537">
        <v>28</v>
      </c>
      <c r="M48" s="537">
        <v>6</v>
      </c>
      <c r="N48" s="537">
        <v>6</v>
      </c>
      <c r="O48" s="537">
        <v>0</v>
      </c>
      <c r="P48" s="537">
        <v>0</v>
      </c>
      <c r="Q48" s="537">
        <v>0</v>
      </c>
      <c r="R48" s="564">
        <v>1</v>
      </c>
      <c r="S48" s="566" t="s">
        <v>660</v>
      </c>
    </row>
    <row r="49" spans="1:19" ht="15.75" customHeight="1">
      <c r="A49" s="193" t="s">
        <v>222</v>
      </c>
      <c r="B49" s="275">
        <v>57</v>
      </c>
      <c r="C49" s="275">
        <v>118</v>
      </c>
      <c r="D49" s="276">
        <v>2.0701754389999998</v>
      </c>
      <c r="E49" s="275">
        <v>55</v>
      </c>
      <c r="F49" s="275">
        <v>2</v>
      </c>
      <c r="G49" s="275" t="s">
        <v>269</v>
      </c>
      <c r="H49" s="275" t="s">
        <v>269</v>
      </c>
      <c r="I49" s="275" t="s">
        <v>269</v>
      </c>
      <c r="J49" s="275">
        <v>57</v>
      </c>
      <c r="K49" s="275">
        <v>55</v>
      </c>
      <c r="L49" s="275">
        <v>2</v>
      </c>
      <c r="M49" s="275" t="s">
        <v>269</v>
      </c>
      <c r="N49" s="275" t="s">
        <v>269</v>
      </c>
      <c r="O49" s="275" t="s">
        <v>269</v>
      </c>
      <c r="P49" s="275" t="s">
        <v>269</v>
      </c>
      <c r="Q49" s="275" t="s">
        <v>269</v>
      </c>
      <c r="R49" s="275" t="s">
        <v>269</v>
      </c>
      <c r="S49" s="192" t="s">
        <v>222</v>
      </c>
    </row>
    <row r="50" spans="1:19" ht="15.75" customHeight="1">
      <c r="A50" s="193" t="s">
        <v>223</v>
      </c>
      <c r="B50" s="275">
        <v>232</v>
      </c>
      <c r="C50" s="275">
        <v>655</v>
      </c>
      <c r="D50" s="276">
        <v>2.823275862</v>
      </c>
      <c r="E50" s="275">
        <v>222</v>
      </c>
      <c r="F50" s="275" t="s">
        <v>269</v>
      </c>
      <c r="G50" s="275">
        <v>8</v>
      </c>
      <c r="H50" s="275" t="s">
        <v>269</v>
      </c>
      <c r="I50" s="275">
        <v>2</v>
      </c>
      <c r="J50" s="275">
        <v>230</v>
      </c>
      <c r="K50" s="275">
        <v>230</v>
      </c>
      <c r="L50" s="275" t="s">
        <v>269</v>
      </c>
      <c r="M50" s="275" t="s">
        <v>269</v>
      </c>
      <c r="N50" s="275" t="s">
        <v>269</v>
      </c>
      <c r="O50" s="275" t="s">
        <v>269</v>
      </c>
      <c r="P50" s="275" t="s">
        <v>269</v>
      </c>
      <c r="Q50" s="275" t="s">
        <v>269</v>
      </c>
      <c r="R50" s="275" t="s">
        <v>269</v>
      </c>
      <c r="S50" s="192" t="s">
        <v>223</v>
      </c>
    </row>
    <row r="51" spans="1:19" ht="15.75" customHeight="1">
      <c r="A51" s="193" t="s">
        <v>224</v>
      </c>
      <c r="B51" s="275">
        <v>490</v>
      </c>
      <c r="C51" s="275">
        <v>1308</v>
      </c>
      <c r="D51" s="276">
        <v>2.6693877549999998</v>
      </c>
      <c r="E51" s="275">
        <v>422</v>
      </c>
      <c r="F51" s="275">
        <v>36</v>
      </c>
      <c r="G51" s="275">
        <v>12</v>
      </c>
      <c r="H51" s="275">
        <v>18</v>
      </c>
      <c r="I51" s="275">
        <v>2</v>
      </c>
      <c r="J51" s="275">
        <v>488</v>
      </c>
      <c r="K51" s="275">
        <v>445</v>
      </c>
      <c r="L51" s="275">
        <v>24</v>
      </c>
      <c r="M51" s="275">
        <v>18</v>
      </c>
      <c r="N51" s="275">
        <v>18</v>
      </c>
      <c r="O51" s="275" t="s">
        <v>269</v>
      </c>
      <c r="P51" s="275" t="s">
        <v>269</v>
      </c>
      <c r="Q51" s="275" t="s">
        <v>269</v>
      </c>
      <c r="R51" s="275">
        <v>1</v>
      </c>
      <c r="S51" s="192" t="s">
        <v>224</v>
      </c>
    </row>
    <row r="52" spans="1:19" ht="15.75" customHeight="1">
      <c r="A52" s="193" t="s">
        <v>225</v>
      </c>
      <c r="B52" s="275">
        <v>416</v>
      </c>
      <c r="C52" s="275">
        <v>1004</v>
      </c>
      <c r="D52" s="276">
        <v>2.413461539</v>
      </c>
      <c r="E52" s="275">
        <v>317</v>
      </c>
      <c r="F52" s="275">
        <v>39</v>
      </c>
      <c r="G52" s="275">
        <v>38</v>
      </c>
      <c r="H52" s="275">
        <v>15</v>
      </c>
      <c r="I52" s="275">
        <v>7</v>
      </c>
      <c r="J52" s="275">
        <v>409</v>
      </c>
      <c r="K52" s="275">
        <v>335</v>
      </c>
      <c r="L52" s="275">
        <v>27</v>
      </c>
      <c r="M52" s="275">
        <v>45</v>
      </c>
      <c r="N52" s="275">
        <v>40</v>
      </c>
      <c r="O52" s="275">
        <v>5</v>
      </c>
      <c r="P52" s="275" t="s">
        <v>269</v>
      </c>
      <c r="Q52" s="275" t="s">
        <v>269</v>
      </c>
      <c r="R52" s="275">
        <v>2</v>
      </c>
      <c r="S52" s="192" t="s">
        <v>225</v>
      </c>
    </row>
    <row r="53" spans="1:19" ht="15.75" customHeight="1">
      <c r="A53" s="193" t="s">
        <v>226</v>
      </c>
      <c r="B53" s="275">
        <v>144</v>
      </c>
      <c r="C53" s="275">
        <v>325</v>
      </c>
      <c r="D53" s="276">
        <v>2.2569444440000002</v>
      </c>
      <c r="E53" s="275">
        <v>134</v>
      </c>
      <c r="F53" s="275">
        <v>2</v>
      </c>
      <c r="G53" s="275">
        <v>4</v>
      </c>
      <c r="H53" s="275">
        <v>3</v>
      </c>
      <c r="I53" s="275">
        <v>1</v>
      </c>
      <c r="J53" s="275">
        <v>143</v>
      </c>
      <c r="K53" s="275">
        <v>138</v>
      </c>
      <c r="L53" s="275">
        <v>5</v>
      </c>
      <c r="M53" s="275" t="s">
        <v>269</v>
      </c>
      <c r="N53" s="275" t="s">
        <v>269</v>
      </c>
      <c r="O53" s="275" t="s">
        <v>269</v>
      </c>
      <c r="P53" s="275" t="s">
        <v>269</v>
      </c>
      <c r="Q53" s="275" t="s">
        <v>269</v>
      </c>
      <c r="R53" s="275" t="s">
        <v>269</v>
      </c>
      <c r="S53" s="192" t="s">
        <v>226</v>
      </c>
    </row>
    <row r="54" spans="1:19" ht="15.75" customHeight="1">
      <c r="A54" s="193" t="s">
        <v>227</v>
      </c>
      <c r="B54" s="275">
        <v>271</v>
      </c>
      <c r="C54" s="275">
        <v>660</v>
      </c>
      <c r="D54" s="276">
        <v>2.4354243539999998</v>
      </c>
      <c r="E54" s="275">
        <v>221</v>
      </c>
      <c r="F54" s="275">
        <v>32</v>
      </c>
      <c r="G54" s="275">
        <v>4</v>
      </c>
      <c r="H54" s="275">
        <v>10</v>
      </c>
      <c r="I54" s="275">
        <v>4</v>
      </c>
      <c r="J54" s="275">
        <v>267</v>
      </c>
      <c r="K54" s="275">
        <v>228</v>
      </c>
      <c r="L54" s="275">
        <v>18</v>
      </c>
      <c r="M54" s="275">
        <v>20</v>
      </c>
      <c r="N54" s="275">
        <v>18</v>
      </c>
      <c r="O54" s="275">
        <v>2</v>
      </c>
      <c r="P54" s="275" t="s">
        <v>269</v>
      </c>
      <c r="Q54" s="275" t="s">
        <v>269</v>
      </c>
      <c r="R54" s="275">
        <v>1</v>
      </c>
      <c r="S54" s="192" t="s">
        <v>227</v>
      </c>
    </row>
    <row r="55" spans="1:19" ht="15.75" customHeight="1">
      <c r="A55" s="193" t="s">
        <v>228</v>
      </c>
      <c r="B55" s="275">
        <v>122</v>
      </c>
      <c r="C55" s="275">
        <v>315</v>
      </c>
      <c r="D55" s="276">
        <v>2.581967213</v>
      </c>
      <c r="E55" s="275">
        <v>107</v>
      </c>
      <c r="F55" s="275">
        <v>9</v>
      </c>
      <c r="G55" s="275">
        <v>6</v>
      </c>
      <c r="H55" s="275" t="s">
        <v>269</v>
      </c>
      <c r="I55" s="275" t="s">
        <v>269</v>
      </c>
      <c r="J55" s="275">
        <v>122</v>
      </c>
      <c r="K55" s="275">
        <v>111</v>
      </c>
      <c r="L55" s="275">
        <v>10</v>
      </c>
      <c r="M55" s="275">
        <v>1</v>
      </c>
      <c r="N55" s="275">
        <v>1</v>
      </c>
      <c r="O55" s="275" t="s">
        <v>269</v>
      </c>
      <c r="P55" s="275" t="s">
        <v>269</v>
      </c>
      <c r="Q55" s="275" t="s">
        <v>269</v>
      </c>
      <c r="R55" s="275" t="s">
        <v>269</v>
      </c>
      <c r="S55" s="192" t="s">
        <v>228</v>
      </c>
    </row>
    <row r="56" spans="1:19" ht="15.75" customHeight="1">
      <c r="A56" s="193" t="s">
        <v>229</v>
      </c>
      <c r="B56" s="275">
        <v>146</v>
      </c>
      <c r="C56" s="275">
        <v>403</v>
      </c>
      <c r="D56" s="276">
        <v>2.7602739729999999</v>
      </c>
      <c r="E56" s="275">
        <v>142</v>
      </c>
      <c r="F56" s="275" t="s">
        <v>269</v>
      </c>
      <c r="G56" s="275" t="s">
        <v>269</v>
      </c>
      <c r="H56" s="275">
        <v>2</v>
      </c>
      <c r="I56" s="275">
        <v>2</v>
      </c>
      <c r="J56" s="275">
        <v>144</v>
      </c>
      <c r="K56" s="275">
        <v>144</v>
      </c>
      <c r="L56" s="275" t="s">
        <v>269</v>
      </c>
      <c r="M56" s="275" t="s">
        <v>269</v>
      </c>
      <c r="N56" s="275" t="s">
        <v>269</v>
      </c>
      <c r="O56" s="275" t="s">
        <v>269</v>
      </c>
      <c r="P56" s="275" t="s">
        <v>269</v>
      </c>
      <c r="Q56" s="275" t="s">
        <v>269</v>
      </c>
      <c r="R56" s="275" t="s">
        <v>269</v>
      </c>
      <c r="S56" s="192" t="s">
        <v>229</v>
      </c>
    </row>
    <row r="57" spans="1:19" ht="15.75" customHeight="1">
      <c r="A57" s="193" t="s">
        <v>230</v>
      </c>
      <c r="B57" s="275">
        <v>55</v>
      </c>
      <c r="C57" s="275">
        <v>160</v>
      </c>
      <c r="D57" s="276">
        <v>2.9090909090000001</v>
      </c>
      <c r="E57" s="275">
        <v>54</v>
      </c>
      <c r="F57" s="275" t="s">
        <v>269</v>
      </c>
      <c r="G57" s="275" t="s">
        <v>269</v>
      </c>
      <c r="H57" s="275" t="s">
        <v>269</v>
      </c>
      <c r="I57" s="275">
        <v>1</v>
      </c>
      <c r="J57" s="275">
        <v>54</v>
      </c>
      <c r="K57" s="275">
        <v>54</v>
      </c>
      <c r="L57" s="275" t="s">
        <v>269</v>
      </c>
      <c r="M57" s="275" t="s">
        <v>269</v>
      </c>
      <c r="N57" s="275" t="s">
        <v>269</v>
      </c>
      <c r="O57" s="275" t="s">
        <v>269</v>
      </c>
      <c r="P57" s="275" t="s">
        <v>269</v>
      </c>
      <c r="Q57" s="275" t="s">
        <v>269</v>
      </c>
      <c r="R57" s="275" t="s">
        <v>269</v>
      </c>
      <c r="S57" s="192" t="s">
        <v>230</v>
      </c>
    </row>
    <row r="58" spans="1:19" ht="15.75" customHeight="1">
      <c r="A58" s="193" t="s">
        <v>231</v>
      </c>
      <c r="B58" s="275">
        <v>52</v>
      </c>
      <c r="C58" s="275">
        <v>154</v>
      </c>
      <c r="D58" s="276">
        <v>2.961538462</v>
      </c>
      <c r="E58" s="275">
        <v>47</v>
      </c>
      <c r="F58" s="275">
        <v>3</v>
      </c>
      <c r="G58" s="275">
        <v>2</v>
      </c>
      <c r="H58" s="275" t="s">
        <v>269</v>
      </c>
      <c r="I58" s="275" t="s">
        <v>269</v>
      </c>
      <c r="J58" s="275">
        <v>52</v>
      </c>
      <c r="K58" s="275">
        <v>52</v>
      </c>
      <c r="L58" s="275" t="s">
        <v>269</v>
      </c>
      <c r="M58" s="275" t="s">
        <v>269</v>
      </c>
      <c r="N58" s="275" t="s">
        <v>269</v>
      </c>
      <c r="O58" s="275" t="s">
        <v>269</v>
      </c>
      <c r="P58" s="275" t="s">
        <v>269</v>
      </c>
      <c r="Q58" s="275" t="s">
        <v>269</v>
      </c>
      <c r="R58" s="275" t="s">
        <v>269</v>
      </c>
      <c r="S58" s="192" t="s">
        <v>231</v>
      </c>
    </row>
    <row r="59" spans="1:19" s="25" customFormat="1" ht="15.75" customHeight="1">
      <c r="A59" s="565" t="s">
        <v>661</v>
      </c>
      <c r="B59" s="562">
        <v>1985</v>
      </c>
      <c r="C59" s="537">
        <v>5102</v>
      </c>
      <c r="D59" s="563">
        <v>2.5702770780856423</v>
      </c>
      <c r="E59" s="537">
        <v>1721</v>
      </c>
      <c r="F59" s="537">
        <v>123</v>
      </c>
      <c r="G59" s="537">
        <v>74</v>
      </c>
      <c r="H59" s="537">
        <v>48</v>
      </c>
      <c r="I59" s="537">
        <v>19</v>
      </c>
      <c r="J59" s="537">
        <v>1966</v>
      </c>
      <c r="K59" s="537">
        <v>1792</v>
      </c>
      <c r="L59" s="537">
        <v>86</v>
      </c>
      <c r="M59" s="537">
        <v>84</v>
      </c>
      <c r="N59" s="537">
        <v>77</v>
      </c>
      <c r="O59" s="537">
        <v>7</v>
      </c>
      <c r="P59" s="537">
        <v>0</v>
      </c>
      <c r="Q59" s="537">
        <v>0</v>
      </c>
      <c r="R59" s="564">
        <v>4</v>
      </c>
      <c r="S59" s="566" t="s">
        <v>661</v>
      </c>
    </row>
    <row r="60" spans="1:19" s="25" customFormat="1" ht="15" customHeight="1">
      <c r="A60" s="743" t="s">
        <v>234</v>
      </c>
      <c r="B60" s="909">
        <v>122174</v>
      </c>
      <c r="C60" s="910">
        <v>252831</v>
      </c>
      <c r="D60" s="911">
        <v>2.0694337580000002</v>
      </c>
      <c r="E60" s="910">
        <v>68382</v>
      </c>
      <c r="F60" s="910">
        <v>6969</v>
      </c>
      <c r="G60" s="910">
        <v>40992</v>
      </c>
      <c r="H60" s="910">
        <v>3899</v>
      </c>
      <c r="I60" s="910">
        <v>1932</v>
      </c>
      <c r="J60" s="910">
        <v>120242</v>
      </c>
      <c r="K60" s="910">
        <v>68424</v>
      </c>
      <c r="L60" s="910">
        <v>3372</v>
      </c>
      <c r="M60" s="910">
        <v>48170</v>
      </c>
      <c r="N60" s="910">
        <v>23479</v>
      </c>
      <c r="O60" s="910">
        <v>17287</v>
      </c>
      <c r="P60" s="910">
        <v>5779</v>
      </c>
      <c r="Q60" s="910">
        <v>1625</v>
      </c>
      <c r="R60" s="912">
        <v>276</v>
      </c>
      <c r="S60" s="860" t="s">
        <v>234</v>
      </c>
    </row>
    <row r="61" spans="1:19" s="25" customFormat="1" ht="15" customHeight="1">
      <c r="A61" s="717"/>
      <c r="B61" s="768"/>
      <c r="C61" s="764"/>
      <c r="D61" s="764"/>
      <c r="E61" s="764"/>
      <c r="F61" s="764"/>
      <c r="G61" s="764"/>
      <c r="H61" s="764"/>
      <c r="I61" s="764"/>
      <c r="J61" s="764"/>
      <c r="K61" s="764"/>
      <c r="L61" s="764"/>
      <c r="M61" s="764"/>
      <c r="N61" s="764"/>
      <c r="O61" s="764"/>
      <c r="P61" s="764"/>
      <c r="Q61" s="764"/>
      <c r="R61" s="766"/>
      <c r="S61" s="767"/>
    </row>
    <row r="62" spans="1:19" ht="6" customHeight="1">
      <c r="A62" s="110"/>
      <c r="B62" s="285"/>
      <c r="C62" s="285"/>
      <c r="D62" s="286"/>
      <c r="E62" s="285"/>
      <c r="F62" s="285"/>
      <c r="G62" s="285"/>
      <c r="H62" s="285"/>
      <c r="I62" s="285"/>
      <c r="J62" s="285"/>
      <c r="K62" s="285"/>
      <c r="L62" s="285"/>
      <c r="M62" s="285"/>
      <c r="N62" s="285"/>
      <c r="O62" s="285"/>
      <c r="P62" s="285"/>
      <c r="Q62" s="285"/>
      <c r="R62" s="285"/>
      <c r="S62" s="111"/>
    </row>
    <row r="63" spans="1:19" ht="13.5" customHeight="1">
      <c r="A63" s="218" t="s">
        <v>841</v>
      </c>
      <c r="B63" s="275"/>
      <c r="C63" s="275"/>
      <c r="D63" s="276"/>
      <c r="E63" s="275"/>
      <c r="F63" s="275"/>
      <c r="G63" s="275"/>
      <c r="H63" s="275"/>
      <c r="I63" s="275"/>
      <c r="J63" s="646"/>
      <c r="K63" s="275"/>
      <c r="L63" s="275"/>
      <c r="M63" s="275"/>
      <c r="N63" s="275"/>
      <c r="O63" s="275"/>
      <c r="P63" s="275"/>
      <c r="Q63" s="275"/>
      <c r="R63" s="275"/>
    </row>
    <row r="64" spans="1:19" ht="13.5" customHeight="1">
      <c r="B64" s="275"/>
      <c r="C64" s="275"/>
      <c r="D64" s="276"/>
      <c r="E64" s="275"/>
      <c r="F64" s="275"/>
      <c r="G64" s="275"/>
      <c r="H64" s="275"/>
      <c r="I64" s="275"/>
      <c r="J64" s="275"/>
      <c r="K64" s="275"/>
      <c r="L64" s="275"/>
      <c r="M64" s="275"/>
      <c r="N64" s="275"/>
      <c r="O64" s="275"/>
      <c r="P64" s="275"/>
      <c r="Q64" s="275"/>
      <c r="R64" s="275"/>
    </row>
    <row r="65" spans="2:18" ht="13.5" customHeight="1">
      <c r="B65" s="275"/>
      <c r="C65" s="275"/>
      <c r="D65" s="276"/>
      <c r="E65" s="275"/>
      <c r="F65" s="275"/>
      <c r="G65" s="275"/>
      <c r="H65" s="275"/>
      <c r="I65" s="275"/>
      <c r="J65" s="275"/>
      <c r="K65" s="275"/>
      <c r="L65" s="275"/>
      <c r="M65" s="275"/>
      <c r="N65" s="275"/>
      <c r="O65" s="275"/>
      <c r="P65" s="275"/>
      <c r="Q65" s="275"/>
      <c r="R65" s="275"/>
    </row>
    <row r="66" spans="2:18" ht="13.5" customHeight="1">
      <c r="B66" s="275"/>
      <c r="C66" s="275"/>
      <c r="D66" s="276"/>
      <c r="E66" s="275"/>
      <c r="F66" s="275"/>
      <c r="G66" s="275"/>
      <c r="H66" s="275"/>
      <c r="I66" s="275"/>
      <c r="J66" s="275"/>
      <c r="K66" s="275"/>
      <c r="L66" s="275"/>
      <c r="M66" s="275"/>
      <c r="N66" s="275"/>
      <c r="O66" s="275"/>
      <c r="P66" s="275"/>
      <c r="Q66" s="275"/>
      <c r="R66" s="275"/>
    </row>
    <row r="67" spans="2:18" ht="13.5" customHeight="1">
      <c r="B67" s="275"/>
      <c r="C67" s="275"/>
      <c r="D67" s="276"/>
      <c r="E67" s="275"/>
      <c r="F67" s="275"/>
      <c r="G67" s="275"/>
      <c r="H67" s="275"/>
      <c r="I67" s="275"/>
      <c r="J67" s="275"/>
      <c r="K67" s="275"/>
      <c r="L67" s="275"/>
      <c r="M67" s="275"/>
      <c r="N67" s="275"/>
      <c r="O67" s="275"/>
      <c r="P67" s="275"/>
      <c r="Q67" s="275"/>
      <c r="R67" s="275"/>
    </row>
    <row r="68" spans="2:18" ht="13.5" customHeight="1">
      <c r="B68" s="275"/>
      <c r="C68" s="275"/>
      <c r="D68" s="276"/>
      <c r="E68" s="275"/>
      <c r="F68" s="275"/>
      <c r="G68" s="275"/>
      <c r="H68" s="275"/>
      <c r="I68" s="275"/>
      <c r="J68" s="275"/>
      <c r="K68" s="275"/>
      <c r="L68" s="275"/>
      <c r="M68" s="275"/>
      <c r="N68" s="275"/>
      <c r="O68" s="275"/>
      <c r="P68" s="275"/>
      <c r="Q68" s="275"/>
      <c r="R68" s="275"/>
    </row>
    <row r="69" spans="2:18" ht="13.5" customHeight="1">
      <c r="B69" s="275"/>
      <c r="C69" s="275"/>
      <c r="D69" s="276"/>
      <c r="E69" s="275"/>
      <c r="F69" s="275"/>
      <c r="G69" s="275"/>
      <c r="H69" s="275"/>
      <c r="I69" s="275"/>
      <c r="J69" s="275"/>
      <c r="K69" s="275"/>
      <c r="L69" s="275"/>
      <c r="M69" s="275"/>
      <c r="N69" s="275"/>
      <c r="O69" s="275"/>
      <c r="P69" s="275"/>
      <c r="Q69" s="275"/>
      <c r="R69" s="275"/>
    </row>
    <row r="70" spans="2:18" ht="13.5" customHeight="1">
      <c r="B70" s="275"/>
      <c r="C70" s="275"/>
      <c r="D70" s="276"/>
      <c r="E70" s="275"/>
      <c r="F70" s="275"/>
      <c r="G70" s="275"/>
      <c r="H70" s="275"/>
      <c r="I70" s="275"/>
      <c r="J70" s="275"/>
      <c r="K70" s="275"/>
      <c r="L70" s="275"/>
      <c r="M70" s="275"/>
      <c r="N70" s="275"/>
      <c r="O70" s="275"/>
      <c r="P70" s="275"/>
      <c r="Q70" s="275"/>
      <c r="R70" s="275"/>
    </row>
    <row r="71" spans="2:18" ht="13.5" customHeight="1">
      <c r="B71" s="275"/>
      <c r="C71" s="275"/>
      <c r="D71" s="276"/>
      <c r="E71" s="275"/>
      <c r="F71" s="275"/>
      <c r="G71" s="275"/>
      <c r="H71" s="275"/>
      <c r="I71" s="275"/>
      <c r="J71" s="275"/>
      <c r="K71" s="275"/>
      <c r="L71" s="275"/>
      <c r="M71" s="275"/>
      <c r="N71" s="275"/>
      <c r="O71" s="275"/>
      <c r="P71" s="275"/>
      <c r="Q71" s="275"/>
      <c r="R71" s="275"/>
    </row>
    <row r="72" spans="2:18" ht="13.5" customHeight="1">
      <c r="B72" s="275"/>
      <c r="C72" s="275"/>
      <c r="D72" s="276"/>
      <c r="E72" s="275"/>
      <c r="F72" s="275"/>
      <c r="G72" s="275"/>
      <c r="H72" s="275"/>
      <c r="I72" s="275"/>
      <c r="J72" s="275"/>
      <c r="K72" s="275"/>
      <c r="L72" s="275"/>
      <c r="M72" s="275"/>
      <c r="N72" s="275"/>
      <c r="O72" s="275"/>
      <c r="P72" s="275"/>
      <c r="Q72" s="275"/>
      <c r="R72" s="275"/>
    </row>
    <row r="73" spans="2:18" ht="13.5" customHeight="1">
      <c r="B73" s="275"/>
      <c r="C73" s="275"/>
      <c r="D73" s="276"/>
      <c r="E73" s="275"/>
      <c r="F73" s="275"/>
      <c r="G73" s="275"/>
      <c r="H73" s="275"/>
      <c r="I73" s="275"/>
      <c r="J73" s="275"/>
      <c r="K73" s="275"/>
      <c r="L73" s="275"/>
      <c r="M73" s="275"/>
      <c r="N73" s="275"/>
      <c r="O73" s="275"/>
      <c r="P73" s="275"/>
      <c r="Q73" s="275"/>
      <c r="R73" s="275"/>
    </row>
    <row r="74" spans="2:18" ht="13.5" customHeight="1">
      <c r="B74" s="275"/>
      <c r="C74" s="275"/>
      <c r="D74" s="276"/>
      <c r="E74" s="275"/>
      <c r="F74" s="275"/>
      <c r="G74" s="275"/>
      <c r="H74" s="275"/>
      <c r="I74" s="275"/>
      <c r="J74" s="275"/>
      <c r="K74" s="275"/>
      <c r="L74" s="275"/>
      <c r="M74" s="275"/>
      <c r="N74" s="275"/>
      <c r="O74" s="275"/>
      <c r="P74" s="275"/>
      <c r="Q74" s="275"/>
      <c r="R74" s="275"/>
    </row>
    <row r="75" spans="2:18" ht="13.5" customHeight="1">
      <c r="B75" s="275"/>
      <c r="C75" s="275"/>
      <c r="D75" s="276"/>
      <c r="E75" s="275"/>
      <c r="F75" s="275"/>
      <c r="G75" s="275"/>
      <c r="H75" s="275"/>
      <c r="I75" s="275"/>
      <c r="J75" s="275"/>
      <c r="K75" s="275"/>
      <c r="L75" s="275"/>
      <c r="M75" s="275"/>
      <c r="N75" s="275"/>
      <c r="O75" s="275"/>
      <c r="P75" s="275"/>
      <c r="Q75" s="275"/>
      <c r="R75" s="275"/>
    </row>
    <row r="76" spans="2:18" ht="13.5" customHeight="1">
      <c r="B76" s="275"/>
      <c r="C76" s="275"/>
      <c r="D76" s="276"/>
      <c r="E76" s="275"/>
      <c r="F76" s="275"/>
      <c r="G76" s="275"/>
      <c r="H76" s="275"/>
      <c r="I76" s="275"/>
      <c r="J76" s="275"/>
      <c r="K76" s="275"/>
      <c r="L76" s="275"/>
      <c r="M76" s="275"/>
      <c r="N76" s="275"/>
      <c r="O76" s="275"/>
      <c r="P76" s="275"/>
      <c r="Q76" s="275"/>
      <c r="R76" s="275"/>
    </row>
    <row r="77" spans="2:18" ht="13.5" customHeight="1">
      <c r="B77" s="275"/>
      <c r="C77" s="275"/>
      <c r="D77" s="276"/>
      <c r="E77" s="275"/>
      <c r="F77" s="275"/>
      <c r="G77" s="275"/>
      <c r="H77" s="275"/>
      <c r="I77" s="275"/>
      <c r="J77" s="275"/>
      <c r="K77" s="275"/>
      <c r="L77" s="275"/>
      <c r="M77" s="275"/>
      <c r="N77" s="275"/>
      <c r="O77" s="275"/>
      <c r="P77" s="275"/>
      <c r="Q77" s="275"/>
      <c r="R77" s="275"/>
    </row>
    <row r="78" spans="2:18" ht="13.5" customHeight="1">
      <c r="B78" s="275"/>
      <c r="C78" s="275"/>
      <c r="D78" s="276"/>
      <c r="E78" s="275"/>
      <c r="F78" s="275"/>
      <c r="G78" s="275"/>
      <c r="H78" s="275"/>
      <c r="I78" s="275"/>
      <c r="J78" s="275"/>
      <c r="K78" s="275"/>
      <c r="L78" s="275"/>
      <c r="M78" s="275"/>
      <c r="N78" s="275"/>
      <c r="O78" s="275"/>
      <c r="P78" s="275"/>
      <c r="Q78" s="275"/>
      <c r="R78" s="275"/>
    </row>
    <row r="79" spans="2:18" ht="13.5" customHeight="1">
      <c r="B79" s="275"/>
      <c r="C79" s="275"/>
      <c r="D79" s="276"/>
      <c r="E79" s="275"/>
      <c r="F79" s="275"/>
      <c r="G79" s="275"/>
      <c r="H79" s="275"/>
      <c r="I79" s="275"/>
      <c r="J79" s="275"/>
      <c r="K79" s="275"/>
      <c r="L79" s="275"/>
      <c r="M79" s="275"/>
      <c r="N79" s="275"/>
      <c r="O79" s="275"/>
      <c r="P79" s="275"/>
      <c r="Q79" s="275"/>
      <c r="R79" s="275"/>
    </row>
    <row r="80" spans="2:18" ht="13.5" customHeight="1">
      <c r="B80" s="275"/>
      <c r="C80" s="275"/>
      <c r="D80" s="276"/>
      <c r="E80" s="275"/>
      <c r="F80" s="275"/>
      <c r="G80" s="275"/>
      <c r="H80" s="275"/>
      <c r="I80" s="275"/>
      <c r="J80" s="275"/>
      <c r="K80" s="275"/>
      <c r="L80" s="275"/>
      <c r="M80" s="275"/>
      <c r="N80" s="275"/>
      <c r="O80" s="275"/>
      <c r="P80" s="275"/>
      <c r="Q80" s="275"/>
      <c r="R80" s="275"/>
    </row>
    <row r="81" spans="2:18" ht="13.5" customHeight="1">
      <c r="B81" s="275"/>
      <c r="C81" s="275"/>
      <c r="D81" s="276"/>
      <c r="E81" s="275"/>
      <c r="F81" s="275"/>
      <c r="G81" s="275"/>
      <c r="H81" s="275"/>
      <c r="I81" s="275"/>
      <c r="J81" s="275"/>
      <c r="K81" s="275"/>
      <c r="L81" s="275"/>
      <c r="M81" s="275"/>
      <c r="N81" s="275"/>
      <c r="O81" s="275"/>
      <c r="P81" s="275"/>
      <c r="Q81" s="275"/>
      <c r="R81" s="275"/>
    </row>
    <row r="82" spans="2:18" ht="13.5" customHeight="1">
      <c r="B82" s="275"/>
      <c r="C82" s="275"/>
      <c r="D82" s="276"/>
      <c r="E82" s="275"/>
      <c r="F82" s="275"/>
      <c r="G82" s="275"/>
      <c r="H82" s="275"/>
      <c r="I82" s="275"/>
      <c r="J82" s="275"/>
      <c r="K82" s="275"/>
      <c r="L82" s="275"/>
      <c r="M82" s="275"/>
      <c r="N82" s="275"/>
      <c r="O82" s="275"/>
      <c r="P82" s="275"/>
      <c r="Q82" s="275"/>
      <c r="R82" s="275"/>
    </row>
    <row r="83" spans="2:18" ht="13.5" customHeight="1">
      <c r="B83" s="275"/>
      <c r="C83" s="275"/>
      <c r="D83" s="276"/>
      <c r="E83" s="275"/>
      <c r="F83" s="275"/>
      <c r="G83" s="275"/>
      <c r="H83" s="275"/>
      <c r="I83" s="275"/>
      <c r="J83" s="275"/>
      <c r="K83" s="275"/>
      <c r="L83" s="275"/>
      <c r="M83" s="275"/>
      <c r="N83" s="275"/>
      <c r="O83" s="275"/>
      <c r="P83" s="275"/>
      <c r="Q83" s="275"/>
      <c r="R83" s="275"/>
    </row>
    <row r="84" spans="2:18" ht="13.5" customHeight="1">
      <c r="B84" s="275"/>
      <c r="C84" s="275"/>
      <c r="D84" s="276"/>
      <c r="E84" s="275"/>
      <c r="F84" s="275"/>
      <c r="G84" s="275"/>
      <c r="H84" s="275"/>
      <c r="I84" s="275"/>
      <c r="J84" s="275"/>
      <c r="K84" s="275"/>
      <c r="L84" s="275"/>
      <c r="M84" s="275"/>
      <c r="N84" s="275"/>
      <c r="O84" s="275"/>
      <c r="P84" s="275"/>
      <c r="Q84" s="275"/>
      <c r="R84" s="275"/>
    </row>
    <row r="85" spans="2:18" ht="13.5" customHeight="1">
      <c r="B85" s="275"/>
      <c r="C85" s="275"/>
      <c r="D85" s="276"/>
      <c r="E85" s="275"/>
      <c r="F85" s="275"/>
      <c r="G85" s="275"/>
      <c r="H85" s="275"/>
      <c r="I85" s="275"/>
      <c r="J85" s="275"/>
      <c r="K85" s="275"/>
      <c r="L85" s="275"/>
      <c r="M85" s="275"/>
      <c r="N85" s="275"/>
      <c r="O85" s="275"/>
      <c r="P85" s="275"/>
      <c r="Q85" s="275"/>
      <c r="R85" s="275"/>
    </row>
    <row r="86" spans="2:18" ht="13.5" customHeight="1">
      <c r="B86" s="275"/>
      <c r="C86" s="275"/>
      <c r="D86" s="276"/>
      <c r="E86" s="275"/>
      <c r="F86" s="275"/>
      <c r="G86" s="275"/>
      <c r="H86" s="275"/>
      <c r="I86" s="275"/>
      <c r="J86" s="275"/>
      <c r="K86" s="275"/>
      <c r="L86" s="275"/>
      <c r="M86" s="275"/>
      <c r="N86" s="275"/>
      <c r="O86" s="275"/>
      <c r="P86" s="275"/>
      <c r="Q86" s="275"/>
      <c r="R86" s="275"/>
    </row>
    <row r="87" spans="2:18" ht="13.5" customHeight="1">
      <c r="B87" s="275"/>
      <c r="C87" s="275"/>
      <c r="D87" s="276"/>
      <c r="E87" s="275"/>
      <c r="F87" s="275"/>
      <c r="G87" s="275"/>
      <c r="H87" s="275"/>
      <c r="I87" s="275"/>
      <c r="J87" s="275"/>
      <c r="K87" s="275"/>
      <c r="L87" s="275"/>
      <c r="M87" s="275"/>
      <c r="N87" s="275"/>
      <c r="O87" s="275"/>
      <c r="P87" s="275"/>
      <c r="Q87" s="275"/>
      <c r="R87" s="275"/>
    </row>
    <row r="88" spans="2:18" ht="13.5" customHeight="1">
      <c r="B88" s="275"/>
      <c r="C88" s="275"/>
      <c r="D88" s="276"/>
      <c r="E88" s="275"/>
      <c r="F88" s="275"/>
      <c r="G88" s="275"/>
      <c r="H88" s="275"/>
      <c r="I88" s="275"/>
      <c r="J88" s="275"/>
      <c r="K88" s="275"/>
      <c r="L88" s="275"/>
      <c r="M88" s="275"/>
      <c r="N88" s="275"/>
      <c r="O88" s="275"/>
      <c r="P88" s="275"/>
      <c r="Q88" s="275"/>
      <c r="R88" s="275"/>
    </row>
    <row r="89" spans="2:18" ht="13.5" customHeight="1">
      <c r="B89" s="275"/>
      <c r="C89" s="275"/>
      <c r="D89" s="276"/>
      <c r="E89" s="275"/>
      <c r="F89" s="275"/>
      <c r="G89" s="275"/>
      <c r="H89" s="275"/>
      <c r="I89" s="275"/>
      <c r="J89" s="275"/>
      <c r="K89" s="275"/>
      <c r="L89" s="275"/>
      <c r="M89" s="275"/>
      <c r="N89" s="275"/>
      <c r="O89" s="275"/>
      <c r="P89" s="275"/>
      <c r="Q89" s="275"/>
      <c r="R89" s="275"/>
    </row>
    <row r="90" spans="2:18" ht="13.5" customHeight="1">
      <c r="B90" s="275"/>
      <c r="C90" s="275"/>
      <c r="D90" s="276"/>
      <c r="E90" s="275"/>
      <c r="F90" s="275"/>
      <c r="G90" s="275"/>
      <c r="H90" s="275"/>
      <c r="I90" s="275"/>
      <c r="J90" s="275"/>
      <c r="K90" s="275"/>
      <c r="L90" s="275"/>
      <c r="M90" s="275"/>
      <c r="N90" s="275"/>
      <c r="O90" s="275"/>
      <c r="P90" s="275"/>
      <c r="Q90" s="275"/>
      <c r="R90" s="275"/>
    </row>
    <row r="91" spans="2:18" ht="13.5" customHeight="1">
      <c r="B91" s="275"/>
      <c r="C91" s="275"/>
      <c r="D91" s="276"/>
      <c r="E91" s="275"/>
      <c r="F91" s="275"/>
      <c r="G91" s="275"/>
      <c r="H91" s="275"/>
      <c r="I91" s="275"/>
      <c r="J91" s="275"/>
      <c r="K91" s="275"/>
      <c r="L91" s="275"/>
      <c r="M91" s="275"/>
      <c r="N91" s="275"/>
      <c r="O91" s="275"/>
      <c r="P91" s="275"/>
      <c r="Q91" s="275"/>
      <c r="R91" s="275"/>
    </row>
    <row r="92" spans="2:18" ht="13.5" customHeight="1">
      <c r="B92" s="275"/>
      <c r="C92" s="275"/>
      <c r="D92" s="276"/>
      <c r="E92" s="275"/>
      <c r="F92" s="275"/>
      <c r="G92" s="275"/>
      <c r="H92" s="275"/>
      <c r="I92" s="275"/>
      <c r="J92" s="275"/>
      <c r="K92" s="275"/>
      <c r="L92" s="275"/>
      <c r="M92" s="275"/>
      <c r="N92" s="275"/>
      <c r="O92" s="275"/>
      <c r="P92" s="275"/>
      <c r="Q92" s="275"/>
      <c r="R92" s="275"/>
    </row>
    <row r="93" spans="2:18" ht="13.5" customHeight="1">
      <c r="B93" s="275"/>
      <c r="C93" s="275"/>
      <c r="D93" s="276"/>
      <c r="E93" s="275"/>
      <c r="F93" s="275"/>
      <c r="G93" s="275"/>
      <c r="H93" s="275"/>
      <c r="I93" s="275"/>
      <c r="J93" s="275"/>
      <c r="K93" s="275"/>
      <c r="L93" s="275"/>
      <c r="M93" s="275"/>
      <c r="N93" s="275"/>
      <c r="O93" s="275"/>
      <c r="P93" s="275"/>
      <c r="Q93" s="275"/>
      <c r="R93" s="275"/>
    </row>
    <row r="94" spans="2:18" ht="13.5" customHeight="1">
      <c r="B94" s="275"/>
      <c r="C94" s="275"/>
      <c r="D94" s="276"/>
      <c r="E94" s="275"/>
      <c r="F94" s="275"/>
      <c r="G94" s="275"/>
      <c r="H94" s="275"/>
      <c r="I94" s="275"/>
      <c r="J94" s="275"/>
      <c r="K94" s="275"/>
      <c r="L94" s="275"/>
      <c r="M94" s="275"/>
      <c r="N94" s="275"/>
      <c r="O94" s="275"/>
      <c r="P94" s="275"/>
      <c r="Q94" s="275"/>
      <c r="R94" s="275"/>
    </row>
    <row r="95" spans="2:18" ht="13.5" customHeight="1">
      <c r="B95" s="275"/>
      <c r="C95" s="275"/>
      <c r="D95" s="276"/>
      <c r="E95" s="275"/>
      <c r="F95" s="275"/>
      <c r="G95" s="275"/>
      <c r="H95" s="275"/>
      <c r="I95" s="275"/>
      <c r="J95" s="275"/>
      <c r="K95" s="275"/>
      <c r="L95" s="275"/>
      <c r="M95" s="275"/>
      <c r="N95" s="275"/>
      <c r="O95" s="275"/>
      <c r="P95" s="275"/>
      <c r="Q95" s="275"/>
      <c r="R95" s="275"/>
    </row>
    <row r="96" spans="2:18" ht="13.5" customHeight="1">
      <c r="B96" s="275"/>
      <c r="C96" s="275"/>
      <c r="D96" s="276"/>
      <c r="E96" s="275"/>
      <c r="F96" s="275"/>
      <c r="G96" s="275"/>
      <c r="H96" s="275"/>
      <c r="I96" s="275"/>
      <c r="J96" s="275"/>
      <c r="K96" s="275"/>
      <c r="L96" s="275"/>
      <c r="M96" s="275"/>
      <c r="N96" s="275"/>
      <c r="O96" s="275"/>
      <c r="P96" s="275"/>
      <c r="Q96" s="275"/>
      <c r="R96" s="275"/>
    </row>
    <row r="97" spans="2:18" ht="13.5" customHeight="1">
      <c r="B97" s="275"/>
      <c r="C97" s="275"/>
      <c r="D97" s="276"/>
      <c r="E97" s="275"/>
      <c r="F97" s="275"/>
      <c r="G97" s="275"/>
      <c r="H97" s="275"/>
      <c r="I97" s="275"/>
      <c r="J97" s="275"/>
      <c r="K97" s="275"/>
      <c r="L97" s="275"/>
      <c r="M97" s="275"/>
      <c r="N97" s="275"/>
      <c r="O97" s="275"/>
      <c r="P97" s="275"/>
      <c r="Q97" s="275"/>
      <c r="R97" s="275"/>
    </row>
    <row r="98" spans="2:18" ht="13.5" customHeight="1">
      <c r="B98" s="275"/>
      <c r="C98" s="275"/>
      <c r="D98" s="276"/>
      <c r="E98" s="275"/>
      <c r="F98" s="275"/>
      <c r="G98" s="275"/>
      <c r="H98" s="275"/>
      <c r="I98" s="275"/>
      <c r="J98" s="275"/>
      <c r="K98" s="275"/>
      <c r="L98" s="275"/>
      <c r="M98" s="275"/>
      <c r="N98" s="275"/>
      <c r="O98" s="275"/>
      <c r="P98" s="275"/>
      <c r="Q98" s="275"/>
      <c r="R98" s="275"/>
    </row>
    <row r="99" spans="2:18" ht="13.5" customHeight="1">
      <c r="B99" s="275"/>
      <c r="C99" s="275"/>
      <c r="D99" s="276"/>
      <c r="E99" s="275"/>
      <c r="F99" s="275"/>
      <c r="G99" s="275"/>
      <c r="H99" s="275"/>
      <c r="I99" s="275"/>
      <c r="J99" s="275"/>
      <c r="K99" s="275"/>
      <c r="L99" s="275"/>
      <c r="M99" s="275"/>
      <c r="N99" s="275"/>
      <c r="O99" s="275"/>
      <c r="P99" s="275"/>
      <c r="Q99" s="275"/>
      <c r="R99" s="275"/>
    </row>
    <row r="100" spans="2:18" ht="13.5" customHeight="1">
      <c r="B100" s="275"/>
      <c r="C100" s="275"/>
      <c r="D100" s="276"/>
      <c r="E100" s="275"/>
      <c r="F100" s="275"/>
      <c r="G100" s="275"/>
      <c r="H100" s="275"/>
      <c r="I100" s="275"/>
      <c r="J100" s="275"/>
      <c r="K100" s="275"/>
      <c r="L100" s="275"/>
      <c r="M100" s="275"/>
      <c r="N100" s="275"/>
      <c r="O100" s="275"/>
      <c r="P100" s="275"/>
      <c r="Q100" s="275"/>
      <c r="R100" s="275"/>
    </row>
    <row r="101" spans="2:18" ht="13.5" customHeight="1">
      <c r="B101" s="275"/>
      <c r="C101" s="275"/>
      <c r="D101" s="276"/>
      <c r="E101" s="275"/>
      <c r="F101" s="275"/>
      <c r="G101" s="275"/>
      <c r="H101" s="275"/>
      <c r="I101" s="275"/>
      <c r="J101" s="275"/>
      <c r="K101" s="275"/>
      <c r="L101" s="275"/>
      <c r="M101" s="275"/>
      <c r="N101" s="275"/>
      <c r="O101" s="275"/>
      <c r="P101" s="275"/>
      <c r="Q101" s="275"/>
      <c r="R101" s="275"/>
    </row>
    <row r="102" spans="2:18" ht="13.5" customHeight="1">
      <c r="B102" s="274"/>
      <c r="C102" s="274"/>
      <c r="D102" s="250"/>
      <c r="E102" s="274"/>
      <c r="F102" s="274"/>
      <c r="G102" s="274"/>
      <c r="H102" s="274"/>
      <c r="I102" s="274"/>
      <c r="J102" s="274"/>
      <c r="K102" s="274"/>
      <c r="L102" s="274"/>
      <c r="M102" s="274"/>
      <c r="N102" s="274"/>
      <c r="O102" s="274"/>
      <c r="P102" s="274"/>
      <c r="Q102" s="274"/>
      <c r="R102" s="274"/>
    </row>
    <row r="103" spans="2:18" ht="13.5" customHeight="1">
      <c r="B103" s="274"/>
      <c r="C103" s="274"/>
      <c r="D103" s="250"/>
      <c r="E103" s="274"/>
      <c r="F103" s="274"/>
      <c r="G103" s="274"/>
      <c r="H103" s="274"/>
      <c r="I103" s="274"/>
      <c r="J103" s="274"/>
      <c r="K103" s="274"/>
      <c r="L103" s="274"/>
      <c r="M103" s="274"/>
      <c r="N103" s="274"/>
      <c r="O103" s="274"/>
      <c r="P103" s="274"/>
      <c r="Q103" s="274"/>
      <c r="R103" s="274"/>
    </row>
    <row r="104" spans="2:18" ht="13.5" customHeight="1">
      <c r="B104" s="274"/>
      <c r="C104" s="274"/>
      <c r="D104" s="250"/>
      <c r="E104" s="274"/>
      <c r="F104" s="274"/>
      <c r="G104" s="274"/>
      <c r="H104" s="274"/>
      <c r="I104" s="274"/>
      <c r="J104" s="274"/>
      <c r="K104" s="274"/>
      <c r="L104" s="274"/>
      <c r="M104" s="274"/>
      <c r="N104" s="274"/>
      <c r="O104" s="274"/>
      <c r="P104" s="274"/>
      <c r="Q104" s="274"/>
      <c r="R104" s="274"/>
    </row>
    <row r="105" spans="2:18" ht="13.5" customHeight="1">
      <c r="B105" s="274"/>
      <c r="C105" s="274"/>
      <c r="D105" s="250"/>
      <c r="E105" s="274"/>
      <c r="F105" s="274"/>
      <c r="G105" s="274"/>
      <c r="H105" s="274"/>
      <c r="I105" s="274"/>
      <c r="J105" s="274"/>
      <c r="K105" s="274"/>
      <c r="L105" s="274"/>
      <c r="M105" s="274"/>
      <c r="N105" s="274"/>
      <c r="O105" s="274"/>
      <c r="P105" s="274"/>
      <c r="Q105" s="274"/>
      <c r="R105" s="274"/>
    </row>
    <row r="106" spans="2:18" ht="13.5" customHeight="1">
      <c r="B106" s="274"/>
      <c r="C106" s="274"/>
      <c r="D106" s="250"/>
      <c r="E106" s="274"/>
      <c r="F106" s="274"/>
      <c r="G106" s="274"/>
      <c r="H106" s="274"/>
      <c r="I106" s="274"/>
      <c r="J106" s="274"/>
      <c r="K106" s="274"/>
      <c r="L106" s="274"/>
      <c r="M106" s="274"/>
      <c r="N106" s="274"/>
      <c r="O106" s="274"/>
      <c r="P106" s="274"/>
      <c r="Q106" s="274"/>
      <c r="R106" s="274"/>
    </row>
    <row r="107" spans="2:18" ht="13.5" customHeight="1">
      <c r="B107" s="274"/>
      <c r="C107" s="274"/>
      <c r="D107" s="250"/>
      <c r="E107" s="274"/>
      <c r="F107" s="274"/>
      <c r="G107" s="274"/>
      <c r="H107" s="274"/>
      <c r="I107" s="274"/>
      <c r="J107" s="274"/>
      <c r="K107" s="274"/>
      <c r="L107" s="274"/>
      <c r="M107" s="274"/>
      <c r="N107" s="274"/>
      <c r="O107" s="274"/>
      <c r="P107" s="274"/>
      <c r="Q107" s="274"/>
      <c r="R107" s="274"/>
    </row>
    <row r="108" spans="2:18" ht="13.5" customHeight="1">
      <c r="B108" s="274"/>
      <c r="C108" s="274"/>
      <c r="D108" s="250"/>
      <c r="E108" s="274"/>
      <c r="F108" s="274"/>
      <c r="G108" s="274"/>
      <c r="H108" s="274"/>
      <c r="I108" s="274"/>
      <c r="J108" s="274"/>
      <c r="K108" s="274"/>
      <c r="L108" s="274"/>
      <c r="M108" s="274"/>
      <c r="N108" s="274"/>
      <c r="O108" s="274"/>
      <c r="P108" s="274"/>
      <c r="Q108" s="274"/>
      <c r="R108" s="274"/>
    </row>
    <row r="109" spans="2:18" ht="13.5" customHeight="1">
      <c r="B109" s="274"/>
      <c r="C109" s="274"/>
      <c r="D109" s="250"/>
      <c r="E109" s="274"/>
      <c r="F109" s="274"/>
      <c r="G109" s="274"/>
      <c r="H109" s="274"/>
      <c r="I109" s="274"/>
      <c r="J109" s="274"/>
      <c r="K109" s="274"/>
      <c r="L109" s="274"/>
      <c r="M109" s="274"/>
      <c r="N109" s="274"/>
      <c r="O109" s="274"/>
      <c r="P109" s="274"/>
      <c r="Q109" s="274"/>
      <c r="R109" s="274"/>
    </row>
    <row r="110" spans="2:18" ht="13.5" customHeight="1">
      <c r="B110" s="274"/>
      <c r="C110" s="274"/>
      <c r="D110" s="250"/>
      <c r="E110" s="274"/>
      <c r="F110" s="274"/>
      <c r="G110" s="274"/>
      <c r="H110" s="274"/>
      <c r="I110" s="274"/>
      <c r="J110" s="274"/>
      <c r="K110" s="274"/>
      <c r="L110" s="274"/>
      <c r="M110" s="274"/>
      <c r="N110" s="274"/>
      <c r="O110" s="274"/>
      <c r="P110" s="274"/>
      <c r="Q110" s="274"/>
      <c r="R110" s="274"/>
    </row>
    <row r="111" spans="2:18" ht="13.5" customHeight="1">
      <c r="B111" s="274"/>
      <c r="C111" s="274"/>
      <c r="D111" s="250"/>
      <c r="E111" s="274"/>
      <c r="F111" s="274"/>
      <c r="G111" s="274"/>
      <c r="H111" s="274"/>
      <c r="I111" s="274"/>
      <c r="J111" s="274"/>
      <c r="K111" s="274"/>
      <c r="L111" s="274"/>
      <c r="M111" s="274"/>
      <c r="N111" s="274"/>
      <c r="O111" s="274"/>
      <c r="P111" s="274"/>
      <c r="Q111" s="274"/>
      <c r="R111" s="274"/>
    </row>
    <row r="112" spans="2:18" ht="13.5" customHeight="1">
      <c r="B112" s="274"/>
      <c r="C112" s="274"/>
      <c r="D112" s="250"/>
      <c r="E112" s="274"/>
      <c r="F112" s="274"/>
      <c r="G112" s="274"/>
      <c r="H112" s="274"/>
      <c r="I112" s="274"/>
      <c r="J112" s="274"/>
      <c r="K112" s="274"/>
      <c r="L112" s="274"/>
      <c r="M112" s="274"/>
      <c r="N112" s="274"/>
      <c r="O112" s="274"/>
      <c r="P112" s="274"/>
      <c r="Q112" s="274"/>
      <c r="R112" s="274"/>
    </row>
    <row r="113" spans="2:18" ht="13.5" customHeight="1">
      <c r="B113" s="274"/>
      <c r="C113" s="274"/>
      <c r="D113" s="250"/>
      <c r="E113" s="274"/>
      <c r="F113" s="274"/>
      <c r="G113" s="274"/>
      <c r="H113" s="274"/>
      <c r="I113" s="274"/>
      <c r="J113" s="274"/>
      <c r="K113" s="274"/>
      <c r="L113" s="274"/>
      <c r="M113" s="274"/>
      <c r="N113" s="274"/>
      <c r="O113" s="274"/>
      <c r="P113" s="274"/>
      <c r="Q113" s="274"/>
      <c r="R113" s="274"/>
    </row>
    <row r="114" spans="2:18" ht="13.5" customHeight="1">
      <c r="B114" s="274"/>
      <c r="C114" s="274"/>
      <c r="D114" s="250"/>
      <c r="E114" s="274"/>
      <c r="F114" s="274"/>
      <c r="G114" s="274"/>
      <c r="H114" s="274"/>
      <c r="I114" s="274"/>
      <c r="J114" s="274"/>
      <c r="K114" s="274"/>
      <c r="L114" s="274"/>
      <c r="M114" s="274"/>
      <c r="N114" s="274"/>
      <c r="O114" s="274"/>
      <c r="P114" s="274"/>
      <c r="Q114" s="274"/>
      <c r="R114" s="274"/>
    </row>
    <row r="115" spans="2:18" ht="13.5" customHeight="1">
      <c r="B115" s="274"/>
      <c r="C115" s="274"/>
      <c r="D115" s="250"/>
      <c r="E115" s="274"/>
      <c r="F115" s="274"/>
      <c r="G115" s="274"/>
      <c r="H115" s="274"/>
      <c r="I115" s="274"/>
      <c r="J115" s="274"/>
      <c r="K115" s="274"/>
      <c r="L115" s="274"/>
      <c r="M115" s="274"/>
      <c r="N115" s="274"/>
      <c r="O115" s="274"/>
      <c r="P115" s="274"/>
      <c r="Q115" s="274"/>
      <c r="R115" s="274"/>
    </row>
    <row r="116" spans="2:18" ht="13.5" customHeight="1">
      <c r="B116" s="274"/>
      <c r="C116" s="274"/>
      <c r="D116" s="250"/>
      <c r="E116" s="274"/>
      <c r="F116" s="274"/>
      <c r="G116" s="274"/>
      <c r="H116" s="274"/>
      <c r="I116" s="274"/>
      <c r="J116" s="274"/>
      <c r="K116" s="274"/>
      <c r="L116" s="274"/>
      <c r="M116" s="274"/>
      <c r="N116" s="274"/>
      <c r="O116" s="274"/>
      <c r="P116" s="274"/>
      <c r="Q116" s="274"/>
      <c r="R116" s="274"/>
    </row>
    <row r="117" spans="2:18" ht="13.5" customHeight="1">
      <c r="B117" s="274"/>
      <c r="C117" s="274"/>
      <c r="D117" s="250"/>
      <c r="E117" s="274"/>
      <c r="F117" s="274"/>
      <c r="G117" s="274"/>
      <c r="H117" s="274"/>
      <c r="I117" s="274"/>
      <c r="J117" s="274"/>
      <c r="K117" s="274"/>
      <c r="L117" s="274"/>
      <c r="M117" s="274"/>
      <c r="N117" s="274"/>
      <c r="O117" s="274"/>
      <c r="P117" s="274"/>
      <c r="Q117" s="274"/>
      <c r="R117" s="274"/>
    </row>
    <row r="118" spans="2:18" ht="13.5" customHeight="1">
      <c r="B118" s="274"/>
      <c r="C118" s="274"/>
      <c r="D118" s="250"/>
      <c r="E118" s="274"/>
      <c r="F118" s="274"/>
      <c r="G118" s="274"/>
      <c r="H118" s="274"/>
      <c r="I118" s="274"/>
      <c r="J118" s="274"/>
      <c r="K118" s="274"/>
      <c r="L118" s="274"/>
      <c r="M118" s="274"/>
      <c r="N118" s="274"/>
      <c r="O118" s="274"/>
      <c r="P118" s="274"/>
      <c r="Q118" s="274"/>
      <c r="R118" s="274"/>
    </row>
    <row r="119" spans="2:18" ht="13.5" customHeight="1">
      <c r="B119" s="274"/>
      <c r="C119" s="274"/>
      <c r="D119" s="250"/>
      <c r="E119" s="274"/>
      <c r="F119" s="274"/>
      <c r="G119" s="274"/>
      <c r="H119" s="274"/>
      <c r="I119" s="274"/>
      <c r="J119" s="274"/>
      <c r="K119" s="274"/>
      <c r="L119" s="274"/>
      <c r="M119" s="274"/>
      <c r="N119" s="274"/>
      <c r="O119" s="274"/>
      <c r="P119" s="274"/>
      <c r="Q119" s="274"/>
      <c r="R119" s="274"/>
    </row>
    <row r="120" spans="2:18" ht="13.5" customHeight="1">
      <c r="B120" s="274"/>
      <c r="C120" s="274"/>
      <c r="D120" s="250"/>
      <c r="E120" s="274"/>
      <c r="F120" s="274"/>
      <c r="G120" s="274"/>
      <c r="H120" s="274"/>
      <c r="I120" s="274"/>
      <c r="J120" s="274"/>
      <c r="K120" s="274"/>
      <c r="L120" s="274"/>
      <c r="M120" s="274"/>
      <c r="N120" s="274"/>
      <c r="O120" s="274"/>
      <c r="P120" s="274"/>
      <c r="Q120" s="274"/>
      <c r="R120" s="274"/>
    </row>
    <row r="121" spans="2:18" ht="13.5" customHeight="1">
      <c r="B121" s="274"/>
      <c r="C121" s="274"/>
      <c r="D121" s="250"/>
      <c r="E121" s="274"/>
      <c r="F121" s="274"/>
      <c r="G121" s="274"/>
      <c r="H121" s="274"/>
      <c r="I121" s="274"/>
      <c r="J121" s="274"/>
      <c r="K121" s="274"/>
      <c r="L121" s="274"/>
      <c r="M121" s="274"/>
      <c r="N121" s="274"/>
      <c r="O121" s="274"/>
      <c r="P121" s="274"/>
      <c r="Q121" s="274"/>
      <c r="R121" s="274"/>
    </row>
    <row r="122" spans="2:18" ht="13.5" customHeight="1">
      <c r="B122" s="274"/>
      <c r="C122" s="274"/>
      <c r="D122" s="250"/>
      <c r="E122" s="274"/>
      <c r="F122" s="274"/>
      <c r="G122" s="274"/>
      <c r="H122" s="274"/>
      <c r="I122" s="274"/>
      <c r="J122" s="274"/>
      <c r="K122" s="274"/>
      <c r="L122" s="274"/>
      <c r="M122" s="274"/>
      <c r="N122" s="274"/>
      <c r="O122" s="274"/>
      <c r="P122" s="274"/>
      <c r="Q122" s="274"/>
      <c r="R122" s="274"/>
    </row>
    <row r="123" spans="2:18" ht="13.5" customHeight="1">
      <c r="B123" s="274"/>
      <c r="C123" s="274"/>
      <c r="D123" s="250"/>
      <c r="E123" s="274"/>
      <c r="F123" s="274"/>
      <c r="G123" s="274"/>
      <c r="H123" s="274"/>
      <c r="I123" s="274"/>
      <c r="J123" s="274"/>
      <c r="K123" s="274"/>
      <c r="L123" s="274"/>
      <c r="M123" s="274"/>
      <c r="N123" s="274"/>
      <c r="O123" s="274"/>
      <c r="P123" s="274"/>
      <c r="Q123" s="274"/>
      <c r="R123" s="274"/>
    </row>
    <row r="124" spans="2:18" ht="13.5" customHeight="1">
      <c r="B124" s="274"/>
      <c r="C124" s="274"/>
      <c r="D124" s="250"/>
      <c r="E124" s="274"/>
      <c r="F124" s="274"/>
      <c r="G124" s="274"/>
      <c r="H124" s="274"/>
      <c r="I124" s="274"/>
      <c r="J124" s="274"/>
      <c r="K124" s="274"/>
      <c r="L124" s="274"/>
      <c r="M124" s="274"/>
      <c r="N124" s="274"/>
      <c r="O124" s="274"/>
      <c r="P124" s="274"/>
      <c r="Q124" s="274"/>
      <c r="R124" s="274"/>
    </row>
    <row r="125" spans="2:18" ht="13.5" customHeight="1">
      <c r="B125" s="274"/>
      <c r="C125" s="274"/>
      <c r="D125" s="250"/>
      <c r="E125" s="274"/>
      <c r="F125" s="274"/>
      <c r="G125" s="274"/>
      <c r="H125" s="274"/>
      <c r="I125" s="274"/>
      <c r="J125" s="274"/>
      <c r="K125" s="274"/>
      <c r="L125" s="274"/>
      <c r="M125" s="274"/>
      <c r="N125" s="274"/>
      <c r="O125" s="274"/>
      <c r="P125" s="274"/>
      <c r="Q125" s="274"/>
      <c r="R125" s="274"/>
    </row>
    <row r="126" spans="2:18" ht="13.5" customHeight="1">
      <c r="B126" s="274"/>
      <c r="C126" s="274"/>
      <c r="D126" s="250"/>
      <c r="E126" s="274"/>
      <c r="F126" s="274"/>
      <c r="G126" s="274"/>
      <c r="H126" s="274"/>
      <c r="I126" s="274"/>
      <c r="J126" s="274"/>
      <c r="K126" s="274"/>
      <c r="L126" s="274"/>
      <c r="M126" s="274"/>
      <c r="N126" s="274"/>
      <c r="O126" s="274"/>
      <c r="P126" s="274"/>
      <c r="Q126" s="274"/>
      <c r="R126" s="274"/>
    </row>
    <row r="127" spans="2:18" ht="13.5" customHeight="1">
      <c r="B127" s="274"/>
      <c r="C127" s="274"/>
      <c r="D127" s="250"/>
      <c r="E127" s="274"/>
      <c r="F127" s="274"/>
      <c r="G127" s="274"/>
      <c r="H127" s="274"/>
      <c r="I127" s="274"/>
      <c r="J127" s="274"/>
      <c r="K127" s="274"/>
      <c r="L127" s="274"/>
      <c r="M127" s="274"/>
      <c r="N127" s="274"/>
      <c r="O127" s="274"/>
      <c r="P127" s="274"/>
      <c r="Q127" s="274"/>
      <c r="R127" s="274"/>
    </row>
    <row r="128" spans="2:18" ht="13.5" customHeight="1">
      <c r="B128" s="274"/>
      <c r="C128" s="274"/>
      <c r="D128" s="250"/>
      <c r="E128" s="274"/>
      <c r="F128" s="274"/>
      <c r="G128" s="274"/>
      <c r="H128" s="274"/>
      <c r="I128" s="274"/>
      <c r="J128" s="274"/>
      <c r="K128" s="274"/>
      <c r="L128" s="274"/>
      <c r="M128" s="274"/>
      <c r="N128" s="274"/>
      <c r="O128" s="274"/>
      <c r="P128" s="274"/>
      <c r="Q128" s="274"/>
      <c r="R128" s="274"/>
    </row>
    <row r="129" spans="2:18" ht="13.5" customHeight="1">
      <c r="B129" s="274"/>
      <c r="C129" s="274"/>
      <c r="D129" s="250"/>
      <c r="E129" s="274"/>
      <c r="F129" s="274"/>
      <c r="G129" s="274"/>
      <c r="H129" s="274"/>
      <c r="I129" s="274"/>
      <c r="J129" s="274"/>
      <c r="K129" s="274"/>
      <c r="L129" s="274"/>
      <c r="M129" s="274"/>
      <c r="N129" s="274"/>
      <c r="O129" s="274"/>
      <c r="P129" s="274"/>
      <c r="Q129" s="274"/>
      <c r="R129" s="274"/>
    </row>
    <row r="130" spans="2:18" ht="13.5" customHeight="1">
      <c r="B130" s="274"/>
      <c r="C130" s="274"/>
      <c r="D130" s="250"/>
      <c r="E130" s="274"/>
      <c r="F130" s="274"/>
      <c r="G130" s="274"/>
      <c r="H130" s="274"/>
      <c r="I130" s="274"/>
      <c r="J130" s="274"/>
      <c r="K130" s="274"/>
      <c r="L130" s="274"/>
      <c r="M130" s="274"/>
      <c r="N130" s="274"/>
      <c r="O130" s="274"/>
      <c r="P130" s="274"/>
      <c r="Q130" s="274"/>
      <c r="R130" s="274"/>
    </row>
    <row r="131" spans="2:18" ht="13.5" customHeight="1">
      <c r="B131" s="274"/>
      <c r="C131" s="274"/>
      <c r="D131" s="250"/>
      <c r="E131" s="274"/>
      <c r="F131" s="274"/>
      <c r="G131" s="274"/>
      <c r="H131" s="274"/>
      <c r="I131" s="274"/>
      <c r="J131" s="274"/>
      <c r="K131" s="274"/>
      <c r="L131" s="274"/>
      <c r="M131" s="274"/>
      <c r="N131" s="274"/>
      <c r="O131" s="274"/>
      <c r="P131" s="274"/>
      <c r="Q131" s="274"/>
      <c r="R131" s="274"/>
    </row>
    <row r="132" spans="2:18" ht="13.5" customHeight="1">
      <c r="B132" s="274"/>
      <c r="C132" s="274"/>
      <c r="D132" s="250"/>
      <c r="E132" s="274"/>
      <c r="F132" s="274"/>
      <c r="G132" s="274"/>
      <c r="H132" s="274"/>
      <c r="I132" s="274"/>
      <c r="J132" s="274"/>
      <c r="K132" s="274"/>
      <c r="L132" s="274"/>
      <c r="M132" s="274"/>
      <c r="N132" s="274"/>
      <c r="O132" s="274"/>
      <c r="P132" s="274"/>
      <c r="Q132" s="274"/>
      <c r="R132" s="274"/>
    </row>
    <row r="133" spans="2:18" ht="13.5" customHeight="1">
      <c r="B133" s="274"/>
      <c r="C133" s="274"/>
      <c r="D133" s="250"/>
      <c r="E133" s="274"/>
      <c r="F133" s="274"/>
      <c r="G133" s="274"/>
      <c r="H133" s="274"/>
      <c r="I133" s="274"/>
      <c r="J133" s="274"/>
      <c r="K133" s="274"/>
      <c r="L133" s="274"/>
      <c r="M133" s="274"/>
      <c r="N133" s="274"/>
      <c r="O133" s="274"/>
      <c r="P133" s="274"/>
      <c r="Q133" s="274"/>
      <c r="R133" s="274"/>
    </row>
    <row r="134" spans="2:18" ht="13.5" customHeight="1">
      <c r="B134" s="274"/>
      <c r="C134" s="274"/>
      <c r="D134" s="250"/>
      <c r="E134" s="274"/>
      <c r="F134" s="274"/>
      <c r="G134" s="274"/>
      <c r="H134" s="274"/>
      <c r="I134" s="274"/>
      <c r="J134" s="274"/>
      <c r="K134" s="274"/>
      <c r="L134" s="274"/>
      <c r="M134" s="274"/>
      <c r="N134" s="274"/>
      <c r="O134" s="274"/>
      <c r="P134" s="274"/>
      <c r="Q134" s="274"/>
      <c r="R134" s="274"/>
    </row>
    <row r="135" spans="2:18" ht="13.5" customHeight="1">
      <c r="B135" s="274"/>
      <c r="C135" s="274"/>
      <c r="D135" s="250"/>
      <c r="E135" s="274"/>
      <c r="F135" s="274"/>
      <c r="G135" s="274"/>
      <c r="H135" s="274"/>
      <c r="I135" s="274"/>
      <c r="J135" s="274"/>
      <c r="K135" s="274"/>
      <c r="L135" s="274"/>
      <c r="M135" s="274"/>
      <c r="N135" s="274"/>
      <c r="O135" s="274"/>
      <c r="P135" s="274"/>
      <c r="Q135" s="274"/>
      <c r="R135" s="274"/>
    </row>
    <row r="136" spans="2:18" ht="13.5" customHeight="1">
      <c r="B136" s="274"/>
      <c r="C136" s="274"/>
      <c r="D136" s="250"/>
      <c r="E136" s="274"/>
      <c r="F136" s="274"/>
      <c r="G136" s="274"/>
      <c r="H136" s="274"/>
      <c r="I136" s="274"/>
      <c r="J136" s="274"/>
      <c r="K136" s="274"/>
      <c r="L136" s="274"/>
      <c r="M136" s="274"/>
      <c r="N136" s="274"/>
      <c r="O136" s="274"/>
      <c r="P136" s="274"/>
      <c r="Q136" s="274"/>
      <c r="R136" s="274"/>
    </row>
    <row r="137" spans="2:18" ht="13.5" customHeight="1">
      <c r="B137" s="274"/>
      <c r="C137" s="274"/>
      <c r="D137" s="250"/>
      <c r="E137" s="274"/>
      <c r="F137" s="274"/>
      <c r="G137" s="274"/>
      <c r="H137" s="274"/>
      <c r="I137" s="274"/>
      <c r="J137" s="274"/>
      <c r="K137" s="274"/>
      <c r="L137" s="274"/>
      <c r="M137" s="274"/>
      <c r="N137" s="274"/>
      <c r="O137" s="274"/>
      <c r="P137" s="274"/>
      <c r="Q137" s="274"/>
      <c r="R137" s="274"/>
    </row>
    <row r="138" spans="2:18" ht="13.5" customHeight="1">
      <c r="B138" s="274"/>
      <c r="C138" s="274"/>
      <c r="D138" s="250"/>
      <c r="E138" s="274"/>
      <c r="F138" s="274"/>
      <c r="G138" s="274"/>
      <c r="H138" s="274"/>
      <c r="I138" s="274"/>
      <c r="J138" s="274"/>
      <c r="K138" s="274"/>
      <c r="L138" s="274"/>
      <c r="M138" s="274"/>
      <c r="N138" s="274"/>
      <c r="O138" s="274"/>
      <c r="P138" s="274"/>
      <c r="Q138" s="274"/>
      <c r="R138" s="274"/>
    </row>
    <row r="139" spans="2:18" ht="13.5" customHeight="1">
      <c r="B139" s="274"/>
      <c r="C139" s="274"/>
      <c r="D139" s="250"/>
      <c r="E139" s="274"/>
      <c r="F139" s="274"/>
      <c r="G139" s="274"/>
      <c r="H139" s="274"/>
      <c r="I139" s="274"/>
      <c r="J139" s="274"/>
      <c r="K139" s="274"/>
      <c r="L139" s="274"/>
      <c r="M139" s="274"/>
      <c r="N139" s="274"/>
      <c r="O139" s="274"/>
      <c r="P139" s="274"/>
      <c r="Q139" s="274"/>
      <c r="R139" s="274"/>
    </row>
    <row r="140" spans="2:18" ht="13.5" customHeight="1">
      <c r="B140" s="274"/>
      <c r="C140" s="274"/>
      <c r="D140" s="250"/>
      <c r="E140" s="274"/>
      <c r="F140" s="274"/>
      <c r="G140" s="274"/>
      <c r="H140" s="274"/>
      <c r="I140" s="274"/>
      <c r="J140" s="274"/>
      <c r="K140" s="274"/>
      <c r="L140" s="274"/>
      <c r="M140" s="274"/>
      <c r="N140" s="274"/>
      <c r="O140" s="274"/>
      <c r="P140" s="274"/>
      <c r="Q140" s="274"/>
      <c r="R140" s="274"/>
    </row>
    <row r="141" spans="2:18" ht="13.5" customHeight="1">
      <c r="B141" s="274"/>
      <c r="C141" s="274"/>
      <c r="D141" s="250"/>
      <c r="E141" s="274"/>
      <c r="F141" s="274"/>
      <c r="G141" s="274"/>
      <c r="H141" s="274"/>
      <c r="I141" s="274"/>
      <c r="J141" s="274"/>
      <c r="K141" s="274"/>
      <c r="L141" s="274"/>
      <c r="M141" s="274"/>
      <c r="N141" s="274"/>
      <c r="O141" s="274"/>
      <c r="P141" s="274"/>
      <c r="Q141" s="274"/>
      <c r="R141" s="274"/>
    </row>
    <row r="142" spans="2:18" ht="13.5" customHeight="1">
      <c r="B142" s="274"/>
      <c r="C142" s="274"/>
      <c r="D142" s="250"/>
      <c r="E142" s="274"/>
      <c r="F142" s="274"/>
      <c r="G142" s="274"/>
      <c r="H142" s="274"/>
      <c r="I142" s="274"/>
      <c r="J142" s="274"/>
      <c r="K142" s="274"/>
      <c r="L142" s="274"/>
      <c r="M142" s="274"/>
      <c r="N142" s="274"/>
      <c r="O142" s="274"/>
      <c r="P142" s="274"/>
      <c r="Q142" s="274"/>
      <c r="R142" s="274"/>
    </row>
    <row r="143" spans="2:18" ht="13.5" customHeight="1">
      <c r="B143" s="274"/>
      <c r="C143" s="274"/>
      <c r="D143" s="250"/>
      <c r="E143" s="274"/>
      <c r="F143" s="274"/>
      <c r="G143" s="274"/>
      <c r="H143" s="274"/>
      <c r="I143" s="274"/>
      <c r="J143" s="274"/>
      <c r="K143" s="274"/>
      <c r="L143" s="274"/>
      <c r="M143" s="274"/>
      <c r="N143" s="274"/>
      <c r="O143" s="274"/>
      <c r="P143" s="274"/>
      <c r="Q143" s="274"/>
      <c r="R143" s="274"/>
    </row>
    <row r="144" spans="2:18" ht="13.5" customHeight="1">
      <c r="B144" s="274"/>
      <c r="C144" s="274"/>
      <c r="D144" s="250"/>
      <c r="E144" s="274"/>
      <c r="F144" s="274"/>
      <c r="G144" s="274"/>
      <c r="H144" s="274"/>
      <c r="I144" s="274"/>
      <c r="J144" s="274"/>
      <c r="K144" s="274"/>
      <c r="L144" s="274"/>
      <c r="M144" s="274"/>
      <c r="N144" s="274"/>
      <c r="O144" s="274"/>
      <c r="P144" s="274"/>
      <c r="Q144" s="274"/>
      <c r="R144" s="274"/>
    </row>
    <row r="145" spans="2:18" ht="13.5" customHeight="1">
      <c r="B145" s="274"/>
      <c r="C145" s="274"/>
      <c r="D145" s="250"/>
      <c r="E145" s="274"/>
      <c r="F145" s="274"/>
      <c r="G145" s="274"/>
      <c r="H145" s="274"/>
      <c r="I145" s="274"/>
      <c r="J145" s="274"/>
      <c r="K145" s="274"/>
      <c r="L145" s="274"/>
      <c r="M145" s="274"/>
      <c r="N145" s="274"/>
      <c r="O145" s="274"/>
      <c r="P145" s="274"/>
      <c r="Q145" s="274"/>
      <c r="R145" s="274"/>
    </row>
    <row r="146" spans="2:18" ht="13.5" customHeight="1">
      <c r="B146" s="274"/>
      <c r="C146" s="274"/>
      <c r="D146" s="250"/>
      <c r="E146" s="274"/>
      <c r="F146" s="274"/>
      <c r="G146" s="274"/>
      <c r="H146" s="274"/>
      <c r="I146" s="274"/>
      <c r="J146" s="274"/>
      <c r="K146" s="274"/>
      <c r="L146" s="274"/>
      <c r="M146" s="274"/>
      <c r="N146" s="274"/>
      <c r="O146" s="274"/>
      <c r="P146" s="274"/>
      <c r="Q146" s="274"/>
      <c r="R146" s="274"/>
    </row>
    <row r="147" spans="2:18" ht="13.5" customHeight="1">
      <c r="B147" s="274"/>
      <c r="C147" s="274"/>
      <c r="D147" s="250"/>
      <c r="E147" s="274"/>
      <c r="F147" s="274"/>
      <c r="G147" s="274"/>
      <c r="H147" s="274"/>
      <c r="I147" s="274"/>
      <c r="J147" s="274"/>
      <c r="K147" s="274"/>
      <c r="L147" s="274"/>
      <c r="M147" s="274"/>
      <c r="N147" s="274"/>
      <c r="O147" s="274"/>
      <c r="P147" s="274"/>
      <c r="Q147" s="274"/>
      <c r="R147" s="274"/>
    </row>
    <row r="148" spans="2:18" ht="13.5" customHeight="1">
      <c r="B148" s="274"/>
      <c r="C148" s="274"/>
      <c r="D148" s="250"/>
      <c r="E148" s="274"/>
      <c r="F148" s="274"/>
      <c r="G148" s="274"/>
      <c r="H148" s="274"/>
      <c r="I148" s="274"/>
      <c r="J148" s="274"/>
      <c r="K148" s="274"/>
      <c r="L148" s="274"/>
      <c r="M148" s="274"/>
      <c r="N148" s="274"/>
      <c r="O148" s="274"/>
      <c r="P148" s="274"/>
      <c r="Q148" s="274"/>
      <c r="R148" s="274"/>
    </row>
    <row r="149" spans="2:18" ht="13.5" customHeight="1">
      <c r="B149" s="274"/>
      <c r="C149" s="274"/>
      <c r="D149" s="250"/>
      <c r="E149" s="274"/>
      <c r="F149" s="274"/>
      <c r="G149" s="274"/>
      <c r="H149" s="274"/>
      <c r="I149" s="274"/>
      <c r="J149" s="274"/>
      <c r="K149" s="274"/>
      <c r="L149" s="274"/>
      <c r="M149" s="274"/>
      <c r="N149" s="274"/>
      <c r="O149" s="274"/>
      <c r="P149" s="274"/>
      <c r="Q149" s="274"/>
      <c r="R149" s="274"/>
    </row>
    <row r="150" spans="2:18" ht="13.5" customHeight="1">
      <c r="B150" s="274"/>
      <c r="C150" s="274"/>
      <c r="D150" s="250"/>
      <c r="E150" s="274"/>
      <c r="F150" s="274"/>
      <c r="G150" s="274"/>
      <c r="H150" s="274"/>
      <c r="I150" s="274"/>
      <c r="J150" s="274"/>
      <c r="K150" s="274"/>
      <c r="L150" s="274"/>
      <c r="M150" s="274"/>
      <c r="N150" s="274"/>
      <c r="O150" s="274"/>
      <c r="P150" s="274"/>
      <c r="Q150" s="274"/>
      <c r="R150" s="274"/>
    </row>
    <row r="151" spans="2:18" ht="13.5" customHeight="1">
      <c r="B151" s="274"/>
      <c r="C151" s="274"/>
      <c r="D151" s="250"/>
      <c r="E151" s="274"/>
      <c r="F151" s="274"/>
      <c r="G151" s="274"/>
      <c r="H151" s="274"/>
      <c r="I151" s="274"/>
      <c r="J151" s="274"/>
      <c r="K151" s="274"/>
      <c r="L151" s="274"/>
      <c r="M151" s="274"/>
      <c r="N151" s="274"/>
      <c r="O151" s="274"/>
      <c r="P151" s="274"/>
      <c r="Q151" s="274"/>
      <c r="R151" s="274"/>
    </row>
    <row r="152" spans="2:18" ht="13.5" customHeight="1">
      <c r="B152" s="274"/>
      <c r="C152" s="274"/>
      <c r="D152" s="250"/>
      <c r="E152" s="274"/>
      <c r="F152" s="274"/>
      <c r="G152" s="274"/>
      <c r="H152" s="274"/>
      <c r="I152" s="274"/>
      <c r="J152" s="274"/>
      <c r="K152" s="274"/>
      <c r="L152" s="274"/>
      <c r="M152" s="274"/>
      <c r="N152" s="274"/>
      <c r="O152" s="274"/>
      <c r="P152" s="274"/>
      <c r="Q152" s="274"/>
      <c r="R152" s="274"/>
    </row>
    <row r="153" spans="2:18" ht="13.5" customHeight="1">
      <c r="B153" s="274"/>
      <c r="C153" s="274"/>
      <c r="D153" s="250"/>
      <c r="E153" s="274"/>
      <c r="F153" s="274"/>
      <c r="G153" s="274"/>
      <c r="H153" s="274"/>
      <c r="I153" s="274"/>
      <c r="J153" s="274"/>
      <c r="K153" s="274"/>
      <c r="L153" s="274"/>
      <c r="M153" s="274"/>
      <c r="N153" s="274"/>
      <c r="O153" s="274"/>
      <c r="P153" s="274"/>
      <c r="Q153" s="274"/>
      <c r="R153" s="274"/>
    </row>
    <row r="154" spans="2:18" ht="13.5" customHeight="1">
      <c r="B154" s="274"/>
      <c r="C154" s="274"/>
      <c r="D154" s="274"/>
      <c r="E154" s="274"/>
      <c r="F154" s="274"/>
      <c r="G154" s="274"/>
      <c r="H154" s="274"/>
      <c r="I154" s="274"/>
      <c r="J154" s="274"/>
      <c r="K154" s="274"/>
      <c r="L154" s="274"/>
      <c r="M154" s="274"/>
      <c r="N154" s="274"/>
      <c r="O154" s="274"/>
      <c r="P154" s="274"/>
      <c r="Q154" s="274"/>
      <c r="R154" s="274"/>
    </row>
    <row r="155" spans="2:18" ht="13.5" customHeight="1">
      <c r="B155" s="274"/>
      <c r="C155" s="274"/>
      <c r="D155" s="274"/>
      <c r="E155" s="274"/>
      <c r="F155" s="274"/>
      <c r="G155" s="274"/>
      <c r="H155" s="274"/>
      <c r="I155" s="274"/>
      <c r="J155" s="274"/>
      <c r="K155" s="274"/>
      <c r="L155" s="274"/>
      <c r="M155" s="274"/>
      <c r="N155" s="274"/>
      <c r="O155" s="274"/>
      <c r="P155" s="274"/>
      <c r="Q155" s="274"/>
      <c r="R155" s="274"/>
    </row>
    <row r="156" spans="2:18" ht="13.5" customHeight="1">
      <c r="B156" s="274"/>
      <c r="C156" s="274"/>
      <c r="D156" s="274"/>
      <c r="E156" s="274"/>
      <c r="F156" s="274"/>
      <c r="G156" s="274"/>
      <c r="H156" s="274"/>
      <c r="I156" s="274"/>
      <c r="J156" s="274"/>
      <c r="K156" s="274"/>
      <c r="L156" s="274"/>
      <c r="M156" s="274"/>
      <c r="N156" s="274"/>
      <c r="O156" s="274"/>
      <c r="P156" s="274"/>
      <c r="Q156" s="274"/>
      <c r="R156" s="274"/>
    </row>
    <row r="157" spans="2:18" ht="13.5" customHeight="1">
      <c r="D157" s="274"/>
      <c r="J157" s="274"/>
      <c r="K157" s="274"/>
      <c r="L157" s="274"/>
      <c r="M157" s="274"/>
      <c r="N157" s="274"/>
      <c r="O157" s="274"/>
      <c r="P157" s="274"/>
      <c r="Q157" s="274"/>
      <c r="R157" s="274"/>
    </row>
  </sheetData>
  <mergeCells count="33">
    <mergeCell ref="N60:N61"/>
    <mergeCell ref="O60:O61"/>
    <mergeCell ref="A3:A6"/>
    <mergeCell ref="B3:D3"/>
    <mergeCell ref="E3:G3"/>
    <mergeCell ref="H3:I3"/>
    <mergeCell ref="A60:A61"/>
    <mergeCell ref="S3:S6"/>
    <mergeCell ref="B4:B6"/>
    <mergeCell ref="C4:C6"/>
    <mergeCell ref="D4:D6"/>
    <mergeCell ref="G4:G6"/>
    <mergeCell ref="M4:Q4"/>
    <mergeCell ref="M5:M6"/>
    <mergeCell ref="N5:Q5"/>
    <mergeCell ref="J3:R3"/>
    <mergeCell ref="J4:J6"/>
    <mergeCell ref="S60:S61"/>
    <mergeCell ref="B60:B61"/>
    <mergeCell ref="C60:C61"/>
    <mergeCell ref="D60:D61"/>
    <mergeCell ref="E60:E61"/>
    <mergeCell ref="F60:F61"/>
    <mergeCell ref="G60:G61"/>
    <mergeCell ref="H60:H61"/>
    <mergeCell ref="I60:I61"/>
    <mergeCell ref="P60:P61"/>
    <mergeCell ref="Q60:Q61"/>
    <mergeCell ref="R60:R61"/>
    <mergeCell ref="J60:J61"/>
    <mergeCell ref="K60:K61"/>
    <mergeCell ref="L60:L61"/>
    <mergeCell ref="M60:M61"/>
  </mergeCells>
  <phoneticPr fontId="1"/>
  <pageMargins left="0.70866141732283472" right="0.70866141732283472" top="0.74803149606299213" bottom="0.74803149606299213" header="0.31496062992125984" footer="0.31496062992125984"/>
  <pageSetup paperSize="9" scale="83" firstPageNumber="71" fitToWidth="2" orientation="portrait" useFirstPageNumber="1" r:id="rId1"/>
  <headerFooter scaleWithDoc="0">
    <oddFooter>&amp;C&amp;"Century,標準"&amp;10&amp;P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I75"/>
  <sheetViews>
    <sheetView tabSelected="1" zoomScaleNormal="100" workbookViewId="0">
      <selection activeCell="AC18" sqref="AC18"/>
    </sheetView>
  </sheetViews>
  <sheetFormatPr defaultRowHeight="13.5"/>
  <cols>
    <col min="1" max="1" width="24.375" customWidth="1"/>
    <col min="2" max="2" width="9" customWidth="1"/>
    <col min="3" max="9" width="9.125" bestFit="1" customWidth="1"/>
  </cols>
  <sheetData>
    <row r="1" spans="1:8" s="162" customFormat="1" ht="14.25">
      <c r="A1" s="601" t="s">
        <v>849</v>
      </c>
    </row>
    <row r="2" spans="1:8" s="125" customFormat="1">
      <c r="A2" s="161"/>
      <c r="B2" s="161"/>
      <c r="C2" s="161"/>
      <c r="D2" s="161"/>
      <c r="E2" s="161"/>
      <c r="F2" s="161"/>
      <c r="G2" s="161"/>
      <c r="H2" s="161"/>
    </row>
    <row r="3" spans="1:8" s="113" customFormat="1" ht="20.25" customHeight="1">
      <c r="A3" s="922"/>
      <c r="B3" s="923"/>
      <c r="C3" s="915" t="s">
        <v>752</v>
      </c>
      <c r="D3" s="469" t="s">
        <v>653</v>
      </c>
      <c r="E3" s="920" t="s">
        <v>654</v>
      </c>
      <c r="F3" s="921"/>
    </row>
    <row r="4" spans="1:8" s="113" customFormat="1" ht="20.25" customHeight="1">
      <c r="A4" s="924" t="s">
        <v>517</v>
      </c>
      <c r="B4" s="925"/>
      <c r="C4" s="917"/>
      <c r="D4" s="928" t="s">
        <v>678</v>
      </c>
      <c r="E4" s="930" t="s">
        <v>651</v>
      </c>
      <c r="F4" s="918" t="s">
        <v>652</v>
      </c>
    </row>
    <row r="5" spans="1:8" s="113" customFormat="1" ht="12">
      <c r="A5" s="926"/>
      <c r="B5" s="927"/>
      <c r="C5" s="916"/>
      <c r="D5" s="929"/>
      <c r="E5" s="931"/>
      <c r="F5" s="919"/>
    </row>
    <row r="6" spans="1:8" s="184" customFormat="1" ht="15.95" customHeight="1">
      <c r="A6" s="502"/>
      <c r="C6" s="314"/>
      <c r="D6" s="238"/>
      <c r="E6" s="238"/>
      <c r="F6" s="238"/>
    </row>
    <row r="7" spans="1:8" s="312" customFormat="1" ht="21" customHeight="1">
      <c r="A7" s="558" t="s">
        <v>518</v>
      </c>
      <c r="C7" s="544">
        <v>16166</v>
      </c>
      <c r="D7" s="517">
        <v>13994</v>
      </c>
      <c r="E7" s="517">
        <v>17245</v>
      </c>
      <c r="F7" s="517">
        <v>20862</v>
      </c>
    </row>
    <row r="8" spans="1:8" s="184" customFormat="1" ht="21" customHeight="1">
      <c r="A8" s="183" t="s">
        <v>500</v>
      </c>
      <c r="C8" s="119">
        <v>16064</v>
      </c>
      <c r="D8" s="61">
        <v>13908</v>
      </c>
      <c r="E8" s="61">
        <v>17132</v>
      </c>
      <c r="F8" s="61">
        <v>20725</v>
      </c>
    </row>
    <row r="9" spans="1:8" s="184" customFormat="1" ht="21" customHeight="1">
      <c r="A9" s="328" t="s">
        <v>539</v>
      </c>
      <c r="C9" s="119">
        <v>13540</v>
      </c>
      <c r="D9" s="61">
        <v>11786</v>
      </c>
      <c r="E9" s="61">
        <v>14312</v>
      </c>
      <c r="F9" s="61">
        <v>17126</v>
      </c>
    </row>
    <row r="10" spans="1:8" s="184" customFormat="1" ht="21" customHeight="1">
      <c r="A10" s="511" t="s">
        <v>704</v>
      </c>
      <c r="C10" s="119">
        <v>1004</v>
      </c>
      <c r="D10" s="61">
        <v>865</v>
      </c>
      <c r="E10" s="61">
        <v>1069</v>
      </c>
      <c r="F10" s="61">
        <v>1255</v>
      </c>
    </row>
    <row r="11" spans="1:8" s="184" customFormat="1" ht="21" customHeight="1">
      <c r="A11" s="328" t="s">
        <v>540</v>
      </c>
      <c r="C11" s="119">
        <v>1487</v>
      </c>
      <c r="D11" s="61">
        <v>1230</v>
      </c>
      <c r="E11" s="61">
        <v>1707</v>
      </c>
      <c r="F11" s="61">
        <v>2248</v>
      </c>
    </row>
    <row r="12" spans="1:8" s="184" customFormat="1" ht="21" customHeight="1">
      <c r="A12" s="328" t="s">
        <v>541</v>
      </c>
      <c r="C12" s="119">
        <v>33</v>
      </c>
      <c r="D12" s="61">
        <v>27</v>
      </c>
      <c r="E12" s="61">
        <v>44</v>
      </c>
      <c r="F12" s="61">
        <v>96</v>
      </c>
    </row>
    <row r="13" spans="1:8" s="184" customFormat="1" ht="21" customHeight="1">
      <c r="A13" s="183" t="s">
        <v>501</v>
      </c>
      <c r="C13" s="119">
        <v>102</v>
      </c>
      <c r="D13" s="61">
        <v>86</v>
      </c>
      <c r="E13" s="61">
        <v>113</v>
      </c>
      <c r="F13" s="61">
        <v>137</v>
      </c>
    </row>
    <row r="14" spans="1:8" s="184" customFormat="1" ht="15.95" customHeight="1">
      <c r="A14" s="203"/>
      <c r="B14" s="186"/>
      <c r="C14" s="315"/>
      <c r="D14" s="203"/>
      <c r="E14" s="203"/>
      <c r="F14" s="203"/>
    </row>
    <row r="15" spans="1:8" s="184" customFormat="1" ht="15.95" customHeight="1">
      <c r="A15" s="609"/>
      <c r="B15" s="609"/>
      <c r="C15" s="609"/>
      <c r="D15" s="609"/>
      <c r="E15" s="609"/>
      <c r="F15" s="609"/>
    </row>
    <row r="16" spans="1:8" s="184" customFormat="1" ht="15.95" customHeight="1">
      <c r="A16" s="609"/>
      <c r="B16" s="609"/>
      <c r="C16" s="609"/>
      <c r="D16" s="609"/>
      <c r="E16" s="609"/>
      <c r="F16" s="609"/>
    </row>
    <row r="17" spans="1:9" s="289" customFormat="1" ht="15" customHeight="1">
      <c r="A17" s="600" t="s">
        <v>850</v>
      </c>
    </row>
    <row r="18" spans="1:9" s="162" customFormat="1" ht="9" customHeight="1">
      <c r="A18" s="306"/>
      <c r="B18" s="306"/>
      <c r="C18" s="306"/>
      <c r="D18" s="306"/>
      <c r="E18" s="306"/>
      <c r="F18" s="306"/>
      <c r="G18" s="306"/>
      <c r="H18" s="306"/>
      <c r="I18" s="306"/>
    </row>
    <row r="19" spans="1:9" s="113" customFormat="1" ht="18.75" customHeight="1">
      <c r="A19" s="307"/>
      <c r="B19" s="841" t="s">
        <v>534</v>
      </c>
      <c r="C19" s="842"/>
      <c r="D19" s="842"/>
      <c r="E19" s="842"/>
      <c r="F19" s="842"/>
      <c r="G19" s="842"/>
      <c r="H19" s="842"/>
    </row>
    <row r="20" spans="1:9" s="113" customFormat="1" ht="18.75" customHeight="1">
      <c r="A20" s="647" t="s">
        <v>533</v>
      </c>
      <c r="B20" s="727" t="s">
        <v>512</v>
      </c>
      <c r="C20" s="915" t="s">
        <v>781</v>
      </c>
      <c r="D20" s="727" t="s">
        <v>379</v>
      </c>
      <c r="E20" s="727" t="s">
        <v>380</v>
      </c>
      <c r="F20" s="727" t="s">
        <v>381</v>
      </c>
      <c r="G20" s="727" t="s">
        <v>357</v>
      </c>
      <c r="H20" s="913" t="s">
        <v>338</v>
      </c>
    </row>
    <row r="21" spans="1:9" s="113" customFormat="1" ht="18.75" customHeight="1">
      <c r="A21" s="114"/>
      <c r="B21" s="728"/>
      <c r="C21" s="916"/>
      <c r="D21" s="728"/>
      <c r="E21" s="728"/>
      <c r="F21" s="728"/>
      <c r="G21" s="728"/>
      <c r="H21" s="914"/>
    </row>
    <row r="22" spans="1:9" s="309" customFormat="1" ht="15.95" customHeight="1">
      <c r="A22" s="290"/>
      <c r="B22" s="295"/>
      <c r="C22" s="290"/>
      <c r="D22" s="290"/>
      <c r="E22" s="290"/>
      <c r="F22" s="290"/>
      <c r="G22" s="290"/>
      <c r="H22" s="290"/>
    </row>
    <row r="23" spans="1:9" s="309" customFormat="1" ht="21" customHeight="1">
      <c r="A23" s="558" t="s">
        <v>714</v>
      </c>
      <c r="B23" s="544">
        <f>SUM(C23:H23)</f>
        <v>16258</v>
      </c>
      <c r="C23" s="517">
        <f>SUM(C24:C28)</f>
        <v>2179</v>
      </c>
      <c r="D23" s="517">
        <f t="shared" ref="D23:H23" si="0">SUM(D24:D28)</f>
        <v>4995</v>
      </c>
      <c r="E23" s="517">
        <f t="shared" si="0"/>
        <v>3926</v>
      </c>
      <c r="F23" s="517">
        <f t="shared" si="0"/>
        <v>3007</v>
      </c>
      <c r="G23" s="517">
        <f t="shared" si="0"/>
        <v>1612</v>
      </c>
      <c r="H23" s="517">
        <f t="shared" si="0"/>
        <v>539</v>
      </c>
    </row>
    <row r="24" spans="1:9" s="309" customFormat="1" ht="21" customHeight="1">
      <c r="A24" s="644" t="s">
        <v>780</v>
      </c>
      <c r="B24" s="119">
        <f>SUM(C24:H24)</f>
        <v>4769</v>
      </c>
      <c r="C24" s="61">
        <v>1805</v>
      </c>
      <c r="D24" s="61">
        <v>2618</v>
      </c>
      <c r="E24" s="61">
        <v>294</v>
      </c>
      <c r="F24" s="61">
        <v>42</v>
      </c>
      <c r="G24" s="61">
        <v>8</v>
      </c>
      <c r="H24" s="61">
        <v>2</v>
      </c>
    </row>
    <row r="25" spans="1:9" s="309" customFormat="1" ht="21" customHeight="1">
      <c r="A25" s="183" t="s">
        <v>513</v>
      </c>
      <c r="B25" s="119">
        <f t="shared" ref="B25:B28" si="1">SUM(C25:H25)</f>
        <v>4065</v>
      </c>
      <c r="C25" s="61">
        <v>301</v>
      </c>
      <c r="D25" s="61">
        <v>1960</v>
      </c>
      <c r="E25" s="61">
        <v>1584</v>
      </c>
      <c r="F25" s="61">
        <v>187</v>
      </c>
      <c r="G25" s="61">
        <v>27</v>
      </c>
      <c r="H25" s="61">
        <v>6</v>
      </c>
    </row>
    <row r="26" spans="1:9" s="309" customFormat="1" ht="21" customHeight="1">
      <c r="A26" s="183" t="s">
        <v>514</v>
      </c>
      <c r="B26" s="119">
        <f t="shared" si="1"/>
        <v>3410</v>
      </c>
      <c r="C26" s="61">
        <v>55</v>
      </c>
      <c r="D26" s="61">
        <v>359</v>
      </c>
      <c r="E26" s="61">
        <v>1658</v>
      </c>
      <c r="F26" s="61">
        <v>1194</v>
      </c>
      <c r="G26" s="61">
        <v>127</v>
      </c>
      <c r="H26" s="61">
        <v>17</v>
      </c>
    </row>
    <row r="27" spans="1:9" s="309" customFormat="1" ht="21" customHeight="1">
      <c r="A27" s="183" t="s">
        <v>515</v>
      </c>
      <c r="B27" s="119">
        <f t="shared" si="1"/>
        <v>2561</v>
      </c>
      <c r="C27" s="61">
        <v>15</v>
      </c>
      <c r="D27" s="61">
        <v>50</v>
      </c>
      <c r="E27" s="61">
        <v>359</v>
      </c>
      <c r="F27" s="61">
        <v>1365</v>
      </c>
      <c r="G27" s="61">
        <v>711</v>
      </c>
      <c r="H27" s="61">
        <v>61</v>
      </c>
    </row>
    <row r="28" spans="1:9" s="309" customFormat="1" ht="21" customHeight="1">
      <c r="A28" s="183" t="s">
        <v>516</v>
      </c>
      <c r="B28" s="119">
        <f t="shared" si="1"/>
        <v>1453</v>
      </c>
      <c r="C28" s="61">
        <v>3</v>
      </c>
      <c r="D28" s="61">
        <v>8</v>
      </c>
      <c r="E28" s="61">
        <v>31</v>
      </c>
      <c r="F28" s="61">
        <v>219</v>
      </c>
      <c r="G28" s="61">
        <v>739</v>
      </c>
      <c r="H28" s="61">
        <v>453</v>
      </c>
    </row>
    <row r="29" spans="1:9" s="309" customFormat="1" ht="15.95" customHeight="1">
      <c r="A29" s="293"/>
      <c r="B29" s="310"/>
      <c r="C29" s="293"/>
      <c r="D29" s="293"/>
      <c r="E29" s="293"/>
      <c r="F29" s="293"/>
      <c r="G29" s="293"/>
      <c r="H29" s="293"/>
    </row>
    <row r="30" spans="1:9" s="309" customFormat="1" ht="15.95" customHeight="1">
      <c r="A30" s="308"/>
      <c r="B30" s="329"/>
      <c r="C30" s="308"/>
      <c r="D30" s="308"/>
      <c r="E30" s="308"/>
      <c r="F30" s="308"/>
      <c r="G30" s="308"/>
      <c r="H30" s="308"/>
      <c r="I30" s="308"/>
    </row>
    <row r="31" spans="1:9" s="309" customFormat="1" ht="15.95" customHeight="1">
      <c r="A31" s="308"/>
      <c r="B31" s="329"/>
      <c r="C31" s="308"/>
      <c r="D31" s="308"/>
      <c r="E31" s="308"/>
      <c r="F31" s="308"/>
      <c r="G31" s="308"/>
      <c r="H31" s="308"/>
      <c r="I31" s="308"/>
    </row>
    <row r="32" spans="1:9" s="125" customFormat="1">
      <c r="A32" s="313"/>
      <c r="B32" s="311"/>
    </row>
    <row r="33" spans="1:1">
      <c r="A33" s="489"/>
    </row>
    <row r="36" spans="1:1" s="294" customFormat="1"/>
    <row r="37" spans="1:1" s="125" customFormat="1" ht="9" customHeight="1"/>
    <row r="38" spans="1:1" s="125" customFormat="1" ht="15" customHeight="1"/>
    <row r="39" spans="1:1" s="287" customFormat="1" ht="24.75" customHeight="1"/>
    <row r="40" spans="1:1" s="287" customFormat="1" ht="27.75" customHeight="1"/>
    <row r="41" spans="1:1" s="287" customFormat="1"/>
    <row r="42" spans="1:1" s="113" customFormat="1" ht="13.5" customHeight="1"/>
    <row r="43" spans="1:1" s="113" customFormat="1" ht="13.5" customHeight="1"/>
    <row r="44" spans="1:1" s="113" customFormat="1" ht="13.5" customHeight="1"/>
    <row r="45" spans="1:1" s="113" customFormat="1" ht="13.5" customHeight="1"/>
    <row r="46" spans="1:1" s="113" customFormat="1" ht="13.5" customHeight="1"/>
    <row r="47" spans="1:1" s="113" customFormat="1" ht="13.5" customHeight="1"/>
    <row r="48" spans="1:1" s="113" customFormat="1" ht="13.5" customHeight="1"/>
    <row r="49" s="113" customFormat="1" ht="13.5" customHeight="1"/>
    <row r="50" s="113" customFormat="1" ht="13.5" customHeight="1"/>
    <row r="51" s="113" customFormat="1" ht="13.5" customHeight="1"/>
    <row r="52" s="113" customFormat="1" ht="13.5" customHeight="1"/>
    <row r="53" s="113" customFormat="1" ht="13.5" customHeight="1"/>
    <row r="54" s="113" customFormat="1" ht="13.5" customHeight="1"/>
    <row r="55" s="113" customFormat="1" ht="13.5" customHeight="1"/>
    <row r="56" s="113" customFormat="1" ht="13.5" customHeight="1"/>
    <row r="57" s="113" customFormat="1" ht="13.5" customHeight="1"/>
    <row r="58" s="113" customFormat="1" ht="13.5" customHeight="1"/>
    <row r="59" s="287" customFormat="1"/>
    <row r="60" s="287" customFormat="1"/>
    <row r="61" s="287" customFormat="1"/>
    <row r="62" s="287" customFormat="1"/>
    <row r="63" s="287" customFormat="1"/>
    <row r="64" s="125" customFormat="1" ht="9" customHeight="1"/>
    <row r="65" s="125" customFormat="1" ht="38.25" customHeight="1"/>
    <row r="66" s="125" customFormat="1" ht="6" customHeight="1"/>
    <row r="67" s="125" customFormat="1"/>
    <row r="68" s="125" customFormat="1"/>
    <row r="69" s="125" customFormat="1"/>
    <row r="70" s="125" customFormat="1"/>
    <row r="71" s="125" customFormat="1"/>
    <row r="72" s="125" customFormat="1"/>
    <row r="73" s="125" customFormat="1"/>
    <row r="74" s="125" customFormat="1"/>
    <row r="75" s="125" customFormat="1"/>
  </sheetData>
  <mergeCells count="16">
    <mergeCell ref="B19:H19"/>
    <mergeCell ref="C3:C5"/>
    <mergeCell ref="F4:F5"/>
    <mergeCell ref="E3:F3"/>
    <mergeCell ref="A3:B3"/>
    <mergeCell ref="A4:B4"/>
    <mergeCell ref="A5:B5"/>
    <mergeCell ref="D4:D5"/>
    <mergeCell ref="E4:E5"/>
    <mergeCell ref="F20:F21"/>
    <mergeCell ref="G20:G21"/>
    <mergeCell ref="H20:H21"/>
    <mergeCell ref="B20:B21"/>
    <mergeCell ref="C20:C21"/>
    <mergeCell ref="D20:D21"/>
    <mergeCell ref="E20:E21"/>
  </mergeCells>
  <phoneticPr fontId="1"/>
  <pageMargins left="0.70866141732283472" right="0.70866141732283472" top="0.74803149606299213" bottom="0.74803149606299213" header="0.31496062992125984" footer="0.31496062992125984"/>
  <pageSetup paperSize="9" scale="92" firstPageNumber="73" orientation="portrait" useFirstPageNumber="1" r:id="rId1"/>
  <headerFooter scaleWithDoc="0">
    <oddFooter>&amp;C&amp;"Century,標準"&amp;10&amp;P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K122"/>
  <sheetViews>
    <sheetView zoomScaleNormal="100" workbookViewId="0">
      <selection activeCell="N23" sqref="N23"/>
    </sheetView>
  </sheetViews>
  <sheetFormatPr defaultRowHeight="13.5"/>
  <cols>
    <col min="1" max="1" width="27.5" customWidth="1"/>
    <col min="2" max="11" width="8.125" customWidth="1"/>
  </cols>
  <sheetData>
    <row r="1" spans="1:11" ht="15">
      <c r="A1" s="686" t="s">
        <v>880</v>
      </c>
      <c r="B1" s="325"/>
      <c r="C1" s="325"/>
      <c r="D1" s="325"/>
      <c r="E1" s="325"/>
      <c r="F1" s="325"/>
      <c r="G1" s="325"/>
      <c r="H1" s="325"/>
      <c r="I1" s="325"/>
      <c r="J1" s="325"/>
      <c r="K1" s="325"/>
    </row>
    <row r="2" spans="1:11">
      <c r="A2" s="316"/>
      <c r="B2" s="317"/>
      <c r="C2" s="317"/>
      <c r="D2" s="317"/>
      <c r="E2" s="317"/>
      <c r="F2" s="317"/>
      <c r="G2" s="317"/>
      <c r="H2" s="317"/>
      <c r="I2" s="317"/>
      <c r="J2" s="317"/>
      <c r="K2" s="317"/>
    </row>
    <row r="3" spans="1:11" ht="15" customHeight="1">
      <c r="A3" s="318"/>
      <c r="B3" s="950" t="s">
        <v>416</v>
      </c>
      <c r="C3" s="951"/>
      <c r="D3" s="951"/>
      <c r="E3" s="951"/>
      <c r="F3" s="952"/>
      <c r="G3" s="950" t="s">
        <v>519</v>
      </c>
      <c r="H3" s="951"/>
      <c r="I3" s="951"/>
      <c r="J3" s="951"/>
      <c r="K3" s="951"/>
    </row>
    <row r="4" spans="1:11" ht="13.5" customHeight="1">
      <c r="A4" s="728" t="s">
        <v>650</v>
      </c>
      <c r="B4" s="943" t="s">
        <v>423</v>
      </c>
      <c r="C4" s="945" t="s">
        <v>520</v>
      </c>
      <c r="D4" s="947" t="s">
        <v>521</v>
      </c>
      <c r="E4" s="947" t="s">
        <v>522</v>
      </c>
      <c r="F4" s="953" t="s">
        <v>538</v>
      </c>
      <c r="G4" s="943" t="s">
        <v>715</v>
      </c>
      <c r="H4" s="945" t="s">
        <v>520</v>
      </c>
      <c r="I4" s="947" t="s">
        <v>521</v>
      </c>
      <c r="J4" s="947" t="s">
        <v>522</v>
      </c>
      <c r="K4" s="948" t="s">
        <v>538</v>
      </c>
    </row>
    <row r="5" spans="1:11" ht="30" customHeight="1">
      <c r="A5" s="729"/>
      <c r="B5" s="944"/>
      <c r="C5" s="946"/>
      <c r="D5" s="946"/>
      <c r="E5" s="946"/>
      <c r="F5" s="954"/>
      <c r="G5" s="944"/>
      <c r="H5" s="946"/>
      <c r="I5" s="946"/>
      <c r="J5" s="946"/>
      <c r="K5" s="949"/>
    </row>
    <row r="6" spans="1:11">
      <c r="A6" s="319"/>
      <c r="B6" s="567"/>
      <c r="C6" s="320"/>
      <c r="D6" s="320"/>
      <c r="E6" s="320"/>
      <c r="F6" s="320"/>
      <c r="G6" s="571"/>
      <c r="H6" s="321"/>
      <c r="I6" s="321"/>
      <c r="J6" s="321"/>
      <c r="K6" s="321"/>
    </row>
    <row r="7" spans="1:11" s="136" customFormat="1" ht="22.5" customHeight="1">
      <c r="A7" s="556" t="s">
        <v>523</v>
      </c>
      <c r="B7" s="568"/>
      <c r="C7" s="473"/>
      <c r="D7" s="473"/>
      <c r="E7" s="473"/>
      <c r="F7" s="473"/>
      <c r="G7" s="573"/>
      <c r="H7" s="474"/>
      <c r="I7" s="474"/>
      <c r="J7" s="474"/>
      <c r="K7" s="474"/>
    </row>
    <row r="8" spans="1:11" s="136" customFormat="1" ht="22.5" customHeight="1">
      <c r="A8" s="475" t="s">
        <v>535</v>
      </c>
      <c r="B8" s="568">
        <v>3294</v>
      </c>
      <c r="C8" s="474" t="s">
        <v>716</v>
      </c>
      <c r="D8" s="474" t="s">
        <v>716</v>
      </c>
      <c r="E8" s="474" t="s">
        <v>716</v>
      </c>
      <c r="F8" s="474" t="s">
        <v>716</v>
      </c>
      <c r="G8" s="573">
        <v>8604</v>
      </c>
      <c r="H8" s="474" t="s">
        <v>716</v>
      </c>
      <c r="I8" s="474" t="s">
        <v>716</v>
      </c>
      <c r="J8" s="474" t="s">
        <v>716</v>
      </c>
      <c r="K8" s="474" t="s">
        <v>716</v>
      </c>
    </row>
    <row r="9" spans="1:11" s="136" customFormat="1" ht="22.5" customHeight="1">
      <c r="A9" s="476" t="s">
        <v>662</v>
      </c>
      <c r="B9" s="568">
        <v>3030</v>
      </c>
      <c r="C9" s="474" t="s">
        <v>716</v>
      </c>
      <c r="D9" s="474" t="s">
        <v>716</v>
      </c>
      <c r="E9" s="474" t="s">
        <v>716</v>
      </c>
      <c r="F9" s="474" t="s">
        <v>716</v>
      </c>
      <c r="G9" s="573">
        <v>7833</v>
      </c>
      <c r="H9" s="474" t="s">
        <v>716</v>
      </c>
      <c r="I9" s="474" t="s">
        <v>716</v>
      </c>
      <c r="J9" s="474" t="s">
        <v>716</v>
      </c>
      <c r="K9" s="474" t="s">
        <v>716</v>
      </c>
    </row>
    <row r="10" spans="1:11" s="136" customFormat="1" ht="22.5" customHeight="1">
      <c r="A10" s="476" t="s">
        <v>663</v>
      </c>
      <c r="B10" s="568">
        <v>3238</v>
      </c>
      <c r="C10" s="473">
        <v>1801</v>
      </c>
      <c r="D10" s="473">
        <v>1106</v>
      </c>
      <c r="E10" s="473">
        <v>331</v>
      </c>
      <c r="F10" s="473">
        <v>690</v>
      </c>
      <c r="G10" s="573">
        <v>8307</v>
      </c>
      <c r="H10" s="474">
        <v>3602</v>
      </c>
      <c r="I10" s="474">
        <v>3318</v>
      </c>
      <c r="J10" s="474">
        <v>1387</v>
      </c>
      <c r="K10" s="474">
        <v>1850</v>
      </c>
    </row>
    <row r="11" spans="1:11" s="136" customFormat="1" ht="22.5" customHeight="1">
      <c r="A11" s="476" t="s">
        <v>664</v>
      </c>
      <c r="B11" s="568">
        <v>3550</v>
      </c>
      <c r="C11" s="473">
        <v>1968</v>
      </c>
      <c r="D11" s="473">
        <v>1211</v>
      </c>
      <c r="E11" s="473">
        <v>371</v>
      </c>
      <c r="F11" s="473">
        <v>778</v>
      </c>
      <c r="G11" s="573">
        <v>9129</v>
      </c>
      <c r="H11" s="474">
        <v>3936</v>
      </c>
      <c r="I11" s="474">
        <v>3633</v>
      </c>
      <c r="J11" s="474">
        <v>1560</v>
      </c>
      <c r="K11" s="474">
        <v>2160</v>
      </c>
    </row>
    <row r="12" spans="1:11" s="136" customFormat="1" ht="22.5" customHeight="1">
      <c r="A12" s="476" t="s">
        <v>665</v>
      </c>
      <c r="B12" s="568">
        <v>3146</v>
      </c>
      <c r="C12" s="473">
        <v>1773</v>
      </c>
      <c r="D12" s="473">
        <v>1048</v>
      </c>
      <c r="E12" s="473">
        <v>325</v>
      </c>
      <c r="F12" s="473">
        <v>561</v>
      </c>
      <c r="G12" s="573">
        <v>8067</v>
      </c>
      <c r="H12" s="474">
        <v>3546</v>
      </c>
      <c r="I12" s="474">
        <v>3144</v>
      </c>
      <c r="J12" s="474">
        <v>1377</v>
      </c>
      <c r="K12" s="474">
        <v>1600</v>
      </c>
    </row>
    <row r="13" spans="1:11" s="683" customFormat="1" ht="22.5" customHeight="1">
      <c r="A13" s="476" t="s">
        <v>864</v>
      </c>
      <c r="B13" s="568">
        <v>2882</v>
      </c>
      <c r="C13" s="473">
        <v>1684</v>
      </c>
      <c r="D13" s="473">
        <v>949</v>
      </c>
      <c r="E13" s="473">
        <v>249</v>
      </c>
      <c r="F13" s="473">
        <v>513</v>
      </c>
      <c r="G13" s="573">
        <v>7272</v>
      </c>
      <c r="H13" s="474">
        <v>3368</v>
      </c>
      <c r="I13" s="474">
        <v>2847</v>
      </c>
      <c r="J13" s="474">
        <v>1057</v>
      </c>
      <c r="K13" s="474">
        <v>1433</v>
      </c>
    </row>
    <row r="14" spans="1:11" s="136" customFormat="1" ht="18.75" customHeight="1">
      <c r="A14" s="475" t="s">
        <v>753</v>
      </c>
      <c r="B14" s="568"/>
      <c r="C14" s="473"/>
      <c r="D14" s="473"/>
      <c r="E14" s="473"/>
      <c r="F14" s="473"/>
      <c r="G14" s="573"/>
      <c r="H14" s="474"/>
      <c r="I14" s="474"/>
      <c r="J14" s="474"/>
      <c r="K14" s="474"/>
    </row>
    <row r="15" spans="1:11" s="136" customFormat="1" ht="22.5" customHeight="1">
      <c r="A15" s="641" t="s">
        <v>768</v>
      </c>
      <c r="B15" s="568">
        <v>937</v>
      </c>
      <c r="C15" s="473">
        <v>700</v>
      </c>
      <c r="D15" s="473">
        <v>199</v>
      </c>
      <c r="E15" s="473">
        <v>38</v>
      </c>
      <c r="F15" s="473">
        <v>222</v>
      </c>
      <c r="G15" s="572">
        <v>3783</v>
      </c>
      <c r="H15" s="473">
        <v>2625</v>
      </c>
      <c r="I15" s="473">
        <v>936</v>
      </c>
      <c r="J15" s="473">
        <v>222</v>
      </c>
      <c r="K15" s="473">
        <v>978</v>
      </c>
    </row>
    <row r="16" spans="1:11">
      <c r="A16" s="684"/>
      <c r="B16" s="569"/>
      <c r="C16" s="326"/>
      <c r="D16" s="326"/>
      <c r="E16" s="326"/>
      <c r="F16" s="326"/>
      <c r="G16" s="574"/>
      <c r="H16" s="327"/>
      <c r="I16" s="327"/>
      <c r="J16" s="327"/>
      <c r="K16" s="327"/>
    </row>
    <row r="17" spans="1:11" s="136" customFormat="1" ht="18.75" customHeight="1">
      <c r="A17" s="556" t="s">
        <v>524</v>
      </c>
      <c r="B17" s="570"/>
      <c r="C17" s="258"/>
      <c r="D17" s="258"/>
      <c r="E17" s="258"/>
      <c r="F17" s="258"/>
      <c r="G17" s="561"/>
      <c r="H17" s="258"/>
      <c r="I17" s="258"/>
      <c r="J17" s="258"/>
      <c r="K17" s="258"/>
    </row>
    <row r="18" spans="1:11" s="136" customFormat="1" ht="22.5" customHeight="1">
      <c r="A18" s="475" t="s">
        <v>535</v>
      </c>
      <c r="B18" s="568">
        <v>329</v>
      </c>
      <c r="C18" s="474" t="s">
        <v>716</v>
      </c>
      <c r="D18" s="474" t="s">
        <v>716</v>
      </c>
      <c r="E18" s="474" t="s">
        <v>716</v>
      </c>
      <c r="F18" s="474" t="s">
        <v>716</v>
      </c>
      <c r="G18" s="573">
        <v>823</v>
      </c>
      <c r="H18" s="474" t="s">
        <v>716</v>
      </c>
      <c r="I18" s="474" t="s">
        <v>716</v>
      </c>
      <c r="J18" s="474" t="s">
        <v>716</v>
      </c>
      <c r="K18" s="474" t="s">
        <v>716</v>
      </c>
    </row>
    <row r="19" spans="1:11" s="136" customFormat="1" ht="22.5" customHeight="1">
      <c r="A19" s="476" t="s">
        <v>662</v>
      </c>
      <c r="B19" s="568">
        <v>246</v>
      </c>
      <c r="C19" s="474" t="s">
        <v>716</v>
      </c>
      <c r="D19" s="474" t="s">
        <v>716</v>
      </c>
      <c r="E19" s="474" t="s">
        <v>716</v>
      </c>
      <c r="F19" s="474" t="s">
        <v>716</v>
      </c>
      <c r="G19" s="573">
        <v>624</v>
      </c>
      <c r="H19" s="474" t="s">
        <v>716</v>
      </c>
      <c r="I19" s="474" t="s">
        <v>716</v>
      </c>
      <c r="J19" s="474" t="s">
        <v>716</v>
      </c>
      <c r="K19" s="474" t="s">
        <v>716</v>
      </c>
    </row>
    <row r="20" spans="1:11" s="136" customFormat="1" ht="22.5" customHeight="1">
      <c r="A20" s="476" t="s">
        <v>663</v>
      </c>
      <c r="B20" s="568">
        <v>250</v>
      </c>
      <c r="C20" s="473">
        <v>142</v>
      </c>
      <c r="D20" s="473">
        <v>85</v>
      </c>
      <c r="E20" s="473">
        <v>23</v>
      </c>
      <c r="F20" s="473">
        <v>26</v>
      </c>
      <c r="G20" s="573">
        <v>634</v>
      </c>
      <c r="H20" s="474">
        <v>284</v>
      </c>
      <c r="I20" s="474">
        <v>255</v>
      </c>
      <c r="J20" s="474">
        <v>95</v>
      </c>
      <c r="K20" s="474">
        <v>68</v>
      </c>
    </row>
    <row r="21" spans="1:11" s="136" customFormat="1" ht="22.5" customHeight="1">
      <c r="A21" s="476" t="s">
        <v>664</v>
      </c>
      <c r="B21" s="568">
        <v>248</v>
      </c>
      <c r="C21" s="473">
        <v>159</v>
      </c>
      <c r="D21" s="473">
        <v>67</v>
      </c>
      <c r="E21" s="473">
        <v>22</v>
      </c>
      <c r="F21" s="473">
        <v>27</v>
      </c>
      <c r="G21" s="573">
        <v>610</v>
      </c>
      <c r="H21" s="474">
        <v>318</v>
      </c>
      <c r="I21" s="474">
        <v>201</v>
      </c>
      <c r="J21" s="474">
        <v>91</v>
      </c>
      <c r="K21" s="474">
        <v>65</v>
      </c>
    </row>
    <row r="22" spans="1:11" s="136" customFormat="1" ht="22.5" customHeight="1">
      <c r="A22" s="476" t="s">
        <v>665</v>
      </c>
      <c r="B22" s="568">
        <v>210</v>
      </c>
      <c r="C22" s="473">
        <v>137</v>
      </c>
      <c r="D22" s="473">
        <v>61</v>
      </c>
      <c r="E22" s="473">
        <v>12</v>
      </c>
      <c r="F22" s="473">
        <v>14</v>
      </c>
      <c r="G22" s="573">
        <v>506</v>
      </c>
      <c r="H22" s="474">
        <v>274</v>
      </c>
      <c r="I22" s="474">
        <v>183</v>
      </c>
      <c r="J22" s="474">
        <v>49</v>
      </c>
      <c r="K22" s="474">
        <v>38</v>
      </c>
    </row>
    <row r="23" spans="1:11" s="683" customFormat="1" ht="22.5" customHeight="1">
      <c r="A23" s="476" t="s">
        <v>865</v>
      </c>
      <c r="B23" s="568">
        <v>172</v>
      </c>
      <c r="C23" s="473">
        <v>111</v>
      </c>
      <c r="D23" s="473">
        <v>54</v>
      </c>
      <c r="E23" s="473">
        <v>7</v>
      </c>
      <c r="F23" s="473">
        <v>19</v>
      </c>
      <c r="G23" s="573">
        <v>413</v>
      </c>
      <c r="H23" s="474">
        <v>222</v>
      </c>
      <c r="I23" s="474">
        <v>162</v>
      </c>
      <c r="J23" s="474">
        <v>29</v>
      </c>
      <c r="K23" s="474">
        <v>50</v>
      </c>
    </row>
    <row r="24" spans="1:11" s="136" customFormat="1" ht="18.75" customHeight="1">
      <c r="A24" s="475" t="s">
        <v>753</v>
      </c>
      <c r="B24" s="568"/>
      <c r="C24" s="473"/>
      <c r="D24" s="473"/>
      <c r="E24" s="473"/>
      <c r="F24" s="473"/>
      <c r="G24" s="573"/>
      <c r="H24" s="474"/>
      <c r="I24" s="474"/>
      <c r="J24" s="474"/>
      <c r="K24" s="474"/>
    </row>
    <row r="25" spans="1:11" s="136" customFormat="1" ht="22.5" customHeight="1">
      <c r="A25" s="641" t="s">
        <v>754</v>
      </c>
      <c r="B25" s="568">
        <v>178</v>
      </c>
      <c r="C25" s="473">
        <v>121</v>
      </c>
      <c r="D25" s="473">
        <v>49</v>
      </c>
      <c r="E25" s="473">
        <v>8</v>
      </c>
      <c r="F25" s="473">
        <v>28</v>
      </c>
      <c r="G25" s="573">
        <v>757</v>
      </c>
      <c r="H25" s="474">
        <v>473</v>
      </c>
      <c r="I25" s="474">
        <v>234</v>
      </c>
      <c r="J25" s="474">
        <v>50</v>
      </c>
      <c r="K25" s="474">
        <v>137</v>
      </c>
    </row>
    <row r="26" spans="1:11">
      <c r="A26" s="186"/>
      <c r="B26" s="190"/>
      <c r="C26" s="191"/>
      <c r="D26" s="191"/>
      <c r="E26" s="191"/>
      <c r="F26" s="191"/>
      <c r="G26" s="191"/>
      <c r="H26" s="191"/>
      <c r="I26" s="191"/>
      <c r="J26" s="191"/>
      <c r="K26" s="191"/>
    </row>
    <row r="27" spans="1:11">
      <c r="A27" s="183"/>
      <c r="B27" s="61"/>
      <c r="C27" s="61"/>
      <c r="D27" s="61"/>
      <c r="E27" s="61"/>
      <c r="F27" s="61"/>
      <c r="G27" s="61"/>
      <c r="H27" s="61"/>
      <c r="I27" s="61"/>
      <c r="J27" s="61"/>
      <c r="K27" s="61"/>
    </row>
    <row r="28" spans="1:11">
      <c r="A28" s="183"/>
      <c r="B28" s="61"/>
      <c r="C28" s="61"/>
      <c r="D28" s="61"/>
      <c r="E28" s="61"/>
      <c r="F28" s="61"/>
      <c r="G28" s="61"/>
      <c r="H28" s="61"/>
      <c r="I28" s="61"/>
      <c r="J28" s="61"/>
      <c r="K28" s="61"/>
    </row>
    <row r="29" spans="1:11">
      <c r="A29" s="183"/>
      <c r="B29" s="61"/>
      <c r="C29" s="61"/>
      <c r="D29" s="61"/>
      <c r="E29" s="61"/>
      <c r="F29" s="61"/>
      <c r="G29" s="61"/>
      <c r="H29" s="61"/>
      <c r="I29" s="61"/>
      <c r="J29" s="61"/>
      <c r="K29" s="61"/>
    </row>
    <row r="30" spans="1:11" ht="15">
      <c r="A30" s="602" t="s">
        <v>866</v>
      </c>
      <c r="B30" s="61"/>
      <c r="C30" s="61"/>
      <c r="D30" s="61"/>
      <c r="E30" s="61"/>
      <c r="F30" s="61"/>
      <c r="G30" s="61"/>
      <c r="H30" s="61"/>
      <c r="I30" s="61"/>
      <c r="J30" s="61"/>
      <c r="K30" s="61"/>
    </row>
    <row r="31" spans="1:11" ht="15">
      <c r="A31" s="602" t="s">
        <v>867</v>
      </c>
      <c r="B31" s="61"/>
      <c r="C31" s="61"/>
      <c r="D31" s="61"/>
      <c r="E31" s="61"/>
      <c r="F31" s="61"/>
      <c r="G31" s="61"/>
      <c r="H31" s="61"/>
      <c r="I31" s="61"/>
      <c r="J31" s="61"/>
      <c r="K31" s="61"/>
    </row>
    <row r="32" spans="1:11">
      <c r="A32" s="322"/>
      <c r="B32" s="124"/>
      <c r="C32" s="124"/>
      <c r="D32" s="124"/>
      <c r="E32" s="124"/>
      <c r="F32" s="124"/>
      <c r="G32" s="124"/>
      <c r="H32" s="124"/>
      <c r="I32" s="124"/>
      <c r="J32" s="124"/>
      <c r="K32" s="124"/>
    </row>
    <row r="33" spans="1:11" ht="42" customHeight="1">
      <c r="A33" s="662" t="s">
        <v>787</v>
      </c>
      <c r="B33" s="829" t="s">
        <v>536</v>
      </c>
      <c r="C33" s="831"/>
      <c r="D33" s="829" t="s">
        <v>537</v>
      </c>
      <c r="E33" s="831"/>
      <c r="F33" s="829" t="s">
        <v>724</v>
      </c>
      <c r="G33" s="831"/>
      <c r="H33" s="940" t="s">
        <v>778</v>
      </c>
      <c r="I33" s="941"/>
      <c r="J33" s="940" t="s">
        <v>779</v>
      </c>
      <c r="K33" s="942"/>
    </row>
    <row r="34" spans="1:11">
      <c r="A34" s="125"/>
      <c r="B34" s="323"/>
      <c r="D34" s="324"/>
      <c r="F34" s="324"/>
      <c r="H34" s="324"/>
      <c r="J34" s="324"/>
      <c r="K34" s="124"/>
    </row>
    <row r="35" spans="1:11" s="8" customFormat="1" ht="21" customHeight="1">
      <c r="A35" s="622" t="s">
        <v>769</v>
      </c>
      <c r="B35" s="939">
        <v>7763</v>
      </c>
      <c r="C35" s="933"/>
      <c r="D35" s="936">
        <v>20935</v>
      </c>
      <c r="E35" s="933"/>
      <c r="F35" s="936">
        <v>4240</v>
      </c>
      <c r="G35" s="933"/>
      <c r="H35" s="936">
        <v>20148</v>
      </c>
      <c r="I35" s="933"/>
      <c r="J35" s="936">
        <v>14079</v>
      </c>
      <c r="K35" s="933"/>
    </row>
    <row r="36" spans="1:11" s="8" customFormat="1" ht="11.25" customHeight="1">
      <c r="A36" s="622"/>
      <c r="B36" s="611"/>
      <c r="C36" s="610"/>
      <c r="D36" s="610"/>
      <c r="E36" s="610"/>
      <c r="F36" s="610"/>
      <c r="G36" s="610"/>
      <c r="H36" s="610"/>
      <c r="I36" s="610"/>
      <c r="J36" s="610"/>
      <c r="K36" s="610"/>
    </row>
    <row r="37" spans="1:11" s="8" customFormat="1" ht="21" customHeight="1">
      <c r="A37" s="620" t="s">
        <v>525</v>
      </c>
      <c r="B37" s="937">
        <v>2244</v>
      </c>
      <c r="C37" s="933"/>
      <c r="D37" s="932">
        <v>5824</v>
      </c>
      <c r="E37" s="933"/>
      <c r="F37" s="932">
        <v>932</v>
      </c>
      <c r="G37" s="933"/>
      <c r="H37" s="932">
        <v>8168</v>
      </c>
      <c r="I37" s="933"/>
      <c r="J37" s="932">
        <v>4161</v>
      </c>
      <c r="K37" s="933"/>
    </row>
    <row r="38" spans="1:11" s="8" customFormat="1" ht="21" customHeight="1">
      <c r="A38" s="620" t="s">
        <v>526</v>
      </c>
      <c r="B38" s="937">
        <v>1257</v>
      </c>
      <c r="C38" s="933"/>
      <c r="D38" s="932">
        <v>3548</v>
      </c>
      <c r="E38" s="933"/>
      <c r="F38" s="932">
        <v>636</v>
      </c>
      <c r="G38" s="933"/>
      <c r="H38" s="932">
        <v>4187</v>
      </c>
      <c r="I38" s="933"/>
      <c r="J38" s="932">
        <v>2881</v>
      </c>
      <c r="K38" s="933"/>
    </row>
    <row r="39" spans="1:11" s="8" customFormat="1" ht="21" customHeight="1">
      <c r="A39" s="620" t="s">
        <v>527</v>
      </c>
      <c r="B39" s="937">
        <v>142</v>
      </c>
      <c r="C39" s="933"/>
      <c r="D39" s="932">
        <v>435</v>
      </c>
      <c r="E39" s="933"/>
      <c r="F39" s="932">
        <v>214</v>
      </c>
      <c r="G39" s="933"/>
      <c r="H39" s="932">
        <v>368</v>
      </c>
      <c r="I39" s="933"/>
      <c r="J39" s="932">
        <v>386</v>
      </c>
      <c r="K39" s="933"/>
    </row>
    <row r="40" spans="1:11" s="8" customFormat="1" ht="21" customHeight="1">
      <c r="A40" s="620" t="s">
        <v>528</v>
      </c>
      <c r="B40" s="937">
        <v>3907</v>
      </c>
      <c r="C40" s="933"/>
      <c r="D40" s="932">
        <v>10431</v>
      </c>
      <c r="E40" s="933"/>
      <c r="F40" s="932">
        <v>1938</v>
      </c>
      <c r="G40" s="933"/>
      <c r="H40" s="932">
        <v>6599</v>
      </c>
      <c r="I40" s="933"/>
      <c r="J40" s="932">
        <v>5907</v>
      </c>
      <c r="K40" s="933"/>
    </row>
    <row r="41" spans="1:11" s="8" customFormat="1" ht="21" customHeight="1">
      <c r="A41" s="620" t="s">
        <v>529</v>
      </c>
      <c r="B41" s="937">
        <v>35</v>
      </c>
      <c r="C41" s="933"/>
      <c r="D41" s="932">
        <v>153</v>
      </c>
      <c r="E41" s="933"/>
      <c r="F41" s="932">
        <v>120</v>
      </c>
      <c r="G41" s="933"/>
      <c r="H41" s="932">
        <v>189</v>
      </c>
      <c r="I41" s="933"/>
      <c r="J41" s="932">
        <v>157</v>
      </c>
      <c r="K41" s="933"/>
    </row>
    <row r="42" spans="1:11" s="8" customFormat="1" ht="21" customHeight="1">
      <c r="A42" s="620" t="s">
        <v>530</v>
      </c>
      <c r="B42" s="937">
        <v>36</v>
      </c>
      <c r="C42" s="933"/>
      <c r="D42" s="932">
        <v>147</v>
      </c>
      <c r="E42" s="933"/>
      <c r="F42" s="932">
        <v>109</v>
      </c>
      <c r="G42" s="933"/>
      <c r="H42" s="932">
        <v>260</v>
      </c>
      <c r="I42" s="933"/>
      <c r="J42" s="932">
        <v>212</v>
      </c>
      <c r="K42" s="933"/>
    </row>
    <row r="43" spans="1:11" s="8" customFormat="1" ht="21" customHeight="1">
      <c r="A43" s="620" t="s">
        <v>531</v>
      </c>
      <c r="B43" s="937">
        <v>14</v>
      </c>
      <c r="C43" s="933"/>
      <c r="D43" s="932">
        <v>53</v>
      </c>
      <c r="E43" s="933"/>
      <c r="F43" s="932">
        <v>27</v>
      </c>
      <c r="G43" s="933"/>
      <c r="H43" s="932">
        <v>77</v>
      </c>
      <c r="I43" s="933"/>
      <c r="J43" s="932">
        <v>79</v>
      </c>
      <c r="K43" s="933"/>
    </row>
    <row r="44" spans="1:11" s="8" customFormat="1" ht="21" customHeight="1">
      <c r="A44" s="621" t="s">
        <v>532</v>
      </c>
      <c r="B44" s="938">
        <v>128</v>
      </c>
      <c r="C44" s="935"/>
      <c r="D44" s="934">
        <v>344</v>
      </c>
      <c r="E44" s="935"/>
      <c r="F44" s="934">
        <v>264</v>
      </c>
      <c r="G44" s="935"/>
      <c r="H44" s="934">
        <v>300</v>
      </c>
      <c r="I44" s="935"/>
      <c r="J44" s="934">
        <v>296</v>
      </c>
      <c r="K44" s="935"/>
    </row>
    <row r="45" spans="1:11">
      <c r="A45" s="489"/>
    </row>
    <row r="48" spans="1:11" ht="14.25">
      <c r="A48" s="289"/>
      <c r="B48" s="289"/>
      <c r="C48" s="289"/>
      <c r="D48" s="289"/>
      <c r="E48" s="289"/>
      <c r="F48" s="289"/>
      <c r="G48" s="289"/>
      <c r="H48" s="289"/>
      <c r="I48" s="289"/>
      <c r="J48" s="289"/>
      <c r="K48" s="289"/>
    </row>
    <row r="49" spans="1:11" ht="14.25">
      <c r="A49" s="162"/>
      <c r="B49" s="162"/>
      <c r="C49" s="162"/>
      <c r="D49" s="162"/>
      <c r="E49" s="162"/>
      <c r="F49" s="162"/>
      <c r="G49" s="162"/>
      <c r="H49" s="162"/>
      <c r="I49" s="162"/>
      <c r="J49" s="162"/>
      <c r="K49" s="162"/>
    </row>
    <row r="50" spans="1:11">
      <c r="A50" s="113"/>
      <c r="B50" s="113"/>
      <c r="C50" s="113"/>
      <c r="D50" s="113"/>
      <c r="E50" s="113"/>
      <c r="F50" s="113"/>
      <c r="G50" s="113"/>
      <c r="H50" s="113"/>
      <c r="I50" s="113"/>
      <c r="J50" s="113"/>
      <c r="K50" s="113"/>
    </row>
    <row r="51" spans="1:11">
      <c r="A51" s="113"/>
      <c r="B51" s="113"/>
      <c r="C51" s="113"/>
      <c r="D51" s="113"/>
      <c r="E51" s="113"/>
      <c r="F51" s="113"/>
      <c r="G51" s="113"/>
      <c r="H51" s="113"/>
      <c r="I51" s="113"/>
      <c r="J51" s="113"/>
      <c r="K51" s="113"/>
    </row>
    <row r="52" spans="1:11">
      <c r="A52" s="113"/>
      <c r="B52" s="113"/>
      <c r="C52" s="113"/>
      <c r="D52" s="113"/>
      <c r="E52" s="113"/>
      <c r="F52" s="113"/>
      <c r="G52" s="113"/>
      <c r="H52" s="113"/>
      <c r="I52" s="113"/>
      <c r="J52" s="113"/>
      <c r="K52" s="113"/>
    </row>
    <row r="53" spans="1:11">
      <c r="A53" s="309"/>
      <c r="B53" s="309"/>
      <c r="C53" s="309"/>
      <c r="D53" s="309"/>
      <c r="E53" s="309"/>
      <c r="F53" s="309"/>
      <c r="G53" s="309"/>
      <c r="H53" s="309"/>
      <c r="I53" s="309"/>
      <c r="J53" s="309"/>
      <c r="K53" s="309"/>
    </row>
    <row r="54" spans="1:11">
      <c r="A54" s="309"/>
      <c r="B54" s="309"/>
      <c r="C54" s="309"/>
      <c r="D54" s="309"/>
      <c r="E54" s="309"/>
      <c r="F54" s="309"/>
      <c r="G54" s="309"/>
      <c r="H54" s="309"/>
      <c r="I54" s="309"/>
      <c r="J54" s="309"/>
      <c r="K54" s="309"/>
    </row>
    <row r="55" spans="1:11">
      <c r="A55" s="309"/>
      <c r="B55" s="309"/>
      <c r="C55" s="309"/>
      <c r="D55" s="309"/>
      <c r="E55" s="309"/>
      <c r="F55" s="309"/>
      <c r="G55" s="309"/>
      <c r="H55" s="309"/>
      <c r="I55" s="309"/>
      <c r="J55" s="309"/>
      <c r="K55" s="309"/>
    </row>
    <row r="56" spans="1:11">
      <c r="A56" s="309"/>
      <c r="B56" s="309"/>
      <c r="C56" s="309"/>
      <c r="D56" s="309"/>
      <c r="E56" s="309"/>
      <c r="F56" s="309"/>
      <c r="G56" s="309"/>
      <c r="H56" s="309"/>
      <c r="I56" s="309"/>
      <c r="J56" s="309"/>
      <c r="K56" s="309"/>
    </row>
    <row r="57" spans="1:11">
      <c r="A57" s="309"/>
      <c r="B57" s="309"/>
      <c r="C57" s="309"/>
      <c r="D57" s="309"/>
      <c r="E57" s="309"/>
      <c r="F57" s="309"/>
      <c r="G57" s="309"/>
      <c r="H57" s="309"/>
      <c r="I57" s="309"/>
      <c r="J57" s="309"/>
      <c r="K57" s="309"/>
    </row>
    <row r="58" spans="1:11">
      <c r="A58" s="309"/>
      <c r="B58" s="309"/>
      <c r="C58" s="309"/>
      <c r="D58" s="309"/>
      <c r="E58" s="309"/>
      <c r="F58" s="309"/>
      <c r="G58" s="309"/>
      <c r="H58" s="309"/>
      <c r="I58" s="309"/>
      <c r="J58" s="309"/>
      <c r="K58" s="309"/>
    </row>
    <row r="59" spans="1:11">
      <c r="A59" s="309"/>
      <c r="B59" s="309"/>
      <c r="C59" s="309"/>
      <c r="D59" s="309"/>
      <c r="E59" s="309"/>
      <c r="F59" s="309"/>
      <c r="G59" s="309"/>
      <c r="H59" s="309"/>
      <c r="I59" s="309"/>
      <c r="J59" s="309"/>
      <c r="K59" s="309"/>
    </row>
    <row r="60" spans="1:11">
      <c r="A60" s="309"/>
      <c r="B60" s="309"/>
      <c r="C60" s="309"/>
      <c r="D60" s="309"/>
      <c r="E60" s="309"/>
      <c r="F60" s="309"/>
      <c r="G60" s="309"/>
      <c r="H60" s="309"/>
      <c r="I60" s="309"/>
      <c r="J60" s="309"/>
      <c r="K60" s="309"/>
    </row>
    <row r="61" spans="1:11">
      <c r="A61" s="309"/>
      <c r="B61" s="309"/>
      <c r="C61" s="309"/>
      <c r="D61" s="309"/>
      <c r="E61" s="309"/>
      <c r="F61" s="309"/>
      <c r="G61" s="309"/>
      <c r="H61" s="309"/>
      <c r="I61" s="309"/>
      <c r="J61" s="309"/>
      <c r="K61" s="309"/>
    </row>
    <row r="62" spans="1:11">
      <c r="A62" s="309"/>
      <c r="B62" s="309"/>
      <c r="C62" s="309"/>
      <c r="D62" s="309"/>
      <c r="E62" s="309"/>
      <c r="F62" s="309"/>
      <c r="G62" s="309"/>
      <c r="H62" s="309"/>
      <c r="I62" s="309"/>
      <c r="J62" s="309"/>
      <c r="K62" s="309"/>
    </row>
    <row r="63" spans="1:11">
      <c r="A63" s="309"/>
      <c r="B63" s="309"/>
      <c r="C63" s="309"/>
      <c r="D63" s="309"/>
      <c r="E63" s="309"/>
      <c r="F63" s="309"/>
      <c r="G63" s="309"/>
      <c r="H63" s="309"/>
      <c r="I63" s="309"/>
      <c r="J63" s="309"/>
      <c r="K63" s="309"/>
    </row>
    <row r="64" spans="1:11">
      <c r="A64" s="309"/>
      <c r="B64" s="309"/>
      <c r="C64" s="309"/>
      <c r="D64" s="309"/>
      <c r="E64" s="309"/>
      <c r="F64" s="309"/>
      <c r="G64" s="309"/>
      <c r="H64" s="309"/>
      <c r="I64" s="309"/>
      <c r="J64" s="309"/>
      <c r="K64" s="309"/>
    </row>
    <row r="65" spans="1:11">
      <c r="A65" s="125"/>
      <c r="B65" s="125"/>
      <c r="C65" s="125"/>
      <c r="D65" s="125"/>
      <c r="E65" s="125"/>
      <c r="F65" s="125"/>
      <c r="G65" s="125"/>
      <c r="H65" s="125"/>
      <c r="I65" s="125"/>
      <c r="J65" s="125"/>
      <c r="K65" s="125"/>
    </row>
    <row r="66" spans="1:11" ht="14.25">
      <c r="A66" s="162"/>
      <c r="B66" s="162"/>
      <c r="C66" s="162"/>
      <c r="D66" s="162"/>
      <c r="E66" s="162"/>
      <c r="F66" s="162"/>
      <c r="G66" s="162"/>
      <c r="H66" s="162"/>
      <c r="I66" s="162"/>
      <c r="J66" s="162"/>
      <c r="K66" s="162"/>
    </row>
    <row r="67" spans="1:11">
      <c r="A67" s="125"/>
      <c r="B67" s="125"/>
      <c r="C67" s="125"/>
      <c r="D67" s="125"/>
      <c r="E67" s="125"/>
      <c r="F67" s="125"/>
      <c r="G67" s="125"/>
      <c r="H67" s="125"/>
      <c r="I67" s="125"/>
      <c r="J67" s="125"/>
      <c r="K67" s="125"/>
    </row>
    <row r="68" spans="1:11">
      <c r="A68" s="113"/>
      <c r="B68" s="113"/>
      <c r="C68" s="113"/>
      <c r="D68" s="113"/>
      <c r="E68" s="113"/>
      <c r="F68" s="113"/>
      <c r="G68" s="113"/>
      <c r="H68" s="113"/>
      <c r="I68" s="113"/>
      <c r="J68" s="113"/>
      <c r="K68" s="113"/>
    </row>
    <row r="69" spans="1:11">
      <c r="A69" s="113"/>
      <c r="B69" s="113"/>
      <c r="C69" s="113"/>
      <c r="D69" s="113"/>
      <c r="E69" s="113"/>
      <c r="F69" s="113"/>
      <c r="G69" s="113"/>
      <c r="H69" s="113"/>
      <c r="I69" s="113"/>
      <c r="J69" s="113"/>
      <c r="K69" s="113"/>
    </row>
    <row r="70" spans="1:11">
      <c r="A70" s="113"/>
      <c r="B70" s="113"/>
      <c r="C70" s="113"/>
      <c r="D70" s="113"/>
      <c r="E70" s="113"/>
      <c r="F70" s="113"/>
      <c r="G70" s="113"/>
      <c r="H70" s="113"/>
      <c r="I70" s="113"/>
      <c r="J70" s="113"/>
      <c r="K70" s="113"/>
    </row>
    <row r="71" spans="1:11">
      <c r="A71" s="184"/>
      <c r="B71" s="184"/>
      <c r="C71" s="184"/>
      <c r="D71" s="184"/>
      <c r="E71" s="184"/>
      <c r="F71" s="184"/>
      <c r="G71" s="184"/>
      <c r="H71" s="184"/>
      <c r="I71" s="184"/>
      <c r="J71" s="184"/>
      <c r="K71" s="184"/>
    </row>
    <row r="72" spans="1:11">
      <c r="A72" s="312"/>
      <c r="B72" s="312"/>
      <c r="C72" s="312"/>
      <c r="D72" s="312"/>
      <c r="E72" s="312"/>
      <c r="F72" s="312"/>
      <c r="G72" s="312"/>
      <c r="H72" s="312"/>
      <c r="I72" s="312"/>
      <c r="J72" s="312"/>
      <c r="K72" s="312"/>
    </row>
    <row r="73" spans="1:11">
      <c r="A73" s="184"/>
      <c r="B73" s="184"/>
      <c r="C73" s="184"/>
      <c r="D73" s="184"/>
      <c r="E73" s="184"/>
      <c r="F73" s="184"/>
      <c r="G73" s="184"/>
      <c r="H73" s="184"/>
      <c r="I73" s="184"/>
      <c r="J73" s="184"/>
      <c r="K73" s="184"/>
    </row>
    <row r="74" spans="1:11">
      <c r="A74" s="184"/>
      <c r="B74" s="184"/>
      <c r="C74" s="184"/>
      <c r="D74" s="184"/>
      <c r="E74" s="184"/>
      <c r="F74" s="184"/>
      <c r="G74" s="184"/>
      <c r="H74" s="184"/>
      <c r="I74" s="184"/>
      <c r="J74" s="184"/>
      <c r="K74" s="184"/>
    </row>
    <row r="75" spans="1:11">
      <c r="A75" s="184"/>
      <c r="B75" s="184"/>
      <c r="C75" s="184"/>
      <c r="D75" s="184"/>
      <c r="E75" s="184"/>
      <c r="F75" s="184"/>
      <c r="G75" s="184"/>
      <c r="H75" s="184"/>
      <c r="I75" s="184"/>
      <c r="J75" s="184"/>
      <c r="K75" s="184"/>
    </row>
    <row r="76" spans="1:11">
      <c r="A76" s="184"/>
      <c r="B76" s="184"/>
      <c r="C76" s="184"/>
      <c r="D76" s="184"/>
      <c r="E76" s="184"/>
      <c r="F76" s="184"/>
      <c r="G76" s="184"/>
      <c r="H76" s="184"/>
      <c r="I76" s="184"/>
      <c r="J76" s="184"/>
      <c r="K76" s="184"/>
    </row>
    <row r="77" spans="1:11">
      <c r="A77" s="184"/>
      <c r="B77" s="184"/>
      <c r="C77" s="184"/>
      <c r="D77" s="184"/>
      <c r="E77" s="184"/>
      <c r="F77" s="184"/>
      <c r="G77" s="184"/>
      <c r="H77" s="184"/>
      <c r="I77" s="184"/>
      <c r="J77" s="184"/>
      <c r="K77" s="184"/>
    </row>
    <row r="78" spans="1:11">
      <c r="A78" s="184"/>
      <c r="B78" s="184"/>
      <c r="C78" s="184"/>
      <c r="D78" s="184"/>
      <c r="E78" s="184"/>
      <c r="F78" s="184"/>
      <c r="G78" s="184"/>
      <c r="H78" s="184"/>
      <c r="I78" s="184"/>
      <c r="J78" s="184"/>
      <c r="K78" s="184"/>
    </row>
    <row r="79" spans="1:11">
      <c r="A79" s="184"/>
      <c r="B79" s="184"/>
      <c r="C79" s="184"/>
      <c r="D79" s="184"/>
      <c r="E79" s="184"/>
      <c r="F79" s="184"/>
      <c r="G79" s="184"/>
      <c r="H79" s="184"/>
      <c r="I79" s="184"/>
      <c r="J79" s="184"/>
      <c r="K79" s="184"/>
    </row>
    <row r="83" spans="1:11">
      <c r="A83" s="294"/>
      <c r="B83" s="294"/>
      <c r="C83" s="294"/>
      <c r="D83" s="294"/>
      <c r="E83" s="294"/>
      <c r="F83" s="294"/>
      <c r="G83" s="294"/>
      <c r="H83" s="294"/>
      <c r="I83" s="294"/>
      <c r="J83" s="294"/>
      <c r="K83" s="294"/>
    </row>
    <row r="84" spans="1:11">
      <c r="A84" s="125"/>
      <c r="B84" s="125"/>
      <c r="C84" s="125"/>
      <c r="D84" s="125"/>
      <c r="E84" s="125"/>
      <c r="F84" s="125"/>
      <c r="G84" s="125"/>
      <c r="H84" s="125"/>
      <c r="I84" s="125"/>
      <c r="J84" s="125"/>
      <c r="K84" s="125"/>
    </row>
    <row r="85" spans="1:11">
      <c r="A85" s="125"/>
      <c r="B85" s="125"/>
      <c r="C85" s="125"/>
      <c r="D85" s="125"/>
      <c r="E85" s="125"/>
      <c r="F85" s="125"/>
      <c r="G85" s="125"/>
      <c r="H85" s="125"/>
      <c r="I85" s="125"/>
      <c r="J85" s="125"/>
      <c r="K85" s="125"/>
    </row>
    <row r="86" spans="1:11">
      <c r="A86" s="287"/>
      <c r="B86" s="287"/>
      <c r="C86" s="287"/>
      <c r="D86" s="287"/>
      <c r="E86" s="287"/>
      <c r="F86" s="287"/>
      <c r="G86" s="287"/>
      <c r="H86" s="287"/>
      <c r="I86" s="287"/>
      <c r="J86" s="287"/>
      <c r="K86" s="287"/>
    </row>
    <row r="87" spans="1:11">
      <c r="A87" s="287"/>
      <c r="B87" s="287"/>
      <c r="C87" s="287"/>
      <c r="D87" s="287"/>
      <c r="E87" s="287"/>
      <c r="F87" s="287"/>
      <c r="G87" s="287"/>
      <c r="H87" s="287"/>
      <c r="I87" s="287"/>
      <c r="J87" s="287"/>
      <c r="K87" s="287"/>
    </row>
    <row r="88" spans="1:11">
      <c r="A88" s="287"/>
      <c r="B88" s="287"/>
      <c r="C88" s="287"/>
      <c r="D88" s="287"/>
      <c r="E88" s="287"/>
      <c r="F88" s="287"/>
      <c r="G88" s="287"/>
      <c r="H88" s="287"/>
      <c r="I88" s="287"/>
      <c r="J88" s="287"/>
      <c r="K88" s="287"/>
    </row>
    <row r="89" spans="1:11">
      <c r="A89" s="113"/>
      <c r="B89" s="113"/>
      <c r="C89" s="113"/>
      <c r="D89" s="113"/>
      <c r="E89" s="113"/>
      <c r="F89" s="113"/>
      <c r="G89" s="113"/>
      <c r="H89" s="113"/>
      <c r="I89" s="113"/>
      <c r="J89" s="113"/>
      <c r="K89" s="113"/>
    </row>
    <row r="90" spans="1:11">
      <c r="A90" s="113"/>
      <c r="B90" s="113"/>
      <c r="C90" s="113"/>
      <c r="D90" s="113"/>
      <c r="E90" s="113"/>
      <c r="F90" s="113"/>
      <c r="G90" s="113"/>
      <c r="H90" s="113"/>
      <c r="I90" s="113"/>
      <c r="J90" s="113"/>
      <c r="K90" s="113"/>
    </row>
    <row r="91" spans="1:11">
      <c r="A91" s="113"/>
      <c r="B91" s="113"/>
      <c r="C91" s="113"/>
      <c r="D91" s="113"/>
      <c r="E91" s="113"/>
      <c r="F91" s="113"/>
      <c r="G91" s="113"/>
      <c r="H91" s="113"/>
      <c r="I91" s="113"/>
      <c r="J91" s="113"/>
      <c r="K91" s="113"/>
    </row>
    <row r="92" spans="1:11">
      <c r="A92" s="113"/>
      <c r="B92" s="113"/>
      <c r="C92" s="113"/>
      <c r="D92" s="113"/>
      <c r="E92" s="113"/>
      <c r="F92" s="113"/>
      <c r="G92" s="113"/>
      <c r="H92" s="113"/>
      <c r="I92" s="113"/>
      <c r="J92" s="113"/>
      <c r="K92" s="113"/>
    </row>
    <row r="93" spans="1:11">
      <c r="A93" s="113"/>
      <c r="B93" s="113"/>
      <c r="C93" s="113"/>
      <c r="D93" s="113"/>
      <c r="E93" s="113"/>
      <c r="F93" s="113"/>
      <c r="G93" s="113"/>
      <c r="H93" s="113"/>
      <c r="I93" s="113"/>
      <c r="J93" s="113"/>
      <c r="K93" s="113"/>
    </row>
    <row r="94" spans="1:11">
      <c r="A94" s="113"/>
      <c r="B94" s="113"/>
      <c r="C94" s="113"/>
      <c r="D94" s="113"/>
      <c r="E94" s="113"/>
      <c r="F94" s="113"/>
      <c r="G94" s="113"/>
      <c r="H94" s="113"/>
      <c r="I94" s="113"/>
      <c r="J94" s="113"/>
      <c r="K94" s="113"/>
    </row>
    <row r="95" spans="1:11">
      <c r="A95" s="113"/>
      <c r="B95" s="113"/>
      <c r="C95" s="113"/>
      <c r="D95" s="113"/>
      <c r="E95" s="113"/>
      <c r="F95" s="113"/>
      <c r="G95" s="113"/>
      <c r="H95" s="113"/>
      <c r="I95" s="113"/>
      <c r="J95" s="113"/>
      <c r="K95" s="113"/>
    </row>
    <row r="96" spans="1:11">
      <c r="A96" s="113"/>
      <c r="B96" s="113"/>
      <c r="C96" s="113"/>
      <c r="D96" s="113"/>
      <c r="E96" s="113"/>
      <c r="F96" s="113"/>
      <c r="G96" s="113"/>
      <c r="H96" s="113"/>
      <c r="I96" s="113"/>
      <c r="J96" s="113"/>
      <c r="K96" s="113"/>
    </row>
    <row r="97" spans="1:11">
      <c r="A97" s="113"/>
      <c r="B97" s="113"/>
      <c r="C97" s="113"/>
      <c r="D97" s="113"/>
      <c r="E97" s="113"/>
      <c r="F97" s="113"/>
      <c r="G97" s="113"/>
      <c r="H97" s="113"/>
      <c r="I97" s="113"/>
      <c r="J97" s="113"/>
      <c r="K97" s="113"/>
    </row>
    <row r="98" spans="1:11">
      <c r="A98" s="113"/>
      <c r="B98" s="113"/>
      <c r="C98" s="113"/>
      <c r="D98" s="113"/>
      <c r="E98" s="113"/>
      <c r="F98" s="113"/>
      <c r="G98" s="113"/>
      <c r="H98" s="113"/>
      <c r="I98" s="113"/>
      <c r="J98" s="113"/>
      <c r="K98" s="113"/>
    </row>
    <row r="99" spans="1:11">
      <c r="A99" s="113"/>
      <c r="B99" s="113"/>
      <c r="C99" s="113"/>
      <c r="D99" s="113"/>
      <c r="E99" s="113"/>
      <c r="F99" s="113"/>
      <c r="G99" s="113"/>
      <c r="H99" s="113"/>
      <c r="I99" s="113"/>
      <c r="J99" s="113"/>
      <c r="K99" s="113"/>
    </row>
    <row r="100" spans="1:11">
      <c r="A100" s="113"/>
      <c r="B100" s="113"/>
      <c r="C100" s="113"/>
      <c r="D100" s="113"/>
      <c r="E100" s="113"/>
      <c r="F100" s="113"/>
      <c r="G100" s="113"/>
      <c r="H100" s="113"/>
      <c r="I100" s="113"/>
      <c r="J100" s="113"/>
      <c r="K100" s="113"/>
    </row>
    <row r="101" spans="1:11">
      <c r="A101" s="113"/>
      <c r="B101" s="113"/>
      <c r="C101" s="113"/>
      <c r="D101" s="113"/>
      <c r="E101" s="113"/>
      <c r="F101" s="113"/>
      <c r="G101" s="113"/>
      <c r="H101" s="113"/>
      <c r="I101" s="113"/>
      <c r="J101" s="113"/>
      <c r="K101" s="113"/>
    </row>
    <row r="102" spans="1:11">
      <c r="A102" s="113"/>
      <c r="B102" s="113"/>
      <c r="C102" s="113"/>
      <c r="D102" s="113"/>
      <c r="E102" s="113"/>
      <c r="F102" s="113"/>
      <c r="G102" s="113"/>
      <c r="H102" s="113"/>
      <c r="I102" s="113"/>
      <c r="J102" s="113"/>
      <c r="K102" s="113"/>
    </row>
    <row r="103" spans="1:11">
      <c r="A103" s="113"/>
      <c r="B103" s="113"/>
      <c r="C103" s="113"/>
      <c r="D103" s="113"/>
      <c r="E103" s="113"/>
      <c r="F103" s="113"/>
      <c r="G103" s="113"/>
      <c r="H103" s="113"/>
      <c r="I103" s="113"/>
      <c r="J103" s="113"/>
      <c r="K103" s="113"/>
    </row>
    <row r="104" spans="1:11">
      <c r="A104" s="113"/>
      <c r="B104" s="113"/>
      <c r="C104" s="113"/>
      <c r="D104" s="113"/>
      <c r="E104" s="113"/>
      <c r="F104" s="113"/>
      <c r="G104" s="113"/>
      <c r="H104" s="113"/>
      <c r="I104" s="113"/>
      <c r="J104" s="113"/>
      <c r="K104" s="113"/>
    </row>
    <row r="105" spans="1:11">
      <c r="A105" s="113"/>
      <c r="B105" s="113"/>
      <c r="C105" s="113"/>
      <c r="D105" s="113"/>
      <c r="E105" s="113"/>
      <c r="F105" s="113"/>
      <c r="G105" s="113"/>
      <c r="H105" s="113"/>
      <c r="I105" s="113"/>
      <c r="J105" s="113"/>
      <c r="K105" s="113"/>
    </row>
    <row r="106" spans="1:11">
      <c r="A106" s="287"/>
      <c r="B106" s="287"/>
      <c r="C106" s="287"/>
      <c r="D106" s="287"/>
      <c r="E106" s="287"/>
      <c r="F106" s="287"/>
      <c r="G106" s="287"/>
      <c r="H106" s="287"/>
      <c r="I106" s="287"/>
      <c r="J106" s="287"/>
      <c r="K106" s="287"/>
    </row>
    <row r="107" spans="1:11">
      <c r="A107" s="287"/>
      <c r="B107" s="287"/>
      <c r="C107" s="287"/>
      <c r="D107" s="287"/>
      <c r="E107" s="287"/>
      <c r="F107" s="287"/>
      <c r="G107" s="287"/>
      <c r="H107" s="287"/>
      <c r="I107" s="287"/>
      <c r="J107" s="287"/>
      <c r="K107" s="287"/>
    </row>
    <row r="108" spans="1:11">
      <c r="A108" s="287"/>
      <c r="B108" s="287"/>
      <c r="C108" s="287"/>
      <c r="D108" s="287"/>
      <c r="E108" s="287"/>
      <c r="F108" s="287"/>
      <c r="G108" s="287"/>
      <c r="H108" s="287"/>
      <c r="I108" s="287"/>
      <c r="J108" s="287"/>
      <c r="K108" s="287"/>
    </row>
    <row r="109" spans="1:11">
      <c r="A109" s="287"/>
      <c r="B109" s="287"/>
      <c r="C109" s="287"/>
      <c r="D109" s="287"/>
      <c r="E109" s="287"/>
      <c r="F109" s="287"/>
      <c r="G109" s="287"/>
      <c r="H109" s="287"/>
      <c r="I109" s="287"/>
      <c r="J109" s="287"/>
      <c r="K109" s="287"/>
    </row>
    <row r="110" spans="1:11">
      <c r="A110" s="287"/>
      <c r="B110" s="287"/>
      <c r="C110" s="287"/>
      <c r="D110" s="287"/>
      <c r="E110" s="287"/>
      <c r="F110" s="287"/>
      <c r="G110" s="287"/>
      <c r="H110" s="287"/>
      <c r="I110" s="287"/>
      <c r="J110" s="287"/>
      <c r="K110" s="287"/>
    </row>
    <row r="111" spans="1:11">
      <c r="A111" s="125"/>
      <c r="B111" s="125"/>
      <c r="C111" s="125"/>
      <c r="D111" s="125"/>
      <c r="E111" s="125"/>
      <c r="F111" s="125"/>
      <c r="G111" s="125"/>
      <c r="H111" s="125"/>
      <c r="I111" s="125"/>
      <c r="J111" s="125"/>
      <c r="K111" s="125"/>
    </row>
    <row r="112" spans="1:11">
      <c r="A112" s="125"/>
      <c r="B112" s="125"/>
      <c r="C112" s="125"/>
      <c r="D112" s="125"/>
      <c r="E112" s="125"/>
      <c r="F112" s="125"/>
      <c r="G112" s="125"/>
      <c r="H112" s="125"/>
      <c r="I112" s="125"/>
      <c r="J112" s="125"/>
      <c r="K112" s="125"/>
    </row>
    <row r="113" spans="1:11">
      <c r="A113" s="125"/>
      <c r="B113" s="125"/>
      <c r="C113" s="125"/>
      <c r="D113" s="125"/>
      <c r="E113" s="125"/>
      <c r="F113" s="125"/>
      <c r="G113" s="125"/>
      <c r="H113" s="125"/>
      <c r="I113" s="125"/>
      <c r="J113" s="125"/>
      <c r="K113" s="125"/>
    </row>
    <row r="114" spans="1:11">
      <c r="A114" s="125"/>
      <c r="B114" s="125"/>
      <c r="C114" s="125"/>
      <c r="D114" s="125"/>
      <c r="E114" s="125"/>
      <c r="F114" s="125"/>
      <c r="G114" s="125"/>
      <c r="H114" s="125"/>
      <c r="I114" s="125"/>
      <c r="J114" s="125"/>
      <c r="K114" s="125"/>
    </row>
    <row r="115" spans="1:11">
      <c r="A115" s="125"/>
      <c r="B115" s="125"/>
      <c r="C115" s="125"/>
      <c r="D115" s="125"/>
      <c r="E115" s="125"/>
      <c r="F115" s="125"/>
      <c r="G115" s="125"/>
      <c r="H115" s="125"/>
      <c r="I115" s="125"/>
      <c r="J115" s="125"/>
      <c r="K115" s="125"/>
    </row>
    <row r="116" spans="1:11">
      <c r="A116" s="125"/>
      <c r="B116" s="125"/>
      <c r="C116" s="125"/>
      <c r="D116" s="125"/>
      <c r="E116" s="125"/>
      <c r="F116" s="125"/>
      <c r="G116" s="125"/>
      <c r="H116" s="125"/>
      <c r="I116" s="125"/>
      <c r="J116" s="125"/>
      <c r="K116" s="125"/>
    </row>
    <row r="117" spans="1:11">
      <c r="A117" s="125"/>
      <c r="B117" s="125"/>
      <c r="C117" s="125"/>
      <c r="D117" s="125"/>
      <c r="E117" s="125"/>
      <c r="F117" s="125"/>
      <c r="G117" s="125"/>
      <c r="H117" s="125"/>
      <c r="I117" s="125"/>
      <c r="J117" s="125"/>
      <c r="K117" s="125"/>
    </row>
    <row r="118" spans="1:11">
      <c r="A118" s="125"/>
      <c r="B118" s="125"/>
      <c r="C118" s="125"/>
      <c r="D118" s="125"/>
      <c r="E118" s="125"/>
      <c r="F118" s="125"/>
      <c r="G118" s="125"/>
      <c r="H118" s="125"/>
      <c r="I118" s="125"/>
      <c r="J118" s="125"/>
      <c r="K118" s="125"/>
    </row>
    <row r="119" spans="1:11">
      <c r="A119" s="125"/>
      <c r="B119" s="125"/>
      <c r="C119" s="125"/>
      <c r="D119" s="125"/>
      <c r="E119" s="125"/>
      <c r="F119" s="125"/>
      <c r="G119" s="125"/>
      <c r="H119" s="125"/>
      <c r="I119" s="125"/>
      <c r="J119" s="125"/>
      <c r="K119" s="125"/>
    </row>
    <row r="120" spans="1:11">
      <c r="A120" s="125"/>
      <c r="B120" s="125"/>
      <c r="C120" s="125"/>
      <c r="D120" s="125"/>
      <c r="E120" s="125"/>
      <c r="F120" s="125"/>
      <c r="G120" s="125"/>
      <c r="H120" s="125"/>
      <c r="I120" s="125"/>
      <c r="J120" s="125"/>
      <c r="K120" s="125"/>
    </row>
    <row r="121" spans="1:11">
      <c r="A121" s="125"/>
      <c r="B121" s="125"/>
      <c r="C121" s="125"/>
      <c r="D121" s="125"/>
      <c r="E121" s="125"/>
      <c r="F121" s="125"/>
      <c r="G121" s="125"/>
      <c r="H121" s="125"/>
      <c r="I121" s="125"/>
      <c r="J121" s="125"/>
      <c r="K121" s="125"/>
    </row>
    <row r="122" spans="1:11">
      <c r="A122" s="125"/>
      <c r="B122" s="125"/>
      <c r="C122" s="125"/>
      <c r="D122" s="125"/>
      <c r="E122" s="125"/>
      <c r="F122" s="125"/>
      <c r="G122" s="125"/>
      <c r="H122" s="125"/>
      <c r="I122" s="125"/>
      <c r="J122" s="125"/>
      <c r="K122" s="125"/>
    </row>
  </sheetData>
  <mergeCells count="63">
    <mergeCell ref="J4:J5"/>
    <mergeCell ref="K4:K5"/>
    <mergeCell ref="B3:F3"/>
    <mergeCell ref="G3:K3"/>
    <mergeCell ref="F4:F5"/>
    <mergeCell ref="G4:G5"/>
    <mergeCell ref="H4:H5"/>
    <mergeCell ref="I4:I5"/>
    <mergeCell ref="A4:A5"/>
    <mergeCell ref="B4:B5"/>
    <mergeCell ref="C4:C5"/>
    <mergeCell ref="D4:D5"/>
    <mergeCell ref="E4:E5"/>
    <mergeCell ref="B33:C33"/>
    <mergeCell ref="D33:E33"/>
    <mergeCell ref="F33:G33"/>
    <mergeCell ref="H33:I33"/>
    <mergeCell ref="J33:K33"/>
    <mergeCell ref="B44:C44"/>
    <mergeCell ref="D35:E35"/>
    <mergeCell ref="D37:E37"/>
    <mergeCell ref="D38:E38"/>
    <mergeCell ref="D39:E39"/>
    <mergeCell ref="D40:E40"/>
    <mergeCell ref="D41:E41"/>
    <mergeCell ref="D42:E42"/>
    <mergeCell ref="D43:E43"/>
    <mergeCell ref="D44:E44"/>
    <mergeCell ref="B35:C35"/>
    <mergeCell ref="B37:C37"/>
    <mergeCell ref="B38:C38"/>
    <mergeCell ref="B39:C39"/>
    <mergeCell ref="B40:C40"/>
    <mergeCell ref="B41:C41"/>
    <mergeCell ref="B42:C42"/>
    <mergeCell ref="B43:C43"/>
    <mergeCell ref="F41:G41"/>
    <mergeCell ref="F42:G42"/>
    <mergeCell ref="F43:G43"/>
    <mergeCell ref="F44:G44"/>
    <mergeCell ref="H35:I35"/>
    <mergeCell ref="H37:I37"/>
    <mergeCell ref="H38:I38"/>
    <mergeCell ref="H39:I39"/>
    <mergeCell ref="H40:I40"/>
    <mergeCell ref="H41:I41"/>
    <mergeCell ref="H42:I42"/>
    <mergeCell ref="H43:I43"/>
    <mergeCell ref="H44:I44"/>
    <mergeCell ref="F35:G35"/>
    <mergeCell ref="F37:G37"/>
    <mergeCell ref="F38:G38"/>
    <mergeCell ref="F39:G39"/>
    <mergeCell ref="F40:G40"/>
    <mergeCell ref="J41:K41"/>
    <mergeCell ref="J42:K42"/>
    <mergeCell ref="J43:K43"/>
    <mergeCell ref="J44:K44"/>
    <mergeCell ref="J35:K35"/>
    <mergeCell ref="J37:K37"/>
    <mergeCell ref="J38:K38"/>
    <mergeCell ref="J39:K39"/>
    <mergeCell ref="J40:K40"/>
  </mergeCells>
  <phoneticPr fontId="1"/>
  <pageMargins left="0.70866141732283472" right="0.70866141732283472" top="0.74803149606299213" bottom="0.74803149606299213" header="0.31496062992125984" footer="0.31496062992125984"/>
  <pageSetup paperSize="9" scale="81" firstPageNumber="74" orientation="portrait" useFirstPageNumber="1" r:id="rId1"/>
  <headerFooter scaleWithDoc="0">
    <oddFooter>&amp;C&amp;"Century,標準"&amp;10&amp;P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M44"/>
  <sheetViews>
    <sheetView zoomScaleNormal="100" zoomScaleSheetLayoutView="100" workbookViewId="0">
      <selection activeCell="M13" sqref="M13"/>
    </sheetView>
  </sheetViews>
  <sheetFormatPr defaultColWidth="7.5" defaultRowHeight="13.5"/>
  <cols>
    <col min="1" max="1" width="15.25" style="334" customWidth="1"/>
    <col min="2" max="2" width="8.625" style="334" customWidth="1"/>
    <col min="3" max="3" width="8.125" style="334" customWidth="1"/>
    <col min="4" max="4" width="8.625" style="365" customWidth="1"/>
    <col min="5" max="7" width="8.625" style="334" customWidth="1"/>
    <col min="8" max="8" width="8.125" style="334" customWidth="1"/>
    <col min="9" max="9" width="8.625" style="334" customWidth="1"/>
    <col min="10" max="10" width="8.125" style="334" customWidth="1"/>
    <col min="11" max="11" width="9.625" style="334" customWidth="1"/>
    <col min="12" max="256" width="7.5" style="334"/>
    <col min="257" max="257" width="15.25" style="334" customWidth="1"/>
    <col min="258" max="258" width="8.625" style="334" customWidth="1"/>
    <col min="259" max="259" width="7.625" style="334" customWidth="1"/>
    <col min="260" max="263" width="8.625" style="334" customWidth="1"/>
    <col min="264" max="264" width="7.625" style="334" customWidth="1"/>
    <col min="265" max="265" width="8.625" style="334" customWidth="1"/>
    <col min="266" max="266" width="7.625" style="334" customWidth="1"/>
    <col min="267" max="267" width="9.625" style="334" customWidth="1"/>
    <col min="268" max="512" width="7.5" style="334"/>
    <col min="513" max="513" width="15.25" style="334" customWidth="1"/>
    <col min="514" max="514" width="8.625" style="334" customWidth="1"/>
    <col min="515" max="515" width="7.625" style="334" customWidth="1"/>
    <col min="516" max="519" width="8.625" style="334" customWidth="1"/>
    <col min="520" max="520" width="7.625" style="334" customWidth="1"/>
    <col min="521" max="521" width="8.625" style="334" customWidth="1"/>
    <col min="522" max="522" width="7.625" style="334" customWidth="1"/>
    <col min="523" max="523" width="9.625" style="334" customWidth="1"/>
    <col min="524" max="768" width="7.5" style="334"/>
    <col min="769" max="769" width="15.25" style="334" customWidth="1"/>
    <col min="770" max="770" width="8.625" style="334" customWidth="1"/>
    <col min="771" max="771" width="7.625" style="334" customWidth="1"/>
    <col min="772" max="775" width="8.625" style="334" customWidth="1"/>
    <col min="776" max="776" width="7.625" style="334" customWidth="1"/>
    <col min="777" max="777" width="8.625" style="334" customWidth="1"/>
    <col min="778" max="778" width="7.625" style="334" customWidth="1"/>
    <col min="779" max="779" width="9.625" style="334" customWidth="1"/>
    <col min="780" max="1024" width="7.5" style="334"/>
    <col min="1025" max="1025" width="15.25" style="334" customWidth="1"/>
    <col min="1026" max="1026" width="8.625" style="334" customWidth="1"/>
    <col min="1027" max="1027" width="7.625" style="334" customWidth="1"/>
    <col min="1028" max="1031" width="8.625" style="334" customWidth="1"/>
    <col min="1032" max="1032" width="7.625" style="334" customWidth="1"/>
    <col min="1033" max="1033" width="8.625" style="334" customWidth="1"/>
    <col min="1034" max="1034" width="7.625" style="334" customWidth="1"/>
    <col min="1035" max="1035" width="9.625" style="334" customWidth="1"/>
    <col min="1036" max="1280" width="7.5" style="334"/>
    <col min="1281" max="1281" width="15.25" style="334" customWidth="1"/>
    <col min="1282" max="1282" width="8.625" style="334" customWidth="1"/>
    <col min="1283" max="1283" width="7.625" style="334" customWidth="1"/>
    <col min="1284" max="1287" width="8.625" style="334" customWidth="1"/>
    <col min="1288" max="1288" width="7.625" style="334" customWidth="1"/>
    <col min="1289" max="1289" width="8.625" style="334" customWidth="1"/>
    <col min="1290" max="1290" width="7.625" style="334" customWidth="1"/>
    <col min="1291" max="1291" width="9.625" style="334" customWidth="1"/>
    <col min="1292" max="1536" width="7.5" style="334"/>
    <col min="1537" max="1537" width="15.25" style="334" customWidth="1"/>
    <col min="1538" max="1538" width="8.625" style="334" customWidth="1"/>
    <col min="1539" max="1539" width="7.625" style="334" customWidth="1"/>
    <col min="1540" max="1543" width="8.625" style="334" customWidth="1"/>
    <col min="1544" max="1544" width="7.625" style="334" customWidth="1"/>
    <col min="1545" max="1545" width="8.625" style="334" customWidth="1"/>
    <col min="1546" max="1546" width="7.625" style="334" customWidth="1"/>
    <col min="1547" max="1547" width="9.625" style="334" customWidth="1"/>
    <col min="1548" max="1792" width="7.5" style="334"/>
    <col min="1793" max="1793" width="15.25" style="334" customWidth="1"/>
    <col min="1794" max="1794" width="8.625" style="334" customWidth="1"/>
    <col min="1795" max="1795" width="7.625" style="334" customWidth="1"/>
    <col min="1796" max="1799" width="8.625" style="334" customWidth="1"/>
    <col min="1800" max="1800" width="7.625" style="334" customWidth="1"/>
    <col min="1801" max="1801" width="8.625" style="334" customWidth="1"/>
    <col min="1802" max="1802" width="7.625" style="334" customWidth="1"/>
    <col min="1803" max="1803" width="9.625" style="334" customWidth="1"/>
    <col min="1804" max="2048" width="7.5" style="334"/>
    <col min="2049" max="2049" width="15.25" style="334" customWidth="1"/>
    <col min="2050" max="2050" width="8.625" style="334" customWidth="1"/>
    <col min="2051" max="2051" width="7.625" style="334" customWidth="1"/>
    <col min="2052" max="2055" width="8.625" style="334" customWidth="1"/>
    <col min="2056" max="2056" width="7.625" style="334" customWidth="1"/>
    <col min="2057" max="2057" width="8.625" style="334" customWidth="1"/>
    <col min="2058" max="2058" width="7.625" style="334" customWidth="1"/>
    <col min="2059" max="2059" width="9.625" style="334" customWidth="1"/>
    <col min="2060" max="2304" width="7.5" style="334"/>
    <col min="2305" max="2305" width="15.25" style="334" customWidth="1"/>
    <col min="2306" max="2306" width="8.625" style="334" customWidth="1"/>
    <col min="2307" max="2307" width="7.625" style="334" customWidth="1"/>
    <col min="2308" max="2311" width="8.625" style="334" customWidth="1"/>
    <col min="2312" max="2312" width="7.625" style="334" customWidth="1"/>
    <col min="2313" max="2313" width="8.625" style="334" customWidth="1"/>
    <col min="2314" max="2314" width="7.625" style="334" customWidth="1"/>
    <col min="2315" max="2315" width="9.625" style="334" customWidth="1"/>
    <col min="2316" max="2560" width="7.5" style="334"/>
    <col min="2561" max="2561" width="15.25" style="334" customWidth="1"/>
    <col min="2562" max="2562" width="8.625" style="334" customWidth="1"/>
    <col min="2563" max="2563" width="7.625" style="334" customWidth="1"/>
    <col min="2564" max="2567" width="8.625" style="334" customWidth="1"/>
    <col min="2568" max="2568" width="7.625" style="334" customWidth="1"/>
    <col min="2569" max="2569" width="8.625" style="334" customWidth="1"/>
    <col min="2570" max="2570" width="7.625" style="334" customWidth="1"/>
    <col min="2571" max="2571" width="9.625" style="334" customWidth="1"/>
    <col min="2572" max="2816" width="7.5" style="334"/>
    <col min="2817" max="2817" width="15.25" style="334" customWidth="1"/>
    <col min="2818" max="2818" width="8.625" style="334" customWidth="1"/>
    <col min="2819" max="2819" width="7.625" style="334" customWidth="1"/>
    <col min="2820" max="2823" width="8.625" style="334" customWidth="1"/>
    <col min="2824" max="2824" width="7.625" style="334" customWidth="1"/>
    <col min="2825" max="2825" width="8.625" style="334" customWidth="1"/>
    <col min="2826" max="2826" width="7.625" style="334" customWidth="1"/>
    <col min="2827" max="2827" width="9.625" style="334" customWidth="1"/>
    <col min="2828" max="3072" width="7.5" style="334"/>
    <col min="3073" max="3073" width="15.25" style="334" customWidth="1"/>
    <col min="3074" max="3074" width="8.625" style="334" customWidth="1"/>
    <col min="3075" max="3075" width="7.625" style="334" customWidth="1"/>
    <col min="3076" max="3079" width="8.625" style="334" customWidth="1"/>
    <col min="3080" max="3080" width="7.625" style="334" customWidth="1"/>
    <col min="3081" max="3081" width="8.625" style="334" customWidth="1"/>
    <col min="3082" max="3082" width="7.625" style="334" customWidth="1"/>
    <col min="3083" max="3083" width="9.625" style="334" customWidth="1"/>
    <col min="3084" max="3328" width="7.5" style="334"/>
    <col min="3329" max="3329" width="15.25" style="334" customWidth="1"/>
    <col min="3330" max="3330" width="8.625" style="334" customWidth="1"/>
    <col min="3331" max="3331" width="7.625" style="334" customWidth="1"/>
    <col min="3332" max="3335" width="8.625" style="334" customWidth="1"/>
    <col min="3336" max="3336" width="7.625" style="334" customWidth="1"/>
    <col min="3337" max="3337" width="8.625" style="334" customWidth="1"/>
    <col min="3338" max="3338" width="7.625" style="334" customWidth="1"/>
    <col min="3339" max="3339" width="9.625" style="334" customWidth="1"/>
    <col min="3340" max="3584" width="7.5" style="334"/>
    <col min="3585" max="3585" width="15.25" style="334" customWidth="1"/>
    <col min="3586" max="3586" width="8.625" style="334" customWidth="1"/>
    <col min="3587" max="3587" width="7.625" style="334" customWidth="1"/>
    <col min="3588" max="3591" width="8.625" style="334" customWidth="1"/>
    <col min="3592" max="3592" width="7.625" style="334" customWidth="1"/>
    <col min="3593" max="3593" width="8.625" style="334" customWidth="1"/>
    <col min="3594" max="3594" width="7.625" style="334" customWidth="1"/>
    <col min="3595" max="3595" width="9.625" style="334" customWidth="1"/>
    <col min="3596" max="3840" width="7.5" style="334"/>
    <col min="3841" max="3841" width="15.25" style="334" customWidth="1"/>
    <col min="3842" max="3842" width="8.625" style="334" customWidth="1"/>
    <col min="3843" max="3843" width="7.625" style="334" customWidth="1"/>
    <col min="3844" max="3847" width="8.625" style="334" customWidth="1"/>
    <col min="3848" max="3848" width="7.625" style="334" customWidth="1"/>
    <col min="3849" max="3849" width="8.625" style="334" customWidth="1"/>
    <col min="3850" max="3850" width="7.625" style="334" customWidth="1"/>
    <col min="3851" max="3851" width="9.625" style="334" customWidth="1"/>
    <col min="3852" max="4096" width="7.5" style="334"/>
    <col min="4097" max="4097" width="15.25" style="334" customWidth="1"/>
    <col min="4098" max="4098" width="8.625" style="334" customWidth="1"/>
    <col min="4099" max="4099" width="7.625" style="334" customWidth="1"/>
    <col min="4100" max="4103" width="8.625" style="334" customWidth="1"/>
    <col min="4104" max="4104" width="7.625" style="334" customWidth="1"/>
    <col min="4105" max="4105" width="8.625" style="334" customWidth="1"/>
    <col min="4106" max="4106" width="7.625" style="334" customWidth="1"/>
    <col min="4107" max="4107" width="9.625" style="334" customWidth="1"/>
    <col min="4108" max="4352" width="7.5" style="334"/>
    <col min="4353" max="4353" width="15.25" style="334" customWidth="1"/>
    <col min="4354" max="4354" width="8.625" style="334" customWidth="1"/>
    <col min="4355" max="4355" width="7.625" style="334" customWidth="1"/>
    <col min="4356" max="4359" width="8.625" style="334" customWidth="1"/>
    <col min="4360" max="4360" width="7.625" style="334" customWidth="1"/>
    <col min="4361" max="4361" width="8.625" style="334" customWidth="1"/>
    <col min="4362" max="4362" width="7.625" style="334" customWidth="1"/>
    <col min="4363" max="4363" width="9.625" style="334" customWidth="1"/>
    <col min="4364" max="4608" width="7.5" style="334"/>
    <col min="4609" max="4609" width="15.25" style="334" customWidth="1"/>
    <col min="4610" max="4610" width="8.625" style="334" customWidth="1"/>
    <col min="4611" max="4611" width="7.625" style="334" customWidth="1"/>
    <col min="4612" max="4615" width="8.625" style="334" customWidth="1"/>
    <col min="4616" max="4616" width="7.625" style="334" customWidth="1"/>
    <col min="4617" max="4617" width="8.625" style="334" customWidth="1"/>
    <col min="4618" max="4618" width="7.625" style="334" customWidth="1"/>
    <col min="4619" max="4619" width="9.625" style="334" customWidth="1"/>
    <col min="4620" max="4864" width="7.5" style="334"/>
    <col min="4865" max="4865" width="15.25" style="334" customWidth="1"/>
    <col min="4866" max="4866" width="8.625" style="334" customWidth="1"/>
    <col min="4867" max="4867" width="7.625" style="334" customWidth="1"/>
    <col min="4868" max="4871" width="8.625" style="334" customWidth="1"/>
    <col min="4872" max="4872" width="7.625" style="334" customWidth="1"/>
    <col min="4873" max="4873" width="8.625" style="334" customWidth="1"/>
    <col min="4874" max="4874" width="7.625" style="334" customWidth="1"/>
    <col min="4875" max="4875" width="9.625" style="334" customWidth="1"/>
    <col min="4876" max="5120" width="7.5" style="334"/>
    <col min="5121" max="5121" width="15.25" style="334" customWidth="1"/>
    <col min="5122" max="5122" width="8.625" style="334" customWidth="1"/>
    <col min="5123" max="5123" width="7.625" style="334" customWidth="1"/>
    <col min="5124" max="5127" width="8.625" style="334" customWidth="1"/>
    <col min="5128" max="5128" width="7.625" style="334" customWidth="1"/>
    <col min="5129" max="5129" width="8.625" style="334" customWidth="1"/>
    <col min="5130" max="5130" width="7.625" style="334" customWidth="1"/>
    <col min="5131" max="5131" width="9.625" style="334" customWidth="1"/>
    <col min="5132" max="5376" width="7.5" style="334"/>
    <col min="5377" max="5377" width="15.25" style="334" customWidth="1"/>
    <col min="5378" max="5378" width="8.625" style="334" customWidth="1"/>
    <col min="5379" max="5379" width="7.625" style="334" customWidth="1"/>
    <col min="5380" max="5383" width="8.625" style="334" customWidth="1"/>
    <col min="5384" max="5384" width="7.625" style="334" customWidth="1"/>
    <col min="5385" max="5385" width="8.625" style="334" customWidth="1"/>
    <col min="5386" max="5386" width="7.625" style="334" customWidth="1"/>
    <col min="5387" max="5387" width="9.625" style="334" customWidth="1"/>
    <col min="5388" max="5632" width="7.5" style="334"/>
    <col min="5633" max="5633" width="15.25" style="334" customWidth="1"/>
    <col min="5634" max="5634" width="8.625" style="334" customWidth="1"/>
    <col min="5635" max="5635" width="7.625" style="334" customWidth="1"/>
    <col min="5636" max="5639" width="8.625" style="334" customWidth="1"/>
    <col min="5640" max="5640" width="7.625" style="334" customWidth="1"/>
    <col min="5641" max="5641" width="8.625" style="334" customWidth="1"/>
    <col min="5642" max="5642" width="7.625" style="334" customWidth="1"/>
    <col min="5643" max="5643" width="9.625" style="334" customWidth="1"/>
    <col min="5644" max="5888" width="7.5" style="334"/>
    <col min="5889" max="5889" width="15.25" style="334" customWidth="1"/>
    <col min="5890" max="5890" width="8.625" style="334" customWidth="1"/>
    <col min="5891" max="5891" width="7.625" style="334" customWidth="1"/>
    <col min="5892" max="5895" width="8.625" style="334" customWidth="1"/>
    <col min="5896" max="5896" width="7.625" style="334" customWidth="1"/>
    <col min="5897" max="5897" width="8.625" style="334" customWidth="1"/>
    <col min="5898" max="5898" width="7.625" style="334" customWidth="1"/>
    <col min="5899" max="5899" width="9.625" style="334" customWidth="1"/>
    <col min="5900" max="6144" width="7.5" style="334"/>
    <col min="6145" max="6145" width="15.25" style="334" customWidth="1"/>
    <col min="6146" max="6146" width="8.625" style="334" customWidth="1"/>
    <col min="6147" max="6147" width="7.625" style="334" customWidth="1"/>
    <col min="6148" max="6151" width="8.625" style="334" customWidth="1"/>
    <col min="6152" max="6152" width="7.625" style="334" customWidth="1"/>
    <col min="6153" max="6153" width="8.625" style="334" customWidth="1"/>
    <col min="6154" max="6154" width="7.625" style="334" customWidth="1"/>
    <col min="6155" max="6155" width="9.625" style="334" customWidth="1"/>
    <col min="6156" max="6400" width="7.5" style="334"/>
    <col min="6401" max="6401" width="15.25" style="334" customWidth="1"/>
    <col min="6402" max="6402" width="8.625" style="334" customWidth="1"/>
    <col min="6403" max="6403" width="7.625" style="334" customWidth="1"/>
    <col min="6404" max="6407" width="8.625" style="334" customWidth="1"/>
    <col min="6408" max="6408" width="7.625" style="334" customWidth="1"/>
    <col min="6409" max="6409" width="8.625" style="334" customWidth="1"/>
    <col min="6410" max="6410" width="7.625" style="334" customWidth="1"/>
    <col min="6411" max="6411" width="9.625" style="334" customWidth="1"/>
    <col min="6412" max="6656" width="7.5" style="334"/>
    <col min="6657" max="6657" width="15.25" style="334" customWidth="1"/>
    <col min="6658" max="6658" width="8.625" style="334" customWidth="1"/>
    <col min="6659" max="6659" width="7.625" style="334" customWidth="1"/>
    <col min="6660" max="6663" width="8.625" style="334" customWidth="1"/>
    <col min="6664" max="6664" width="7.625" style="334" customWidth="1"/>
    <col min="6665" max="6665" width="8.625" style="334" customWidth="1"/>
    <col min="6666" max="6666" width="7.625" style="334" customWidth="1"/>
    <col min="6667" max="6667" width="9.625" style="334" customWidth="1"/>
    <col min="6668" max="6912" width="7.5" style="334"/>
    <col min="6913" max="6913" width="15.25" style="334" customWidth="1"/>
    <col min="6914" max="6914" width="8.625" style="334" customWidth="1"/>
    <col min="6915" max="6915" width="7.625" style="334" customWidth="1"/>
    <col min="6916" max="6919" width="8.625" style="334" customWidth="1"/>
    <col min="6920" max="6920" width="7.625" style="334" customWidth="1"/>
    <col min="6921" max="6921" width="8.625" style="334" customWidth="1"/>
    <col min="6922" max="6922" width="7.625" style="334" customWidth="1"/>
    <col min="6923" max="6923" width="9.625" style="334" customWidth="1"/>
    <col min="6924" max="7168" width="7.5" style="334"/>
    <col min="7169" max="7169" width="15.25" style="334" customWidth="1"/>
    <col min="7170" max="7170" width="8.625" style="334" customWidth="1"/>
    <col min="7171" max="7171" width="7.625" style="334" customWidth="1"/>
    <col min="7172" max="7175" width="8.625" style="334" customWidth="1"/>
    <col min="7176" max="7176" width="7.625" style="334" customWidth="1"/>
    <col min="7177" max="7177" width="8.625" style="334" customWidth="1"/>
    <col min="7178" max="7178" width="7.625" style="334" customWidth="1"/>
    <col min="7179" max="7179" width="9.625" style="334" customWidth="1"/>
    <col min="7180" max="7424" width="7.5" style="334"/>
    <col min="7425" max="7425" width="15.25" style="334" customWidth="1"/>
    <col min="7426" max="7426" width="8.625" style="334" customWidth="1"/>
    <col min="7427" max="7427" width="7.625" style="334" customWidth="1"/>
    <col min="7428" max="7431" width="8.625" style="334" customWidth="1"/>
    <col min="7432" max="7432" width="7.625" style="334" customWidth="1"/>
    <col min="7433" max="7433" width="8.625" style="334" customWidth="1"/>
    <col min="7434" max="7434" width="7.625" style="334" customWidth="1"/>
    <col min="7435" max="7435" width="9.625" style="334" customWidth="1"/>
    <col min="7436" max="7680" width="7.5" style="334"/>
    <col min="7681" max="7681" width="15.25" style="334" customWidth="1"/>
    <col min="7682" max="7682" width="8.625" style="334" customWidth="1"/>
    <col min="7683" max="7683" width="7.625" style="334" customWidth="1"/>
    <col min="7684" max="7687" width="8.625" style="334" customWidth="1"/>
    <col min="7688" max="7688" width="7.625" style="334" customWidth="1"/>
    <col min="7689" max="7689" width="8.625" style="334" customWidth="1"/>
    <col min="7690" max="7690" width="7.625" style="334" customWidth="1"/>
    <col min="7691" max="7691" width="9.625" style="334" customWidth="1"/>
    <col min="7692" max="7936" width="7.5" style="334"/>
    <col min="7937" max="7937" width="15.25" style="334" customWidth="1"/>
    <col min="7938" max="7938" width="8.625" style="334" customWidth="1"/>
    <col min="7939" max="7939" width="7.625" style="334" customWidth="1"/>
    <col min="7940" max="7943" width="8.625" style="334" customWidth="1"/>
    <col min="7944" max="7944" width="7.625" style="334" customWidth="1"/>
    <col min="7945" max="7945" width="8.625" style="334" customWidth="1"/>
    <col min="7946" max="7946" width="7.625" style="334" customWidth="1"/>
    <col min="7947" max="7947" width="9.625" style="334" customWidth="1"/>
    <col min="7948" max="8192" width="7.5" style="334"/>
    <col min="8193" max="8193" width="15.25" style="334" customWidth="1"/>
    <col min="8194" max="8194" width="8.625" style="334" customWidth="1"/>
    <col min="8195" max="8195" width="7.625" style="334" customWidth="1"/>
    <col min="8196" max="8199" width="8.625" style="334" customWidth="1"/>
    <col min="8200" max="8200" width="7.625" style="334" customWidth="1"/>
    <col min="8201" max="8201" width="8.625" style="334" customWidth="1"/>
    <col min="8202" max="8202" width="7.625" style="334" customWidth="1"/>
    <col min="8203" max="8203" width="9.625" style="334" customWidth="1"/>
    <col min="8204" max="8448" width="7.5" style="334"/>
    <col min="8449" max="8449" width="15.25" style="334" customWidth="1"/>
    <col min="8450" max="8450" width="8.625" style="334" customWidth="1"/>
    <col min="8451" max="8451" width="7.625" style="334" customWidth="1"/>
    <col min="8452" max="8455" width="8.625" style="334" customWidth="1"/>
    <col min="8456" max="8456" width="7.625" style="334" customWidth="1"/>
    <col min="8457" max="8457" width="8.625" style="334" customWidth="1"/>
    <col min="8458" max="8458" width="7.625" style="334" customWidth="1"/>
    <col min="8459" max="8459" width="9.625" style="334" customWidth="1"/>
    <col min="8460" max="8704" width="7.5" style="334"/>
    <col min="8705" max="8705" width="15.25" style="334" customWidth="1"/>
    <col min="8706" max="8706" width="8.625" style="334" customWidth="1"/>
    <col min="8707" max="8707" width="7.625" style="334" customWidth="1"/>
    <col min="8708" max="8711" width="8.625" style="334" customWidth="1"/>
    <col min="8712" max="8712" width="7.625" style="334" customWidth="1"/>
    <col min="8713" max="8713" width="8.625" style="334" customWidth="1"/>
    <col min="8714" max="8714" width="7.625" style="334" customWidth="1"/>
    <col min="8715" max="8715" width="9.625" style="334" customWidth="1"/>
    <col min="8716" max="8960" width="7.5" style="334"/>
    <col min="8961" max="8961" width="15.25" style="334" customWidth="1"/>
    <col min="8962" max="8962" width="8.625" style="334" customWidth="1"/>
    <col min="8963" max="8963" width="7.625" style="334" customWidth="1"/>
    <col min="8964" max="8967" width="8.625" style="334" customWidth="1"/>
    <col min="8968" max="8968" width="7.625" style="334" customWidth="1"/>
    <col min="8969" max="8969" width="8.625" style="334" customWidth="1"/>
    <col min="8970" max="8970" width="7.625" style="334" customWidth="1"/>
    <col min="8971" max="8971" width="9.625" style="334" customWidth="1"/>
    <col min="8972" max="9216" width="7.5" style="334"/>
    <col min="9217" max="9217" width="15.25" style="334" customWidth="1"/>
    <col min="9218" max="9218" width="8.625" style="334" customWidth="1"/>
    <col min="9219" max="9219" width="7.625" style="334" customWidth="1"/>
    <col min="9220" max="9223" width="8.625" style="334" customWidth="1"/>
    <col min="9224" max="9224" width="7.625" style="334" customWidth="1"/>
    <col min="9225" max="9225" width="8.625" style="334" customWidth="1"/>
    <col min="9226" max="9226" width="7.625" style="334" customWidth="1"/>
    <col min="9227" max="9227" width="9.625" style="334" customWidth="1"/>
    <col min="9228" max="9472" width="7.5" style="334"/>
    <col min="9473" max="9473" width="15.25" style="334" customWidth="1"/>
    <col min="9474" max="9474" width="8.625" style="334" customWidth="1"/>
    <col min="9475" max="9475" width="7.625" style="334" customWidth="1"/>
    <col min="9476" max="9479" width="8.625" style="334" customWidth="1"/>
    <col min="9480" max="9480" width="7.625" style="334" customWidth="1"/>
    <col min="9481" max="9481" width="8.625" style="334" customWidth="1"/>
    <col min="9482" max="9482" width="7.625" style="334" customWidth="1"/>
    <col min="9483" max="9483" width="9.625" style="334" customWidth="1"/>
    <col min="9484" max="9728" width="7.5" style="334"/>
    <col min="9729" max="9729" width="15.25" style="334" customWidth="1"/>
    <col min="9730" max="9730" width="8.625" style="334" customWidth="1"/>
    <col min="9731" max="9731" width="7.625" style="334" customWidth="1"/>
    <col min="9732" max="9735" width="8.625" style="334" customWidth="1"/>
    <col min="9736" max="9736" width="7.625" style="334" customWidth="1"/>
    <col min="9737" max="9737" width="8.625" style="334" customWidth="1"/>
    <col min="9738" max="9738" width="7.625" style="334" customWidth="1"/>
    <col min="9739" max="9739" width="9.625" style="334" customWidth="1"/>
    <col min="9740" max="9984" width="7.5" style="334"/>
    <col min="9985" max="9985" width="15.25" style="334" customWidth="1"/>
    <col min="9986" max="9986" width="8.625" style="334" customWidth="1"/>
    <col min="9987" max="9987" width="7.625" style="334" customWidth="1"/>
    <col min="9988" max="9991" width="8.625" style="334" customWidth="1"/>
    <col min="9992" max="9992" width="7.625" style="334" customWidth="1"/>
    <col min="9993" max="9993" width="8.625" style="334" customWidth="1"/>
    <col min="9994" max="9994" width="7.625" style="334" customWidth="1"/>
    <col min="9995" max="9995" width="9.625" style="334" customWidth="1"/>
    <col min="9996" max="10240" width="7.5" style="334"/>
    <col min="10241" max="10241" width="15.25" style="334" customWidth="1"/>
    <col min="10242" max="10242" width="8.625" style="334" customWidth="1"/>
    <col min="10243" max="10243" width="7.625" style="334" customWidth="1"/>
    <col min="10244" max="10247" width="8.625" style="334" customWidth="1"/>
    <col min="10248" max="10248" width="7.625" style="334" customWidth="1"/>
    <col min="10249" max="10249" width="8.625" style="334" customWidth="1"/>
    <col min="10250" max="10250" width="7.625" style="334" customWidth="1"/>
    <col min="10251" max="10251" width="9.625" style="334" customWidth="1"/>
    <col min="10252" max="10496" width="7.5" style="334"/>
    <col min="10497" max="10497" width="15.25" style="334" customWidth="1"/>
    <col min="10498" max="10498" width="8.625" style="334" customWidth="1"/>
    <col min="10499" max="10499" width="7.625" style="334" customWidth="1"/>
    <col min="10500" max="10503" width="8.625" style="334" customWidth="1"/>
    <col min="10504" max="10504" width="7.625" style="334" customWidth="1"/>
    <col min="10505" max="10505" width="8.625" style="334" customWidth="1"/>
    <col min="10506" max="10506" width="7.625" style="334" customWidth="1"/>
    <col min="10507" max="10507" width="9.625" style="334" customWidth="1"/>
    <col min="10508" max="10752" width="7.5" style="334"/>
    <col min="10753" max="10753" width="15.25" style="334" customWidth="1"/>
    <col min="10754" max="10754" width="8.625" style="334" customWidth="1"/>
    <col min="10755" max="10755" width="7.625" style="334" customWidth="1"/>
    <col min="10756" max="10759" width="8.625" style="334" customWidth="1"/>
    <col min="10760" max="10760" width="7.625" style="334" customWidth="1"/>
    <col min="10761" max="10761" width="8.625" style="334" customWidth="1"/>
    <col min="10762" max="10762" width="7.625" style="334" customWidth="1"/>
    <col min="10763" max="10763" width="9.625" style="334" customWidth="1"/>
    <col min="10764" max="11008" width="7.5" style="334"/>
    <col min="11009" max="11009" width="15.25" style="334" customWidth="1"/>
    <col min="11010" max="11010" width="8.625" style="334" customWidth="1"/>
    <col min="11011" max="11011" width="7.625" style="334" customWidth="1"/>
    <col min="11012" max="11015" width="8.625" style="334" customWidth="1"/>
    <col min="11016" max="11016" width="7.625" style="334" customWidth="1"/>
    <col min="11017" max="11017" width="8.625" style="334" customWidth="1"/>
    <col min="11018" max="11018" width="7.625" style="334" customWidth="1"/>
    <col min="11019" max="11019" width="9.625" style="334" customWidth="1"/>
    <col min="11020" max="11264" width="7.5" style="334"/>
    <col min="11265" max="11265" width="15.25" style="334" customWidth="1"/>
    <col min="11266" max="11266" width="8.625" style="334" customWidth="1"/>
    <col min="11267" max="11267" width="7.625" style="334" customWidth="1"/>
    <col min="11268" max="11271" width="8.625" style="334" customWidth="1"/>
    <col min="11272" max="11272" width="7.625" style="334" customWidth="1"/>
    <col min="11273" max="11273" width="8.625" style="334" customWidth="1"/>
    <col min="11274" max="11274" width="7.625" style="334" customWidth="1"/>
    <col min="11275" max="11275" width="9.625" style="334" customWidth="1"/>
    <col min="11276" max="11520" width="7.5" style="334"/>
    <col min="11521" max="11521" width="15.25" style="334" customWidth="1"/>
    <col min="11522" max="11522" width="8.625" style="334" customWidth="1"/>
    <col min="11523" max="11523" width="7.625" style="334" customWidth="1"/>
    <col min="11524" max="11527" width="8.625" style="334" customWidth="1"/>
    <col min="11528" max="11528" width="7.625" style="334" customWidth="1"/>
    <col min="11529" max="11529" width="8.625" style="334" customWidth="1"/>
    <col min="11530" max="11530" width="7.625" style="334" customWidth="1"/>
    <col min="11531" max="11531" width="9.625" style="334" customWidth="1"/>
    <col min="11532" max="11776" width="7.5" style="334"/>
    <col min="11777" max="11777" width="15.25" style="334" customWidth="1"/>
    <col min="11778" max="11778" width="8.625" style="334" customWidth="1"/>
    <col min="11779" max="11779" width="7.625" style="334" customWidth="1"/>
    <col min="11780" max="11783" width="8.625" style="334" customWidth="1"/>
    <col min="11784" max="11784" width="7.625" style="334" customWidth="1"/>
    <col min="11785" max="11785" width="8.625" style="334" customWidth="1"/>
    <col min="11786" max="11786" width="7.625" style="334" customWidth="1"/>
    <col min="11787" max="11787" width="9.625" style="334" customWidth="1"/>
    <col min="11788" max="12032" width="7.5" style="334"/>
    <col min="12033" max="12033" width="15.25" style="334" customWidth="1"/>
    <col min="12034" max="12034" width="8.625" style="334" customWidth="1"/>
    <col min="12035" max="12035" width="7.625" style="334" customWidth="1"/>
    <col min="12036" max="12039" width="8.625" style="334" customWidth="1"/>
    <col min="12040" max="12040" width="7.625" style="334" customWidth="1"/>
    <col min="12041" max="12041" width="8.625" style="334" customWidth="1"/>
    <col min="12042" max="12042" width="7.625" style="334" customWidth="1"/>
    <col min="12043" max="12043" width="9.625" style="334" customWidth="1"/>
    <col min="12044" max="12288" width="7.5" style="334"/>
    <col min="12289" max="12289" width="15.25" style="334" customWidth="1"/>
    <col min="12290" max="12290" width="8.625" style="334" customWidth="1"/>
    <col min="12291" max="12291" width="7.625" style="334" customWidth="1"/>
    <col min="12292" max="12295" width="8.625" style="334" customWidth="1"/>
    <col min="12296" max="12296" width="7.625" style="334" customWidth="1"/>
    <col min="12297" max="12297" width="8.625" style="334" customWidth="1"/>
    <col min="12298" max="12298" width="7.625" style="334" customWidth="1"/>
    <col min="12299" max="12299" width="9.625" style="334" customWidth="1"/>
    <col min="12300" max="12544" width="7.5" style="334"/>
    <col min="12545" max="12545" width="15.25" style="334" customWidth="1"/>
    <col min="12546" max="12546" width="8.625" style="334" customWidth="1"/>
    <col min="12547" max="12547" width="7.625" style="334" customWidth="1"/>
    <col min="12548" max="12551" width="8.625" style="334" customWidth="1"/>
    <col min="12552" max="12552" width="7.625" style="334" customWidth="1"/>
    <col min="12553" max="12553" width="8.625" style="334" customWidth="1"/>
    <col min="12554" max="12554" width="7.625" style="334" customWidth="1"/>
    <col min="12555" max="12555" width="9.625" style="334" customWidth="1"/>
    <col min="12556" max="12800" width="7.5" style="334"/>
    <col min="12801" max="12801" width="15.25" style="334" customWidth="1"/>
    <col min="12802" max="12802" width="8.625" style="334" customWidth="1"/>
    <col min="12803" max="12803" width="7.625" style="334" customWidth="1"/>
    <col min="12804" max="12807" width="8.625" style="334" customWidth="1"/>
    <col min="12808" max="12808" width="7.625" style="334" customWidth="1"/>
    <col min="12809" max="12809" width="8.625" style="334" customWidth="1"/>
    <col min="12810" max="12810" width="7.625" style="334" customWidth="1"/>
    <col min="12811" max="12811" width="9.625" style="334" customWidth="1"/>
    <col min="12812" max="13056" width="7.5" style="334"/>
    <col min="13057" max="13057" width="15.25" style="334" customWidth="1"/>
    <col min="13058" max="13058" width="8.625" style="334" customWidth="1"/>
    <col min="13059" max="13059" width="7.625" style="334" customWidth="1"/>
    <col min="13060" max="13063" width="8.625" style="334" customWidth="1"/>
    <col min="13064" max="13064" width="7.625" style="334" customWidth="1"/>
    <col min="13065" max="13065" width="8.625" style="334" customWidth="1"/>
    <col min="13066" max="13066" width="7.625" style="334" customWidth="1"/>
    <col min="13067" max="13067" width="9.625" style="334" customWidth="1"/>
    <col min="13068" max="13312" width="7.5" style="334"/>
    <col min="13313" max="13313" width="15.25" style="334" customWidth="1"/>
    <col min="13314" max="13314" width="8.625" style="334" customWidth="1"/>
    <col min="13315" max="13315" width="7.625" style="334" customWidth="1"/>
    <col min="13316" max="13319" width="8.625" style="334" customWidth="1"/>
    <col min="13320" max="13320" width="7.625" style="334" customWidth="1"/>
    <col min="13321" max="13321" width="8.625" style="334" customWidth="1"/>
    <col min="13322" max="13322" width="7.625" style="334" customWidth="1"/>
    <col min="13323" max="13323" width="9.625" style="334" customWidth="1"/>
    <col min="13324" max="13568" width="7.5" style="334"/>
    <col min="13569" max="13569" width="15.25" style="334" customWidth="1"/>
    <col min="13570" max="13570" width="8.625" style="334" customWidth="1"/>
    <col min="13571" max="13571" width="7.625" style="334" customWidth="1"/>
    <col min="13572" max="13575" width="8.625" style="334" customWidth="1"/>
    <col min="13576" max="13576" width="7.625" style="334" customWidth="1"/>
    <col min="13577" max="13577" width="8.625" style="334" customWidth="1"/>
    <col min="13578" max="13578" width="7.625" style="334" customWidth="1"/>
    <col min="13579" max="13579" width="9.625" style="334" customWidth="1"/>
    <col min="13580" max="13824" width="7.5" style="334"/>
    <col min="13825" max="13825" width="15.25" style="334" customWidth="1"/>
    <col min="13826" max="13826" width="8.625" style="334" customWidth="1"/>
    <col min="13827" max="13827" width="7.625" style="334" customWidth="1"/>
    <col min="13828" max="13831" width="8.625" style="334" customWidth="1"/>
    <col min="13832" max="13832" width="7.625" style="334" customWidth="1"/>
    <col min="13833" max="13833" width="8.625" style="334" customWidth="1"/>
    <col min="13834" max="13834" width="7.625" style="334" customWidth="1"/>
    <col min="13835" max="13835" width="9.625" style="334" customWidth="1"/>
    <col min="13836" max="14080" width="7.5" style="334"/>
    <col min="14081" max="14081" width="15.25" style="334" customWidth="1"/>
    <col min="14082" max="14082" width="8.625" style="334" customWidth="1"/>
    <col min="14083" max="14083" width="7.625" style="334" customWidth="1"/>
    <col min="14084" max="14087" width="8.625" style="334" customWidth="1"/>
    <col min="14088" max="14088" width="7.625" style="334" customWidth="1"/>
    <col min="14089" max="14089" width="8.625" style="334" customWidth="1"/>
    <col min="14090" max="14090" width="7.625" style="334" customWidth="1"/>
    <col min="14091" max="14091" width="9.625" style="334" customWidth="1"/>
    <col min="14092" max="14336" width="7.5" style="334"/>
    <col min="14337" max="14337" width="15.25" style="334" customWidth="1"/>
    <col min="14338" max="14338" width="8.625" style="334" customWidth="1"/>
    <col min="14339" max="14339" width="7.625" style="334" customWidth="1"/>
    <col min="14340" max="14343" width="8.625" style="334" customWidth="1"/>
    <col min="14344" max="14344" width="7.625" style="334" customWidth="1"/>
    <col min="14345" max="14345" width="8.625" style="334" customWidth="1"/>
    <col min="14346" max="14346" width="7.625" style="334" customWidth="1"/>
    <col min="14347" max="14347" width="9.625" style="334" customWidth="1"/>
    <col min="14348" max="14592" width="7.5" style="334"/>
    <col min="14593" max="14593" width="15.25" style="334" customWidth="1"/>
    <col min="14594" max="14594" width="8.625" style="334" customWidth="1"/>
    <col min="14595" max="14595" width="7.625" style="334" customWidth="1"/>
    <col min="14596" max="14599" width="8.625" style="334" customWidth="1"/>
    <col min="14600" max="14600" width="7.625" style="334" customWidth="1"/>
    <col min="14601" max="14601" width="8.625" style="334" customWidth="1"/>
    <col min="14602" max="14602" width="7.625" style="334" customWidth="1"/>
    <col min="14603" max="14603" width="9.625" style="334" customWidth="1"/>
    <col min="14604" max="14848" width="7.5" style="334"/>
    <col min="14849" max="14849" width="15.25" style="334" customWidth="1"/>
    <col min="14850" max="14850" width="8.625" style="334" customWidth="1"/>
    <col min="14851" max="14851" width="7.625" style="334" customWidth="1"/>
    <col min="14852" max="14855" width="8.625" style="334" customWidth="1"/>
    <col min="14856" max="14856" width="7.625" style="334" customWidth="1"/>
    <col min="14857" max="14857" width="8.625" style="334" customWidth="1"/>
    <col min="14858" max="14858" width="7.625" style="334" customWidth="1"/>
    <col min="14859" max="14859" width="9.625" style="334" customWidth="1"/>
    <col min="14860" max="15104" width="7.5" style="334"/>
    <col min="15105" max="15105" width="15.25" style="334" customWidth="1"/>
    <col min="15106" max="15106" width="8.625" style="334" customWidth="1"/>
    <col min="15107" max="15107" width="7.625" style="334" customWidth="1"/>
    <col min="15108" max="15111" width="8.625" style="334" customWidth="1"/>
    <col min="15112" max="15112" width="7.625" style="334" customWidth="1"/>
    <col min="15113" max="15113" width="8.625" style="334" customWidth="1"/>
    <col min="15114" max="15114" width="7.625" style="334" customWidth="1"/>
    <col min="15115" max="15115" width="9.625" style="334" customWidth="1"/>
    <col min="15116" max="15360" width="7.5" style="334"/>
    <col min="15361" max="15361" width="15.25" style="334" customWidth="1"/>
    <col min="15362" max="15362" width="8.625" style="334" customWidth="1"/>
    <col min="15363" max="15363" width="7.625" style="334" customWidth="1"/>
    <col min="15364" max="15367" width="8.625" style="334" customWidth="1"/>
    <col min="15368" max="15368" width="7.625" style="334" customWidth="1"/>
    <col min="15369" max="15369" width="8.625" style="334" customWidth="1"/>
    <col min="15370" max="15370" width="7.625" style="334" customWidth="1"/>
    <col min="15371" max="15371" width="9.625" style="334" customWidth="1"/>
    <col min="15372" max="15616" width="7.5" style="334"/>
    <col min="15617" max="15617" width="15.25" style="334" customWidth="1"/>
    <col min="15618" max="15618" width="8.625" style="334" customWidth="1"/>
    <col min="15619" max="15619" width="7.625" style="334" customWidth="1"/>
    <col min="15620" max="15623" width="8.625" style="334" customWidth="1"/>
    <col min="15624" max="15624" width="7.625" style="334" customWidth="1"/>
    <col min="15625" max="15625" width="8.625" style="334" customWidth="1"/>
    <col min="15626" max="15626" width="7.625" style="334" customWidth="1"/>
    <col min="15627" max="15627" width="9.625" style="334" customWidth="1"/>
    <col min="15628" max="15872" width="7.5" style="334"/>
    <col min="15873" max="15873" width="15.25" style="334" customWidth="1"/>
    <col min="15874" max="15874" width="8.625" style="334" customWidth="1"/>
    <col min="15875" max="15875" width="7.625" style="334" customWidth="1"/>
    <col min="15876" max="15879" width="8.625" style="334" customWidth="1"/>
    <col min="15880" max="15880" width="7.625" style="334" customWidth="1"/>
    <col min="15881" max="15881" width="8.625" style="334" customWidth="1"/>
    <col min="15882" max="15882" width="7.625" style="334" customWidth="1"/>
    <col min="15883" max="15883" width="9.625" style="334" customWidth="1"/>
    <col min="15884" max="16128" width="7.5" style="334"/>
    <col min="16129" max="16129" width="15.25" style="334" customWidth="1"/>
    <col min="16130" max="16130" width="8.625" style="334" customWidth="1"/>
    <col min="16131" max="16131" width="7.625" style="334" customWidth="1"/>
    <col min="16132" max="16135" width="8.625" style="334" customWidth="1"/>
    <col min="16136" max="16136" width="7.625" style="334" customWidth="1"/>
    <col min="16137" max="16137" width="8.625" style="334" customWidth="1"/>
    <col min="16138" max="16138" width="7.625" style="334" customWidth="1"/>
    <col min="16139" max="16139" width="9.625" style="334" customWidth="1"/>
    <col min="16140" max="16384" width="7.5" style="334"/>
  </cols>
  <sheetData>
    <row r="1" spans="1:10" s="425" customFormat="1" ht="15" customHeight="1">
      <c r="A1" s="425" t="s">
        <v>881</v>
      </c>
      <c r="I1" s="426"/>
      <c r="J1" s="427"/>
    </row>
    <row r="2" spans="1:10" s="333" customFormat="1" ht="9" customHeight="1">
      <c r="A2" s="330"/>
      <c r="B2" s="330"/>
      <c r="C2" s="330"/>
      <c r="D2" s="330"/>
      <c r="E2" s="330"/>
      <c r="F2" s="330"/>
      <c r="G2" s="330"/>
      <c r="H2" s="330"/>
      <c r="I2" s="331"/>
      <c r="J2" s="332"/>
    </row>
    <row r="3" spans="1:10" s="429" customFormat="1" ht="15.95" customHeight="1">
      <c r="A3" s="428"/>
      <c r="B3" s="955" t="s">
        <v>542</v>
      </c>
      <c r="C3" s="956"/>
      <c r="D3" s="956"/>
      <c r="E3" s="956"/>
      <c r="F3" s="957"/>
      <c r="G3" s="958" t="s">
        <v>782</v>
      </c>
      <c r="H3" s="959"/>
      <c r="I3" s="958" t="s">
        <v>579</v>
      </c>
      <c r="J3" s="962"/>
    </row>
    <row r="4" spans="1:10" s="429" customFormat="1">
      <c r="A4" s="430"/>
      <c r="B4" s="575"/>
      <c r="C4" s="431"/>
      <c r="D4" s="432"/>
      <c r="E4" s="432"/>
      <c r="F4" s="964" t="s">
        <v>584</v>
      </c>
      <c r="G4" s="960"/>
      <c r="H4" s="961"/>
      <c r="I4" s="960"/>
      <c r="J4" s="963"/>
    </row>
    <row r="5" spans="1:10" s="429" customFormat="1" ht="13.5" customHeight="1">
      <c r="A5" s="430" t="s">
        <v>580</v>
      </c>
      <c r="B5" s="576" t="s">
        <v>400</v>
      </c>
      <c r="C5" s="967" t="s">
        <v>583</v>
      </c>
      <c r="D5" s="433" t="s">
        <v>581</v>
      </c>
      <c r="E5" s="434" t="s">
        <v>582</v>
      </c>
      <c r="F5" s="965"/>
      <c r="G5" s="435"/>
      <c r="H5" s="967" t="s">
        <v>583</v>
      </c>
      <c r="I5" s="436"/>
      <c r="J5" s="970" t="s">
        <v>583</v>
      </c>
    </row>
    <row r="6" spans="1:10" s="429" customFormat="1">
      <c r="A6" s="430"/>
      <c r="B6" s="577"/>
      <c r="C6" s="968"/>
      <c r="D6" s="437"/>
      <c r="E6" s="438"/>
      <c r="F6" s="965"/>
      <c r="G6" s="623"/>
      <c r="H6" s="968"/>
      <c r="I6" s="436"/>
      <c r="J6" s="971"/>
    </row>
    <row r="7" spans="1:10" s="429" customFormat="1">
      <c r="A7" s="439"/>
      <c r="B7" s="578"/>
      <c r="C7" s="969"/>
      <c r="D7" s="441"/>
      <c r="E7" s="442"/>
      <c r="F7" s="966"/>
      <c r="G7" s="440"/>
      <c r="H7" s="969"/>
      <c r="I7" s="443"/>
      <c r="J7" s="972"/>
    </row>
    <row r="8" spans="1:10">
      <c r="A8" s="335"/>
      <c r="B8" s="579"/>
      <c r="C8" s="336"/>
      <c r="D8" s="336"/>
      <c r="E8" s="336"/>
      <c r="F8" s="337"/>
      <c r="G8" s="336"/>
      <c r="H8" s="336"/>
      <c r="I8" s="338"/>
      <c r="J8" s="339"/>
    </row>
    <row r="9" spans="1:10" ht="19.5" customHeight="1">
      <c r="A9" s="340" t="s">
        <v>572</v>
      </c>
      <c r="B9" s="580">
        <v>269473</v>
      </c>
      <c r="C9" s="342">
        <v>87.6</v>
      </c>
      <c r="D9" s="341">
        <v>126834</v>
      </c>
      <c r="E9" s="341">
        <v>142639</v>
      </c>
      <c r="F9" s="343">
        <v>8581.9</v>
      </c>
      <c r="G9" s="580">
        <v>86580</v>
      </c>
      <c r="H9" s="342">
        <v>89.5</v>
      </c>
      <c r="I9" s="582">
        <v>31.4</v>
      </c>
      <c r="J9" s="344">
        <v>9</v>
      </c>
    </row>
    <row r="10" spans="1:10">
      <c r="A10" s="347"/>
      <c r="B10" s="580"/>
      <c r="C10" s="342"/>
      <c r="D10" s="341"/>
      <c r="E10" s="341"/>
      <c r="F10" s="343"/>
      <c r="G10" s="580"/>
      <c r="H10" s="342"/>
      <c r="I10" s="582"/>
      <c r="J10" s="344"/>
    </row>
    <row r="11" spans="1:10" ht="19.5" customHeight="1">
      <c r="A11" s="424" t="s">
        <v>573</v>
      </c>
      <c r="B11" s="580">
        <v>289900</v>
      </c>
      <c r="C11" s="342">
        <v>90.6</v>
      </c>
      <c r="D11" s="341">
        <v>136765</v>
      </c>
      <c r="E11" s="341">
        <v>153135</v>
      </c>
      <c r="F11" s="343">
        <v>7689.7</v>
      </c>
      <c r="G11" s="580">
        <v>99247</v>
      </c>
      <c r="H11" s="342">
        <v>92.3</v>
      </c>
      <c r="I11" s="582">
        <v>37.700000000000003</v>
      </c>
      <c r="J11" s="344">
        <v>10.8</v>
      </c>
    </row>
    <row r="12" spans="1:10">
      <c r="A12" s="347"/>
      <c r="B12" s="580"/>
      <c r="C12" s="342"/>
      <c r="D12" s="341"/>
      <c r="E12" s="341"/>
      <c r="F12" s="343"/>
      <c r="G12" s="580"/>
      <c r="H12" s="342"/>
      <c r="I12" s="582"/>
      <c r="J12" s="344"/>
    </row>
    <row r="13" spans="1:10" ht="19.5" customHeight="1">
      <c r="A13" s="424" t="s">
        <v>574</v>
      </c>
      <c r="B13" s="580">
        <v>284854</v>
      </c>
      <c r="C13" s="342">
        <v>89.2</v>
      </c>
      <c r="D13" s="341">
        <v>132746</v>
      </c>
      <c r="E13" s="341">
        <v>152108</v>
      </c>
      <c r="F13" s="343">
        <v>7515.9</v>
      </c>
      <c r="G13" s="580">
        <v>101038</v>
      </c>
      <c r="H13" s="342">
        <v>91.3</v>
      </c>
      <c r="I13" s="582">
        <v>37.9</v>
      </c>
      <c r="J13" s="344">
        <v>10.9</v>
      </c>
    </row>
    <row r="14" spans="1:10">
      <c r="A14" s="346"/>
      <c r="B14" s="580"/>
      <c r="C14" s="342"/>
      <c r="D14" s="341"/>
      <c r="E14" s="341"/>
      <c r="F14" s="343"/>
      <c r="G14" s="580"/>
      <c r="H14" s="342"/>
      <c r="I14" s="582"/>
      <c r="J14" s="344"/>
    </row>
    <row r="15" spans="1:10" ht="19.5" customHeight="1">
      <c r="A15" s="340" t="s">
        <v>404</v>
      </c>
      <c r="B15" s="580">
        <v>274115</v>
      </c>
      <c r="C15" s="342">
        <v>89.2</v>
      </c>
      <c r="D15" s="341">
        <v>126064</v>
      </c>
      <c r="E15" s="341">
        <v>148051</v>
      </c>
      <c r="F15" s="343">
        <v>6936.6</v>
      </c>
      <c r="G15" s="580">
        <v>104311</v>
      </c>
      <c r="H15" s="342">
        <v>91.4</v>
      </c>
      <c r="I15" s="582">
        <v>39.5</v>
      </c>
      <c r="J15" s="344">
        <v>11.4</v>
      </c>
    </row>
    <row r="16" spans="1:10">
      <c r="A16" s="346"/>
      <c r="B16" s="580"/>
      <c r="C16" s="342"/>
      <c r="D16" s="341"/>
      <c r="E16" s="341"/>
      <c r="F16" s="343"/>
      <c r="G16" s="642" t="s">
        <v>774</v>
      </c>
      <c r="H16" s="342"/>
      <c r="I16" s="582"/>
      <c r="J16" s="344"/>
    </row>
    <row r="17" spans="1:10" ht="19.5" customHeight="1">
      <c r="A17" s="424" t="s">
        <v>575</v>
      </c>
      <c r="B17" s="580">
        <v>277471</v>
      </c>
      <c r="C17" s="342">
        <v>92.8</v>
      </c>
      <c r="D17" s="341">
        <v>127189</v>
      </c>
      <c r="E17" s="341">
        <v>150282</v>
      </c>
      <c r="F17" s="343">
        <v>6649.2</v>
      </c>
      <c r="G17" s="580">
        <v>112675</v>
      </c>
      <c r="H17" s="342">
        <v>94.4</v>
      </c>
      <c r="I17" s="582">
        <v>41.7</v>
      </c>
      <c r="J17" s="344">
        <v>12</v>
      </c>
    </row>
    <row r="18" spans="1:10">
      <c r="A18" s="346"/>
      <c r="B18" s="580"/>
      <c r="C18" s="342"/>
      <c r="D18" s="341"/>
      <c r="E18" s="341"/>
      <c r="F18" s="343"/>
      <c r="G18" s="580"/>
      <c r="H18" s="342"/>
      <c r="I18" s="582"/>
      <c r="J18" s="344"/>
    </row>
    <row r="19" spans="1:10" ht="19.5" customHeight="1">
      <c r="A19" s="424" t="s">
        <v>576</v>
      </c>
      <c r="B19" s="580">
        <v>260357</v>
      </c>
      <c r="C19" s="342">
        <v>90.5</v>
      </c>
      <c r="D19" s="341">
        <v>118859</v>
      </c>
      <c r="E19" s="341">
        <v>141498</v>
      </c>
      <c r="F19" s="343">
        <v>6257.1</v>
      </c>
      <c r="G19" s="580">
        <v>112904</v>
      </c>
      <c r="H19" s="342">
        <v>92.7</v>
      </c>
      <c r="I19" s="582">
        <v>41.6</v>
      </c>
      <c r="J19" s="344">
        <v>12</v>
      </c>
    </row>
    <row r="20" spans="1:10">
      <c r="A20" s="345" t="s">
        <v>543</v>
      </c>
      <c r="B20" s="580"/>
      <c r="C20" s="342"/>
      <c r="D20" s="341"/>
      <c r="E20" s="341"/>
      <c r="F20" s="343"/>
      <c r="G20" s="580"/>
      <c r="H20" s="342"/>
      <c r="I20" s="582"/>
      <c r="J20" s="344"/>
    </row>
    <row r="21" spans="1:10" ht="25.5" customHeight="1">
      <c r="A21" s="348" t="s">
        <v>544</v>
      </c>
      <c r="B21" s="580">
        <v>245663</v>
      </c>
      <c r="C21" s="342">
        <v>85.4</v>
      </c>
      <c r="D21" s="341" t="s">
        <v>417</v>
      </c>
      <c r="E21" s="341" t="s">
        <v>417</v>
      </c>
      <c r="F21" s="343">
        <v>6254.1</v>
      </c>
      <c r="G21" s="580" t="s">
        <v>417</v>
      </c>
      <c r="H21" s="341" t="s">
        <v>417</v>
      </c>
      <c r="I21" s="582">
        <v>39.299999999999997</v>
      </c>
      <c r="J21" s="344">
        <v>11.3</v>
      </c>
    </row>
    <row r="22" spans="1:10" ht="25.5" customHeight="1">
      <c r="A22" s="349" t="s">
        <v>545</v>
      </c>
      <c r="B22" s="580">
        <v>9280</v>
      </c>
      <c r="C22" s="342">
        <v>3.2</v>
      </c>
      <c r="D22" s="341" t="s">
        <v>417</v>
      </c>
      <c r="E22" s="341" t="s">
        <v>417</v>
      </c>
      <c r="F22" s="343">
        <v>7250</v>
      </c>
      <c r="G22" s="580" t="s">
        <v>417</v>
      </c>
      <c r="H22" s="341" t="s">
        <v>417</v>
      </c>
      <c r="I22" s="582">
        <v>1.3</v>
      </c>
      <c r="J22" s="344">
        <v>0.4</v>
      </c>
    </row>
    <row r="23" spans="1:10" ht="25.5" customHeight="1">
      <c r="A23" s="350" t="s">
        <v>546</v>
      </c>
      <c r="B23" s="580">
        <v>5414</v>
      </c>
      <c r="C23" s="342">
        <v>1.9</v>
      </c>
      <c r="D23" s="341" t="s">
        <v>417</v>
      </c>
      <c r="E23" s="341" t="s">
        <v>417</v>
      </c>
      <c r="F23" s="343">
        <v>5156.2</v>
      </c>
      <c r="G23" s="580" t="s">
        <v>417</v>
      </c>
      <c r="H23" s="341" t="s">
        <v>417</v>
      </c>
      <c r="I23" s="582">
        <v>1</v>
      </c>
      <c r="J23" s="344">
        <v>0.3</v>
      </c>
    </row>
    <row r="24" spans="1:10">
      <c r="A24" s="346"/>
      <c r="B24" s="580"/>
      <c r="C24" s="342"/>
      <c r="D24" s="351"/>
      <c r="E24" s="352"/>
      <c r="F24" s="343"/>
      <c r="G24" s="580"/>
      <c r="H24" s="342"/>
      <c r="I24" s="582"/>
      <c r="J24" s="344"/>
    </row>
    <row r="25" spans="1:10" ht="19.5" customHeight="1">
      <c r="A25" s="424" t="s">
        <v>577</v>
      </c>
      <c r="B25" s="580">
        <v>251552</v>
      </c>
      <c r="C25" s="342">
        <v>85.5</v>
      </c>
      <c r="D25" s="341">
        <v>114929</v>
      </c>
      <c r="E25" s="341">
        <v>136623</v>
      </c>
      <c r="F25" s="343">
        <v>5893.6</v>
      </c>
      <c r="G25" s="580">
        <v>113669</v>
      </c>
      <c r="H25" s="342">
        <v>88.7</v>
      </c>
      <c r="I25" s="582">
        <v>42.04</v>
      </c>
      <c r="J25" s="344">
        <v>6.2</v>
      </c>
    </row>
    <row r="26" spans="1:10">
      <c r="A26" s="345" t="s">
        <v>543</v>
      </c>
      <c r="B26" s="580"/>
      <c r="C26" s="342"/>
      <c r="D26" s="341"/>
      <c r="E26" s="341"/>
      <c r="F26" s="343"/>
      <c r="G26" s="580"/>
      <c r="H26" s="342"/>
      <c r="I26" s="582"/>
      <c r="J26" s="344"/>
    </row>
    <row r="27" spans="1:10" ht="25.5" customHeight="1">
      <c r="A27" s="348" t="s">
        <v>544</v>
      </c>
      <c r="B27" s="580">
        <v>235685</v>
      </c>
      <c r="C27" s="342">
        <v>80.099999999999994</v>
      </c>
      <c r="D27" s="341" t="s">
        <v>417</v>
      </c>
      <c r="E27" s="341" t="s">
        <v>417</v>
      </c>
      <c r="F27" s="343">
        <v>5948.6</v>
      </c>
      <c r="G27" s="580" t="s">
        <v>417</v>
      </c>
      <c r="H27" s="341" t="s">
        <v>417</v>
      </c>
      <c r="I27" s="582">
        <v>39.619999999999997</v>
      </c>
      <c r="J27" s="344">
        <v>5.8</v>
      </c>
    </row>
    <row r="28" spans="1:10" ht="25.5" customHeight="1">
      <c r="A28" s="349" t="s">
        <v>545</v>
      </c>
      <c r="B28" s="580">
        <v>9308</v>
      </c>
      <c r="C28" s="342">
        <v>3.2</v>
      </c>
      <c r="D28" s="341" t="s">
        <v>417</v>
      </c>
      <c r="E28" s="341" t="s">
        <v>417</v>
      </c>
      <c r="F28" s="353">
        <v>7446.4</v>
      </c>
      <c r="G28" s="580" t="s">
        <v>417</v>
      </c>
      <c r="H28" s="341" t="s">
        <v>417</v>
      </c>
      <c r="I28" s="583">
        <v>1.25</v>
      </c>
      <c r="J28" s="344">
        <v>0.2</v>
      </c>
    </row>
    <row r="29" spans="1:10" ht="25.5" customHeight="1">
      <c r="A29" s="350" t="s">
        <v>546</v>
      </c>
      <c r="B29" s="580">
        <v>6559</v>
      </c>
      <c r="C29" s="342">
        <v>2.2000000000000002</v>
      </c>
      <c r="D29" s="341" t="s">
        <v>417</v>
      </c>
      <c r="E29" s="341" t="s">
        <v>417</v>
      </c>
      <c r="F29" s="353">
        <v>5654.3</v>
      </c>
      <c r="G29" s="580" t="s">
        <v>417</v>
      </c>
      <c r="H29" s="341" t="s">
        <v>417</v>
      </c>
      <c r="I29" s="583">
        <v>1.1599999999999999</v>
      </c>
      <c r="J29" s="344">
        <v>0.2</v>
      </c>
    </row>
    <row r="30" spans="1:10">
      <c r="A30" s="346"/>
      <c r="B30" s="580"/>
      <c r="C30" s="342"/>
      <c r="D30" s="351"/>
      <c r="E30" s="352"/>
      <c r="F30" s="343"/>
      <c r="G30" s="580"/>
      <c r="H30" s="342"/>
      <c r="I30" s="582"/>
      <c r="J30" s="344"/>
    </row>
    <row r="31" spans="1:10" ht="19.5" customHeight="1">
      <c r="A31" s="424" t="s">
        <v>578</v>
      </c>
      <c r="B31" s="580">
        <v>240101</v>
      </c>
      <c r="C31" s="444">
        <v>86.018550695561515</v>
      </c>
      <c r="D31" s="341">
        <v>109002</v>
      </c>
      <c r="E31" s="341">
        <v>131099</v>
      </c>
      <c r="F31" s="343">
        <v>5654.8</v>
      </c>
      <c r="G31" s="580">
        <v>111816</v>
      </c>
      <c r="H31" s="506">
        <v>88.616262482168324</v>
      </c>
      <c r="I31" s="582">
        <v>42.46</v>
      </c>
      <c r="J31" s="344">
        <v>6.2631835145221482</v>
      </c>
    </row>
    <row r="32" spans="1:10">
      <c r="A32" s="345" t="s">
        <v>543</v>
      </c>
      <c r="B32" s="581"/>
      <c r="C32" s="342"/>
      <c r="D32" s="341"/>
      <c r="E32" s="341"/>
      <c r="G32" s="580"/>
      <c r="H32" s="342"/>
      <c r="I32" s="581"/>
      <c r="J32" s="344"/>
    </row>
    <row r="33" spans="1:13" ht="25.5" customHeight="1">
      <c r="A33" s="348" t="s">
        <v>544</v>
      </c>
      <c r="B33" s="580">
        <v>224211</v>
      </c>
      <c r="C33" s="444">
        <v>80.325801516872247</v>
      </c>
      <c r="D33" s="341" t="s">
        <v>417</v>
      </c>
      <c r="E33" s="341" t="s">
        <v>417</v>
      </c>
      <c r="F33" s="343">
        <v>5609.5</v>
      </c>
      <c r="G33" s="580" t="s">
        <v>417</v>
      </c>
      <c r="H33" s="341" t="s">
        <v>417</v>
      </c>
      <c r="I33" s="582">
        <v>39.97</v>
      </c>
      <c r="J33" s="344">
        <v>5.8958889560869121</v>
      </c>
    </row>
    <row r="34" spans="1:13" ht="25.5" customHeight="1">
      <c r="A34" s="349" t="s">
        <v>545</v>
      </c>
      <c r="B34" s="580">
        <v>8634</v>
      </c>
      <c r="C34" s="444">
        <v>3.0932156330272598</v>
      </c>
      <c r="D34" s="341" t="s">
        <v>417</v>
      </c>
      <c r="E34" s="341" t="s">
        <v>417</v>
      </c>
      <c r="F34" s="343">
        <v>6852.4</v>
      </c>
      <c r="G34" s="580" t="s">
        <v>417</v>
      </c>
      <c r="H34" s="341" t="s">
        <v>417</v>
      </c>
      <c r="I34" s="582">
        <v>1.26</v>
      </c>
      <c r="J34" s="344">
        <v>0.18585989703951736</v>
      </c>
    </row>
    <row r="35" spans="1:13" ht="25.5" customHeight="1">
      <c r="A35" s="350" t="s">
        <v>546</v>
      </c>
      <c r="B35" s="580">
        <v>7256</v>
      </c>
      <c r="C35" s="444">
        <v>2.5995335456620103</v>
      </c>
      <c r="D35" s="341" t="s">
        <v>417</v>
      </c>
      <c r="E35" s="341" t="s">
        <v>417</v>
      </c>
      <c r="F35" s="353">
        <v>5947.5</v>
      </c>
      <c r="G35" s="580" t="s">
        <v>417</v>
      </c>
      <c r="H35" s="341" t="s">
        <v>417</v>
      </c>
      <c r="I35" s="583">
        <v>1.22</v>
      </c>
      <c r="J35" s="344">
        <v>0.17995958284778665</v>
      </c>
    </row>
    <row r="36" spans="1:13">
      <c r="A36" s="346"/>
      <c r="B36" s="580"/>
      <c r="C36" s="342"/>
      <c r="D36" s="351"/>
      <c r="E36" s="352"/>
      <c r="F36" s="343"/>
      <c r="G36" s="580"/>
      <c r="H36" s="342"/>
      <c r="I36" s="582"/>
      <c r="J36" s="344"/>
    </row>
    <row r="37" spans="1:13" ht="19.5" customHeight="1">
      <c r="A37" s="424" t="s">
        <v>800</v>
      </c>
      <c r="B37" s="580">
        <v>229488</v>
      </c>
      <c r="C37" s="444">
        <v>86.280495828618058</v>
      </c>
      <c r="D37" s="341">
        <v>103580</v>
      </c>
      <c r="E37" s="341">
        <v>125908</v>
      </c>
      <c r="F37" s="343">
        <v>5415</v>
      </c>
      <c r="G37" s="580">
        <v>109834</v>
      </c>
      <c r="H37" s="506">
        <v>88.611536910044379</v>
      </c>
      <c r="I37" s="582">
        <v>42.38</v>
      </c>
      <c r="J37" s="344">
        <v>6.2520284424512438</v>
      </c>
    </row>
    <row r="38" spans="1:13">
      <c r="A38" s="345" t="s">
        <v>543</v>
      </c>
      <c r="B38" s="581"/>
      <c r="C38" s="342"/>
      <c r="D38" s="341"/>
      <c r="E38" s="341"/>
      <c r="G38" s="580"/>
      <c r="H38" s="342"/>
      <c r="I38" s="581"/>
      <c r="J38" s="344"/>
    </row>
    <row r="39" spans="1:13" ht="25.5" customHeight="1">
      <c r="A39" s="348" t="s">
        <v>544</v>
      </c>
      <c r="B39" s="580">
        <v>214200</v>
      </c>
      <c r="C39" s="444">
        <v>80.532673632128848</v>
      </c>
      <c r="D39" s="341" t="s">
        <v>417</v>
      </c>
      <c r="E39" s="341" t="s">
        <v>417</v>
      </c>
      <c r="F39" s="343">
        <v>5379.2</v>
      </c>
      <c r="G39" s="580">
        <v>103213</v>
      </c>
      <c r="H39" s="506">
        <v>83.269866881807175</v>
      </c>
      <c r="I39" s="582">
        <v>39.82</v>
      </c>
      <c r="J39" s="344">
        <v>5.8743693388015226</v>
      </c>
      <c r="M39" s="680"/>
    </row>
    <row r="40" spans="1:13" ht="25.5" customHeight="1">
      <c r="A40" s="349" t="s">
        <v>844</v>
      </c>
      <c r="B40" s="580">
        <v>7821</v>
      </c>
      <c r="C40" s="444">
        <v>2.940457705307562</v>
      </c>
      <c r="D40" s="341" t="s">
        <v>417</v>
      </c>
      <c r="E40" s="341" t="s">
        <v>417</v>
      </c>
      <c r="F40" s="343">
        <v>6062.8</v>
      </c>
      <c r="G40" s="580">
        <v>3118</v>
      </c>
      <c r="H40" s="506">
        <v>2.5155304558289635</v>
      </c>
      <c r="I40" s="582">
        <v>1.29</v>
      </c>
      <c r="J40" s="344">
        <v>0.19030478269849233</v>
      </c>
    </row>
    <row r="41" spans="1:13" ht="25.5" customHeight="1">
      <c r="A41" s="350" t="s">
        <v>845</v>
      </c>
      <c r="B41" s="580">
        <v>7467</v>
      </c>
      <c r="C41" s="444">
        <v>2.8073644911816347</v>
      </c>
      <c r="D41" s="341" t="s">
        <v>417</v>
      </c>
      <c r="E41" s="341" t="s">
        <v>417</v>
      </c>
      <c r="F41" s="353">
        <v>5879.5</v>
      </c>
      <c r="G41" s="580">
        <v>3503</v>
      </c>
      <c r="H41" s="506">
        <v>2.8261395724082292</v>
      </c>
      <c r="I41" s="583">
        <v>1.27</v>
      </c>
      <c r="J41" s="344">
        <v>0.18735432095122886</v>
      </c>
    </row>
    <row r="42" spans="1:13">
      <c r="A42" s="354"/>
      <c r="B42" s="355"/>
      <c r="C42" s="356"/>
      <c r="D42" s="356"/>
      <c r="E42" s="356"/>
      <c r="F42" s="357"/>
      <c r="G42" s="356"/>
      <c r="H42" s="356"/>
      <c r="I42" s="358"/>
      <c r="J42" s="359"/>
    </row>
    <row r="43" spans="1:13">
      <c r="A43" s="685" t="s">
        <v>776</v>
      </c>
      <c r="B43" s="361"/>
      <c r="C43" s="361"/>
      <c r="D43" s="361"/>
      <c r="E43" s="361"/>
      <c r="F43" s="681"/>
      <c r="H43" s="361"/>
      <c r="I43" s="362"/>
      <c r="J43" s="363"/>
    </row>
    <row r="44" spans="1:13">
      <c r="A44" s="681" t="s">
        <v>868</v>
      </c>
    </row>
  </sheetData>
  <mergeCells count="7">
    <mergeCell ref="B3:F3"/>
    <mergeCell ref="G3:H4"/>
    <mergeCell ref="I3:J4"/>
    <mergeCell ref="F4:F7"/>
    <mergeCell ref="C5:C7"/>
    <mergeCell ref="H5:H7"/>
    <mergeCell ref="J5:J7"/>
  </mergeCells>
  <phoneticPr fontId="1"/>
  <pageMargins left="0.70866141732283472" right="0.70866141732283472" top="0.74803149606299213" bottom="0.74803149606299213" header="0.31496062992125984" footer="0.31496062992125984"/>
  <pageSetup paperSize="9" scale="96" firstPageNumber="75" orientation="portrait" useFirstPageNumber="1" r:id="rId1"/>
  <headerFooter scaleWithDoc="0">
    <oddFooter>&amp;C&amp;"Century,標準"&amp;10&amp;P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L131"/>
  <sheetViews>
    <sheetView zoomScaleNormal="100" zoomScaleSheetLayoutView="100" workbookViewId="0">
      <selection activeCell="O39" sqref="O39"/>
    </sheetView>
  </sheetViews>
  <sheetFormatPr defaultColWidth="7.5" defaultRowHeight="12.75"/>
  <cols>
    <col min="1" max="1" width="3.25" style="367" customWidth="1"/>
    <col min="2" max="2" width="17.5" style="369" customWidth="1"/>
    <col min="3" max="3" width="2.5" style="369" customWidth="1"/>
    <col min="4" max="11" width="9.375" style="369" customWidth="1"/>
    <col min="12" max="256" width="7.5" style="369"/>
    <col min="257" max="257" width="3.25" style="369" customWidth="1"/>
    <col min="258" max="258" width="19.875" style="369" customWidth="1"/>
    <col min="259" max="259" width="0.875" style="369" customWidth="1"/>
    <col min="260" max="266" width="9.375" style="369" customWidth="1"/>
    <col min="267" max="512" width="7.5" style="369"/>
    <col min="513" max="513" width="3.25" style="369" customWidth="1"/>
    <col min="514" max="514" width="19.875" style="369" customWidth="1"/>
    <col min="515" max="515" width="0.875" style="369" customWidth="1"/>
    <col min="516" max="522" width="9.375" style="369" customWidth="1"/>
    <col min="523" max="768" width="7.5" style="369"/>
    <col min="769" max="769" width="3.25" style="369" customWidth="1"/>
    <col min="770" max="770" width="19.875" style="369" customWidth="1"/>
    <col min="771" max="771" width="0.875" style="369" customWidth="1"/>
    <col min="772" max="778" width="9.375" style="369" customWidth="1"/>
    <col min="779" max="1024" width="7.5" style="369"/>
    <col min="1025" max="1025" width="3.25" style="369" customWidth="1"/>
    <col min="1026" max="1026" width="19.875" style="369" customWidth="1"/>
    <col min="1027" max="1027" width="0.875" style="369" customWidth="1"/>
    <col min="1028" max="1034" width="9.375" style="369" customWidth="1"/>
    <col min="1035" max="1280" width="7.5" style="369"/>
    <col min="1281" max="1281" width="3.25" style="369" customWidth="1"/>
    <col min="1282" max="1282" width="19.875" style="369" customWidth="1"/>
    <col min="1283" max="1283" width="0.875" style="369" customWidth="1"/>
    <col min="1284" max="1290" width="9.375" style="369" customWidth="1"/>
    <col min="1291" max="1536" width="7.5" style="369"/>
    <col min="1537" max="1537" width="3.25" style="369" customWidth="1"/>
    <col min="1538" max="1538" width="19.875" style="369" customWidth="1"/>
    <col min="1539" max="1539" width="0.875" style="369" customWidth="1"/>
    <col min="1540" max="1546" width="9.375" style="369" customWidth="1"/>
    <col min="1547" max="1792" width="7.5" style="369"/>
    <col min="1793" max="1793" width="3.25" style="369" customWidth="1"/>
    <col min="1794" max="1794" width="19.875" style="369" customWidth="1"/>
    <col min="1795" max="1795" width="0.875" style="369" customWidth="1"/>
    <col min="1796" max="1802" width="9.375" style="369" customWidth="1"/>
    <col min="1803" max="2048" width="7.5" style="369"/>
    <col min="2049" max="2049" width="3.25" style="369" customWidth="1"/>
    <col min="2050" max="2050" width="19.875" style="369" customWidth="1"/>
    <col min="2051" max="2051" width="0.875" style="369" customWidth="1"/>
    <col min="2052" max="2058" width="9.375" style="369" customWidth="1"/>
    <col min="2059" max="2304" width="7.5" style="369"/>
    <col min="2305" max="2305" width="3.25" style="369" customWidth="1"/>
    <col min="2306" max="2306" width="19.875" style="369" customWidth="1"/>
    <col min="2307" max="2307" width="0.875" style="369" customWidth="1"/>
    <col min="2308" max="2314" width="9.375" style="369" customWidth="1"/>
    <col min="2315" max="2560" width="7.5" style="369"/>
    <col min="2561" max="2561" width="3.25" style="369" customWidth="1"/>
    <col min="2562" max="2562" width="19.875" style="369" customWidth="1"/>
    <col min="2563" max="2563" width="0.875" style="369" customWidth="1"/>
    <col min="2564" max="2570" width="9.375" style="369" customWidth="1"/>
    <col min="2571" max="2816" width="7.5" style="369"/>
    <col min="2817" max="2817" width="3.25" style="369" customWidth="1"/>
    <col min="2818" max="2818" width="19.875" style="369" customWidth="1"/>
    <col min="2819" max="2819" width="0.875" style="369" customWidth="1"/>
    <col min="2820" max="2826" width="9.375" style="369" customWidth="1"/>
    <col min="2827" max="3072" width="7.5" style="369"/>
    <col min="3073" max="3073" width="3.25" style="369" customWidth="1"/>
    <col min="3074" max="3074" width="19.875" style="369" customWidth="1"/>
    <col min="3075" max="3075" width="0.875" style="369" customWidth="1"/>
    <col min="3076" max="3082" width="9.375" style="369" customWidth="1"/>
    <col min="3083" max="3328" width="7.5" style="369"/>
    <col min="3329" max="3329" width="3.25" style="369" customWidth="1"/>
    <col min="3330" max="3330" width="19.875" style="369" customWidth="1"/>
    <col min="3331" max="3331" width="0.875" style="369" customWidth="1"/>
    <col min="3332" max="3338" width="9.375" style="369" customWidth="1"/>
    <col min="3339" max="3584" width="7.5" style="369"/>
    <col min="3585" max="3585" width="3.25" style="369" customWidth="1"/>
    <col min="3586" max="3586" width="19.875" style="369" customWidth="1"/>
    <col min="3587" max="3587" width="0.875" style="369" customWidth="1"/>
    <col min="3588" max="3594" width="9.375" style="369" customWidth="1"/>
    <col min="3595" max="3840" width="7.5" style="369"/>
    <col min="3841" max="3841" width="3.25" style="369" customWidth="1"/>
    <col min="3842" max="3842" width="19.875" style="369" customWidth="1"/>
    <col min="3843" max="3843" width="0.875" style="369" customWidth="1"/>
    <col min="3844" max="3850" width="9.375" style="369" customWidth="1"/>
    <col min="3851" max="4096" width="7.5" style="369"/>
    <col min="4097" max="4097" width="3.25" style="369" customWidth="1"/>
    <col min="4098" max="4098" width="19.875" style="369" customWidth="1"/>
    <col min="4099" max="4099" width="0.875" style="369" customWidth="1"/>
    <col min="4100" max="4106" width="9.375" style="369" customWidth="1"/>
    <col min="4107" max="4352" width="7.5" style="369"/>
    <col min="4353" max="4353" width="3.25" style="369" customWidth="1"/>
    <col min="4354" max="4354" width="19.875" style="369" customWidth="1"/>
    <col min="4355" max="4355" width="0.875" style="369" customWidth="1"/>
    <col min="4356" max="4362" width="9.375" style="369" customWidth="1"/>
    <col min="4363" max="4608" width="7.5" style="369"/>
    <col min="4609" max="4609" width="3.25" style="369" customWidth="1"/>
    <col min="4610" max="4610" width="19.875" style="369" customWidth="1"/>
    <col min="4611" max="4611" width="0.875" style="369" customWidth="1"/>
    <col min="4612" max="4618" width="9.375" style="369" customWidth="1"/>
    <col min="4619" max="4864" width="7.5" style="369"/>
    <col min="4865" max="4865" width="3.25" style="369" customWidth="1"/>
    <col min="4866" max="4866" width="19.875" style="369" customWidth="1"/>
    <col min="4867" max="4867" width="0.875" style="369" customWidth="1"/>
    <col min="4868" max="4874" width="9.375" style="369" customWidth="1"/>
    <col min="4875" max="5120" width="7.5" style="369"/>
    <col min="5121" max="5121" width="3.25" style="369" customWidth="1"/>
    <col min="5122" max="5122" width="19.875" style="369" customWidth="1"/>
    <col min="5123" max="5123" width="0.875" style="369" customWidth="1"/>
    <col min="5124" max="5130" width="9.375" style="369" customWidth="1"/>
    <col min="5131" max="5376" width="7.5" style="369"/>
    <col min="5377" max="5377" width="3.25" style="369" customWidth="1"/>
    <col min="5378" max="5378" width="19.875" style="369" customWidth="1"/>
    <col min="5379" max="5379" width="0.875" style="369" customWidth="1"/>
    <col min="5380" max="5386" width="9.375" style="369" customWidth="1"/>
    <col min="5387" max="5632" width="7.5" style="369"/>
    <col min="5633" max="5633" width="3.25" style="369" customWidth="1"/>
    <col min="5634" max="5634" width="19.875" style="369" customWidth="1"/>
    <col min="5635" max="5635" width="0.875" style="369" customWidth="1"/>
    <col min="5636" max="5642" width="9.375" style="369" customWidth="1"/>
    <col min="5643" max="5888" width="7.5" style="369"/>
    <col min="5889" max="5889" width="3.25" style="369" customWidth="1"/>
    <col min="5890" max="5890" width="19.875" style="369" customWidth="1"/>
    <col min="5891" max="5891" width="0.875" style="369" customWidth="1"/>
    <col min="5892" max="5898" width="9.375" style="369" customWidth="1"/>
    <col min="5899" max="6144" width="7.5" style="369"/>
    <col min="6145" max="6145" width="3.25" style="369" customWidth="1"/>
    <col min="6146" max="6146" width="19.875" style="369" customWidth="1"/>
    <col min="6147" max="6147" width="0.875" style="369" customWidth="1"/>
    <col min="6148" max="6154" width="9.375" style="369" customWidth="1"/>
    <col min="6155" max="6400" width="7.5" style="369"/>
    <col min="6401" max="6401" width="3.25" style="369" customWidth="1"/>
    <col min="6402" max="6402" width="19.875" style="369" customWidth="1"/>
    <col min="6403" max="6403" width="0.875" style="369" customWidth="1"/>
    <col min="6404" max="6410" width="9.375" style="369" customWidth="1"/>
    <col min="6411" max="6656" width="7.5" style="369"/>
    <col min="6657" max="6657" width="3.25" style="369" customWidth="1"/>
    <col min="6658" max="6658" width="19.875" style="369" customWidth="1"/>
    <col min="6659" max="6659" width="0.875" style="369" customWidth="1"/>
    <col min="6660" max="6666" width="9.375" style="369" customWidth="1"/>
    <col min="6667" max="6912" width="7.5" style="369"/>
    <col min="6913" max="6913" width="3.25" style="369" customWidth="1"/>
    <col min="6914" max="6914" width="19.875" style="369" customWidth="1"/>
    <col min="6915" max="6915" width="0.875" style="369" customWidth="1"/>
    <col min="6916" max="6922" width="9.375" style="369" customWidth="1"/>
    <col min="6923" max="7168" width="7.5" style="369"/>
    <col min="7169" max="7169" width="3.25" style="369" customWidth="1"/>
    <col min="7170" max="7170" width="19.875" style="369" customWidth="1"/>
    <col min="7171" max="7171" width="0.875" style="369" customWidth="1"/>
    <col min="7172" max="7178" width="9.375" style="369" customWidth="1"/>
    <col min="7179" max="7424" width="7.5" style="369"/>
    <col min="7425" max="7425" width="3.25" style="369" customWidth="1"/>
    <col min="7426" max="7426" width="19.875" style="369" customWidth="1"/>
    <col min="7427" max="7427" width="0.875" style="369" customWidth="1"/>
    <col min="7428" max="7434" width="9.375" style="369" customWidth="1"/>
    <col min="7435" max="7680" width="7.5" style="369"/>
    <col min="7681" max="7681" width="3.25" style="369" customWidth="1"/>
    <col min="7682" max="7682" width="19.875" style="369" customWidth="1"/>
    <col min="7683" max="7683" width="0.875" style="369" customWidth="1"/>
    <col min="7684" max="7690" width="9.375" style="369" customWidth="1"/>
    <col min="7691" max="7936" width="7.5" style="369"/>
    <col min="7937" max="7937" width="3.25" style="369" customWidth="1"/>
    <col min="7938" max="7938" width="19.875" style="369" customWidth="1"/>
    <col min="7939" max="7939" width="0.875" style="369" customWidth="1"/>
    <col min="7940" max="7946" width="9.375" style="369" customWidth="1"/>
    <col min="7947" max="8192" width="7.5" style="369"/>
    <col min="8193" max="8193" width="3.25" style="369" customWidth="1"/>
    <col min="8194" max="8194" width="19.875" style="369" customWidth="1"/>
    <col min="8195" max="8195" width="0.875" style="369" customWidth="1"/>
    <col min="8196" max="8202" width="9.375" style="369" customWidth="1"/>
    <col min="8203" max="8448" width="7.5" style="369"/>
    <col min="8449" max="8449" width="3.25" style="369" customWidth="1"/>
    <col min="8450" max="8450" width="19.875" style="369" customWidth="1"/>
    <col min="8451" max="8451" width="0.875" style="369" customWidth="1"/>
    <col min="8452" max="8458" width="9.375" style="369" customWidth="1"/>
    <col min="8459" max="8704" width="7.5" style="369"/>
    <col min="8705" max="8705" width="3.25" style="369" customWidth="1"/>
    <col min="8706" max="8706" width="19.875" style="369" customWidth="1"/>
    <col min="8707" max="8707" width="0.875" style="369" customWidth="1"/>
    <col min="8708" max="8714" width="9.375" style="369" customWidth="1"/>
    <col min="8715" max="8960" width="7.5" style="369"/>
    <col min="8961" max="8961" width="3.25" style="369" customWidth="1"/>
    <col min="8962" max="8962" width="19.875" style="369" customWidth="1"/>
    <col min="8963" max="8963" width="0.875" style="369" customWidth="1"/>
    <col min="8964" max="8970" width="9.375" style="369" customWidth="1"/>
    <col min="8971" max="9216" width="7.5" style="369"/>
    <col min="9217" max="9217" width="3.25" style="369" customWidth="1"/>
    <col min="9218" max="9218" width="19.875" style="369" customWidth="1"/>
    <col min="9219" max="9219" width="0.875" style="369" customWidth="1"/>
    <col min="9220" max="9226" width="9.375" style="369" customWidth="1"/>
    <col min="9227" max="9472" width="7.5" style="369"/>
    <col min="9473" max="9473" width="3.25" style="369" customWidth="1"/>
    <col min="9474" max="9474" width="19.875" style="369" customWidth="1"/>
    <col min="9475" max="9475" width="0.875" style="369" customWidth="1"/>
    <col min="9476" max="9482" width="9.375" style="369" customWidth="1"/>
    <col min="9483" max="9728" width="7.5" style="369"/>
    <col min="9729" max="9729" width="3.25" style="369" customWidth="1"/>
    <col min="9730" max="9730" width="19.875" style="369" customWidth="1"/>
    <col min="9731" max="9731" width="0.875" style="369" customWidth="1"/>
    <col min="9732" max="9738" width="9.375" style="369" customWidth="1"/>
    <col min="9739" max="9984" width="7.5" style="369"/>
    <col min="9985" max="9985" width="3.25" style="369" customWidth="1"/>
    <col min="9986" max="9986" width="19.875" style="369" customWidth="1"/>
    <col min="9987" max="9987" width="0.875" style="369" customWidth="1"/>
    <col min="9988" max="9994" width="9.375" style="369" customWidth="1"/>
    <col min="9995" max="10240" width="7.5" style="369"/>
    <col min="10241" max="10241" width="3.25" style="369" customWidth="1"/>
    <col min="10242" max="10242" width="19.875" style="369" customWidth="1"/>
    <col min="10243" max="10243" width="0.875" style="369" customWidth="1"/>
    <col min="10244" max="10250" width="9.375" style="369" customWidth="1"/>
    <col min="10251" max="10496" width="7.5" style="369"/>
    <col min="10497" max="10497" width="3.25" style="369" customWidth="1"/>
    <col min="10498" max="10498" width="19.875" style="369" customWidth="1"/>
    <col min="10499" max="10499" width="0.875" style="369" customWidth="1"/>
    <col min="10500" max="10506" width="9.375" style="369" customWidth="1"/>
    <col min="10507" max="10752" width="7.5" style="369"/>
    <col min="10753" max="10753" width="3.25" style="369" customWidth="1"/>
    <col min="10754" max="10754" width="19.875" style="369" customWidth="1"/>
    <col min="10755" max="10755" width="0.875" style="369" customWidth="1"/>
    <col min="10756" max="10762" width="9.375" style="369" customWidth="1"/>
    <col min="10763" max="11008" width="7.5" style="369"/>
    <col min="11009" max="11009" width="3.25" style="369" customWidth="1"/>
    <col min="11010" max="11010" width="19.875" style="369" customWidth="1"/>
    <col min="11011" max="11011" width="0.875" style="369" customWidth="1"/>
    <col min="11012" max="11018" width="9.375" style="369" customWidth="1"/>
    <col min="11019" max="11264" width="7.5" style="369"/>
    <col min="11265" max="11265" width="3.25" style="369" customWidth="1"/>
    <col min="11266" max="11266" width="19.875" style="369" customWidth="1"/>
    <col min="11267" max="11267" width="0.875" style="369" customWidth="1"/>
    <col min="11268" max="11274" width="9.375" style="369" customWidth="1"/>
    <col min="11275" max="11520" width="7.5" style="369"/>
    <col min="11521" max="11521" width="3.25" style="369" customWidth="1"/>
    <col min="11522" max="11522" width="19.875" style="369" customWidth="1"/>
    <col min="11523" max="11523" width="0.875" style="369" customWidth="1"/>
    <col min="11524" max="11530" width="9.375" style="369" customWidth="1"/>
    <col min="11531" max="11776" width="7.5" style="369"/>
    <col min="11777" max="11777" width="3.25" style="369" customWidth="1"/>
    <col min="11778" max="11778" width="19.875" style="369" customWidth="1"/>
    <col min="11779" max="11779" width="0.875" style="369" customWidth="1"/>
    <col min="11780" max="11786" width="9.375" style="369" customWidth="1"/>
    <col min="11787" max="12032" width="7.5" style="369"/>
    <col min="12033" max="12033" width="3.25" style="369" customWidth="1"/>
    <col min="12034" max="12034" width="19.875" style="369" customWidth="1"/>
    <col min="12035" max="12035" width="0.875" style="369" customWidth="1"/>
    <col min="12036" max="12042" width="9.375" style="369" customWidth="1"/>
    <col min="12043" max="12288" width="7.5" style="369"/>
    <col min="12289" max="12289" width="3.25" style="369" customWidth="1"/>
    <col min="12290" max="12290" width="19.875" style="369" customWidth="1"/>
    <col min="12291" max="12291" width="0.875" style="369" customWidth="1"/>
    <col min="12292" max="12298" width="9.375" style="369" customWidth="1"/>
    <col min="12299" max="12544" width="7.5" style="369"/>
    <col min="12545" max="12545" width="3.25" style="369" customWidth="1"/>
    <col min="12546" max="12546" width="19.875" style="369" customWidth="1"/>
    <col min="12547" max="12547" width="0.875" style="369" customWidth="1"/>
    <col min="12548" max="12554" width="9.375" style="369" customWidth="1"/>
    <col min="12555" max="12800" width="7.5" style="369"/>
    <col min="12801" max="12801" width="3.25" style="369" customWidth="1"/>
    <col min="12802" max="12802" width="19.875" style="369" customWidth="1"/>
    <col min="12803" max="12803" width="0.875" style="369" customWidth="1"/>
    <col min="12804" max="12810" width="9.375" style="369" customWidth="1"/>
    <col min="12811" max="13056" width="7.5" style="369"/>
    <col min="13057" max="13057" width="3.25" style="369" customWidth="1"/>
    <col min="13058" max="13058" width="19.875" style="369" customWidth="1"/>
    <col min="13059" max="13059" width="0.875" style="369" customWidth="1"/>
    <col min="13060" max="13066" width="9.375" style="369" customWidth="1"/>
    <col min="13067" max="13312" width="7.5" style="369"/>
    <col min="13313" max="13313" width="3.25" style="369" customWidth="1"/>
    <col min="13314" max="13314" width="19.875" style="369" customWidth="1"/>
    <col min="13315" max="13315" width="0.875" style="369" customWidth="1"/>
    <col min="13316" max="13322" width="9.375" style="369" customWidth="1"/>
    <col min="13323" max="13568" width="7.5" style="369"/>
    <col min="13569" max="13569" width="3.25" style="369" customWidth="1"/>
    <col min="13570" max="13570" width="19.875" style="369" customWidth="1"/>
    <col min="13571" max="13571" width="0.875" style="369" customWidth="1"/>
    <col min="13572" max="13578" width="9.375" style="369" customWidth="1"/>
    <col min="13579" max="13824" width="7.5" style="369"/>
    <col min="13825" max="13825" width="3.25" style="369" customWidth="1"/>
    <col min="13826" max="13826" width="19.875" style="369" customWidth="1"/>
    <col min="13827" max="13827" width="0.875" style="369" customWidth="1"/>
    <col min="13828" max="13834" width="9.375" style="369" customWidth="1"/>
    <col min="13835" max="14080" width="7.5" style="369"/>
    <col min="14081" max="14081" width="3.25" style="369" customWidth="1"/>
    <col min="14082" max="14082" width="19.875" style="369" customWidth="1"/>
    <col min="14083" max="14083" width="0.875" style="369" customWidth="1"/>
    <col min="14084" max="14090" width="9.375" style="369" customWidth="1"/>
    <col min="14091" max="14336" width="7.5" style="369"/>
    <col min="14337" max="14337" width="3.25" style="369" customWidth="1"/>
    <col min="14338" max="14338" width="19.875" style="369" customWidth="1"/>
    <col min="14339" max="14339" width="0.875" style="369" customWidth="1"/>
    <col min="14340" max="14346" width="9.375" style="369" customWidth="1"/>
    <col min="14347" max="14592" width="7.5" style="369"/>
    <col min="14593" max="14593" width="3.25" style="369" customWidth="1"/>
    <col min="14594" max="14594" width="19.875" style="369" customWidth="1"/>
    <col min="14595" max="14595" width="0.875" style="369" customWidth="1"/>
    <col min="14596" max="14602" width="9.375" style="369" customWidth="1"/>
    <col min="14603" max="14848" width="7.5" style="369"/>
    <col min="14849" max="14849" width="3.25" style="369" customWidth="1"/>
    <col min="14850" max="14850" width="19.875" style="369" customWidth="1"/>
    <col min="14851" max="14851" width="0.875" style="369" customWidth="1"/>
    <col min="14852" max="14858" width="9.375" style="369" customWidth="1"/>
    <col min="14859" max="15104" width="7.5" style="369"/>
    <col min="15105" max="15105" width="3.25" style="369" customWidth="1"/>
    <col min="15106" max="15106" width="19.875" style="369" customWidth="1"/>
    <col min="15107" max="15107" width="0.875" style="369" customWidth="1"/>
    <col min="15108" max="15114" width="9.375" style="369" customWidth="1"/>
    <col min="15115" max="15360" width="7.5" style="369"/>
    <col min="15361" max="15361" width="3.25" style="369" customWidth="1"/>
    <col min="15362" max="15362" width="19.875" style="369" customWidth="1"/>
    <col min="15363" max="15363" width="0.875" style="369" customWidth="1"/>
    <col min="15364" max="15370" width="9.375" style="369" customWidth="1"/>
    <col min="15371" max="15616" width="7.5" style="369"/>
    <col min="15617" max="15617" width="3.25" style="369" customWidth="1"/>
    <col min="15618" max="15618" width="19.875" style="369" customWidth="1"/>
    <col min="15619" max="15619" width="0.875" style="369" customWidth="1"/>
    <col min="15620" max="15626" width="9.375" style="369" customWidth="1"/>
    <col min="15627" max="15872" width="7.5" style="369"/>
    <col min="15873" max="15873" width="3.25" style="369" customWidth="1"/>
    <col min="15874" max="15874" width="19.875" style="369" customWidth="1"/>
    <col min="15875" max="15875" width="0.875" style="369" customWidth="1"/>
    <col min="15876" max="15882" width="9.375" style="369" customWidth="1"/>
    <col min="15883" max="16128" width="7.5" style="369"/>
    <col min="16129" max="16129" width="3.25" style="369" customWidth="1"/>
    <col min="16130" max="16130" width="19.875" style="369" customWidth="1"/>
    <col min="16131" max="16131" width="0.875" style="369" customWidth="1"/>
    <col min="16132" max="16138" width="9.375" style="369" customWidth="1"/>
    <col min="16139" max="16384" width="7.5" style="369"/>
  </cols>
  <sheetData>
    <row r="1" spans="1:12" s="366" customFormat="1" ht="15" customHeight="1">
      <c r="A1" s="603" t="s">
        <v>882</v>
      </c>
    </row>
    <row r="2" spans="1:12" ht="9" customHeight="1">
      <c r="B2" s="368"/>
      <c r="C2" s="368"/>
    </row>
    <row r="3" spans="1:12" s="367" customFormat="1" ht="12.95" customHeight="1">
      <c r="A3" s="370"/>
      <c r="B3" s="370"/>
      <c r="C3" s="371"/>
      <c r="D3" s="372"/>
      <c r="E3" s="372"/>
      <c r="F3" s="372"/>
      <c r="G3" s="372"/>
      <c r="H3" s="372"/>
      <c r="I3" s="373"/>
      <c r="J3" s="373"/>
      <c r="K3" s="373"/>
    </row>
    <row r="4" spans="1:12" s="375" customFormat="1" ht="12.95" customHeight="1">
      <c r="A4" s="973" t="s">
        <v>786</v>
      </c>
      <c r="B4" s="973"/>
      <c r="C4" s="974"/>
      <c r="D4" s="445" t="s">
        <v>547</v>
      </c>
      <c r="E4" s="445" t="s">
        <v>548</v>
      </c>
      <c r="F4" s="445" t="s">
        <v>549</v>
      </c>
      <c r="G4" s="445" t="s">
        <v>550</v>
      </c>
      <c r="H4" s="445" t="s">
        <v>585</v>
      </c>
      <c r="I4" s="446" t="s">
        <v>389</v>
      </c>
      <c r="J4" s="446" t="s">
        <v>388</v>
      </c>
      <c r="K4" s="446" t="s">
        <v>801</v>
      </c>
    </row>
    <row r="5" spans="1:12" s="367" customFormat="1" ht="12.95" customHeight="1">
      <c r="A5" s="376"/>
      <c r="B5" s="376"/>
      <c r="C5" s="377"/>
      <c r="D5" s="378"/>
      <c r="E5" s="378"/>
      <c r="F5" s="378"/>
      <c r="G5" s="378"/>
      <c r="H5" s="378"/>
      <c r="I5" s="379"/>
      <c r="J5" s="379"/>
      <c r="K5" s="379"/>
    </row>
    <row r="6" spans="1:12" s="385" customFormat="1" ht="12.95" customHeight="1">
      <c r="A6" s="380"/>
      <c r="B6" s="381"/>
      <c r="C6" s="382"/>
      <c r="D6" s="383"/>
      <c r="E6" s="384"/>
      <c r="F6" s="384"/>
      <c r="G6" s="384"/>
      <c r="H6" s="384"/>
      <c r="I6" s="384"/>
      <c r="J6" s="384"/>
      <c r="K6" s="383"/>
    </row>
    <row r="7" spans="1:12" s="385" customFormat="1" ht="18" customHeight="1">
      <c r="A7" s="977" t="s">
        <v>551</v>
      </c>
      <c r="B7" s="977"/>
      <c r="C7" s="584"/>
      <c r="D7" s="585">
        <v>289900</v>
      </c>
      <c r="E7" s="585">
        <v>284854</v>
      </c>
      <c r="F7" s="585">
        <v>274115</v>
      </c>
      <c r="G7" s="585">
        <v>277471</v>
      </c>
      <c r="H7" s="585">
        <v>260357</v>
      </c>
      <c r="I7" s="585">
        <v>251552</v>
      </c>
      <c r="J7" s="585">
        <v>240101</v>
      </c>
      <c r="K7" s="585">
        <v>229488</v>
      </c>
    </row>
    <row r="8" spans="1:12" s="385" customFormat="1" ht="18" customHeight="1">
      <c r="A8" s="386"/>
      <c r="B8" s="387" t="s">
        <v>552</v>
      </c>
      <c r="C8" s="382"/>
      <c r="D8" s="447">
        <v>65611</v>
      </c>
      <c r="E8" s="447">
        <v>59624</v>
      </c>
      <c r="F8" s="447">
        <v>47913</v>
      </c>
      <c r="G8" s="447">
        <v>40921</v>
      </c>
      <c r="H8" s="447">
        <v>32848</v>
      </c>
      <c r="I8" s="447">
        <v>28728</v>
      </c>
      <c r="J8" s="504">
        <v>26150</v>
      </c>
      <c r="K8" s="447">
        <v>23746</v>
      </c>
    </row>
    <row r="9" spans="1:12" s="385" customFormat="1" ht="18" customHeight="1">
      <c r="A9" s="386"/>
      <c r="B9" s="387" t="s">
        <v>553</v>
      </c>
      <c r="C9" s="382"/>
      <c r="D9" s="447">
        <v>197410</v>
      </c>
      <c r="E9" s="447">
        <v>194268</v>
      </c>
      <c r="F9" s="447">
        <v>190357</v>
      </c>
      <c r="G9" s="447">
        <v>191703</v>
      </c>
      <c r="H9" s="447">
        <v>175450</v>
      </c>
      <c r="I9" s="447">
        <v>163587</v>
      </c>
      <c r="J9" s="447">
        <v>148566</v>
      </c>
      <c r="K9" s="447">
        <v>132099</v>
      </c>
    </row>
    <row r="10" spans="1:12" s="385" customFormat="1" ht="18" customHeight="1">
      <c r="A10" s="386"/>
      <c r="B10" s="387" t="s">
        <v>554</v>
      </c>
      <c r="C10" s="382"/>
      <c r="D10" s="447">
        <v>26800</v>
      </c>
      <c r="E10" s="447">
        <v>30688</v>
      </c>
      <c r="F10" s="447">
        <v>35761</v>
      </c>
      <c r="G10" s="447">
        <v>44820</v>
      </c>
      <c r="H10" s="447">
        <v>52053</v>
      </c>
      <c r="I10" s="447">
        <v>59141</v>
      </c>
      <c r="J10" s="447">
        <v>64810</v>
      </c>
      <c r="K10" s="447">
        <v>72928</v>
      </c>
    </row>
    <row r="11" spans="1:12" s="385" customFormat="1" ht="18" customHeight="1">
      <c r="A11" s="386"/>
      <c r="B11" s="387" t="s">
        <v>555</v>
      </c>
      <c r="C11" s="382"/>
      <c r="D11" s="447">
        <v>79</v>
      </c>
      <c r="E11" s="447">
        <v>274</v>
      </c>
      <c r="F11" s="447">
        <v>84</v>
      </c>
      <c r="G11" s="447">
        <v>27</v>
      </c>
      <c r="H11" s="447">
        <v>6</v>
      </c>
      <c r="I11" s="447">
        <v>96</v>
      </c>
      <c r="J11" s="447">
        <v>575</v>
      </c>
      <c r="K11" s="447">
        <v>715</v>
      </c>
    </row>
    <row r="12" spans="1:12" s="385" customFormat="1" ht="14.1" customHeight="1">
      <c r="A12" s="386"/>
      <c r="B12" s="387"/>
      <c r="C12" s="382"/>
      <c r="D12" s="447"/>
      <c r="E12" s="447"/>
      <c r="F12" s="447"/>
      <c r="G12" s="447"/>
      <c r="H12" s="447"/>
      <c r="I12" s="447"/>
      <c r="J12" s="447"/>
      <c r="K12" s="447"/>
    </row>
    <row r="13" spans="1:12" s="385" customFormat="1" ht="14.1" customHeight="1">
      <c r="A13" s="386"/>
      <c r="B13" s="387"/>
      <c r="C13" s="382"/>
      <c r="D13" s="447"/>
      <c r="E13" s="447"/>
      <c r="F13" s="447"/>
      <c r="G13" s="447"/>
      <c r="H13" s="447"/>
      <c r="I13" s="447"/>
      <c r="J13" s="447"/>
      <c r="K13" s="447"/>
    </row>
    <row r="14" spans="1:12" s="385" customFormat="1" ht="14.1" customHeight="1">
      <c r="A14" s="976" t="s">
        <v>791</v>
      </c>
      <c r="B14" s="976"/>
      <c r="C14" s="382"/>
      <c r="D14" s="447"/>
      <c r="E14" s="447"/>
      <c r="F14" s="447"/>
      <c r="G14" s="447"/>
      <c r="H14" s="447"/>
      <c r="I14" s="447"/>
      <c r="J14" s="447"/>
      <c r="K14" s="447"/>
      <c r="L14" s="388"/>
    </row>
    <row r="15" spans="1:12" s="391" customFormat="1" ht="18" customHeight="1">
      <c r="A15" s="374"/>
      <c r="B15" s="389" t="s">
        <v>552</v>
      </c>
      <c r="C15" s="390"/>
      <c r="D15" s="660">
        <v>22.6</v>
      </c>
      <c r="E15" s="660">
        <v>20.9</v>
      </c>
      <c r="F15" s="660">
        <v>17.5</v>
      </c>
      <c r="G15" s="660">
        <v>14.7</v>
      </c>
      <c r="H15" s="660">
        <v>12.6</v>
      </c>
      <c r="I15" s="660">
        <v>11.4</v>
      </c>
      <c r="J15" s="660">
        <v>10.917395188831275</v>
      </c>
      <c r="K15" s="660">
        <v>10.3797213832</v>
      </c>
      <c r="L15" s="369"/>
    </row>
    <row r="16" spans="1:12" s="391" customFormat="1" ht="18" customHeight="1">
      <c r="A16" s="374"/>
      <c r="B16" s="389" t="s">
        <v>553</v>
      </c>
      <c r="C16" s="390"/>
      <c r="D16" s="660">
        <v>68.100000000000009</v>
      </c>
      <c r="E16" s="660">
        <v>68.2</v>
      </c>
      <c r="F16" s="660">
        <v>69.5</v>
      </c>
      <c r="G16" s="660">
        <v>69.099999999999994</v>
      </c>
      <c r="H16" s="660">
        <v>67.400000000000006</v>
      </c>
      <c r="I16" s="660">
        <v>65</v>
      </c>
      <c r="J16" s="660">
        <v>62.02499937376318</v>
      </c>
      <c r="K16" s="660">
        <v>57.742390929000003</v>
      </c>
    </row>
    <row r="17" spans="1:11" s="391" customFormat="1" ht="18" customHeight="1">
      <c r="A17" s="374"/>
      <c r="B17" s="389" t="s">
        <v>554</v>
      </c>
      <c r="C17" s="390"/>
      <c r="D17" s="660">
        <v>9.1999999999999993</v>
      </c>
      <c r="E17" s="660">
        <v>10.8</v>
      </c>
      <c r="F17" s="660">
        <v>13</v>
      </c>
      <c r="G17" s="660">
        <v>16.2</v>
      </c>
      <c r="H17" s="660">
        <v>20</v>
      </c>
      <c r="I17" s="660">
        <v>23.5</v>
      </c>
      <c r="J17" s="660">
        <v>27.057605437405542</v>
      </c>
      <c r="K17" s="660">
        <v>31.877887687800001</v>
      </c>
    </row>
    <row r="18" spans="1:11" s="391" customFormat="1" ht="14.1" customHeight="1">
      <c r="A18" s="374"/>
      <c r="B18" s="389"/>
      <c r="C18" s="390"/>
      <c r="D18" s="448"/>
      <c r="E18" s="448"/>
      <c r="F18" s="448"/>
      <c r="G18" s="448"/>
      <c r="H18" s="448"/>
      <c r="I18" s="448"/>
      <c r="J18" s="448"/>
      <c r="K18" s="448"/>
    </row>
    <row r="19" spans="1:11" s="391" customFormat="1" ht="14.1" customHeight="1">
      <c r="A19" s="374"/>
      <c r="B19" s="389" t="s">
        <v>556</v>
      </c>
      <c r="C19" s="390"/>
      <c r="D19" s="449"/>
      <c r="E19" s="449"/>
      <c r="F19" s="449"/>
      <c r="G19" s="449"/>
      <c r="H19" s="449"/>
      <c r="I19" s="449"/>
      <c r="J19" s="449"/>
      <c r="K19" s="449"/>
    </row>
    <row r="20" spans="1:11" s="385" customFormat="1" ht="18" customHeight="1">
      <c r="A20" s="977" t="s">
        <v>557</v>
      </c>
      <c r="B20" s="977"/>
      <c r="C20" s="584"/>
      <c r="D20" s="587">
        <v>136765</v>
      </c>
      <c r="E20" s="586">
        <v>132746</v>
      </c>
      <c r="F20" s="586">
        <v>126064</v>
      </c>
      <c r="G20" s="586">
        <v>127189</v>
      </c>
      <c r="H20" s="586">
        <v>118859</v>
      </c>
      <c r="I20" s="586">
        <v>114929</v>
      </c>
      <c r="J20" s="586">
        <v>109002</v>
      </c>
      <c r="K20" s="586">
        <v>103580</v>
      </c>
    </row>
    <row r="21" spans="1:11" s="385" customFormat="1" ht="18" customHeight="1">
      <c r="A21" s="386"/>
      <c r="B21" s="387" t="s">
        <v>552</v>
      </c>
      <c r="C21" s="382"/>
      <c r="D21" s="450">
        <v>33672</v>
      </c>
      <c r="E21" s="447">
        <v>30800</v>
      </c>
      <c r="F21" s="447">
        <v>24611</v>
      </c>
      <c r="G21" s="447">
        <v>20960</v>
      </c>
      <c r="H21" s="447">
        <v>16679</v>
      </c>
      <c r="I21" s="447">
        <v>14747</v>
      </c>
      <c r="J21" s="447">
        <v>13546</v>
      </c>
      <c r="K21" s="447">
        <v>12125</v>
      </c>
    </row>
    <row r="22" spans="1:11" s="385" customFormat="1" ht="18" customHeight="1">
      <c r="A22" s="386"/>
      <c r="B22" s="387" t="s">
        <v>553</v>
      </c>
      <c r="C22" s="382"/>
      <c r="D22" s="450">
        <v>92107</v>
      </c>
      <c r="E22" s="447">
        <v>89735</v>
      </c>
      <c r="F22" s="447">
        <v>87567</v>
      </c>
      <c r="G22" s="447">
        <v>88517</v>
      </c>
      <c r="H22" s="447">
        <v>81640</v>
      </c>
      <c r="I22" s="447">
        <v>76745</v>
      </c>
      <c r="J22" s="447">
        <v>69717</v>
      </c>
      <c r="K22" s="447">
        <v>62392</v>
      </c>
    </row>
    <row r="23" spans="1:11" s="385" customFormat="1" ht="18" customHeight="1">
      <c r="A23" s="386"/>
      <c r="B23" s="387" t="s">
        <v>554</v>
      </c>
      <c r="C23" s="382"/>
      <c r="D23" s="450">
        <v>10939</v>
      </c>
      <c r="E23" s="447">
        <v>12059</v>
      </c>
      <c r="F23" s="447">
        <v>13839</v>
      </c>
      <c r="G23" s="447">
        <v>17692</v>
      </c>
      <c r="H23" s="447">
        <v>20537</v>
      </c>
      <c r="I23" s="447">
        <v>23378</v>
      </c>
      <c r="J23" s="447">
        <v>25417</v>
      </c>
      <c r="K23" s="447">
        <v>28686</v>
      </c>
    </row>
    <row r="24" spans="1:11" s="385" customFormat="1" ht="18" customHeight="1">
      <c r="A24" s="386"/>
      <c r="B24" s="387" t="s">
        <v>555</v>
      </c>
      <c r="C24" s="382"/>
      <c r="D24" s="450">
        <v>47</v>
      </c>
      <c r="E24" s="447">
        <v>152</v>
      </c>
      <c r="F24" s="447">
        <v>47</v>
      </c>
      <c r="G24" s="447">
        <v>20</v>
      </c>
      <c r="H24" s="447">
        <v>3</v>
      </c>
      <c r="I24" s="447">
        <v>59</v>
      </c>
      <c r="J24" s="447">
        <v>322</v>
      </c>
      <c r="K24" s="447">
        <v>377</v>
      </c>
    </row>
    <row r="25" spans="1:11" s="385" customFormat="1" ht="14.1" customHeight="1">
      <c r="A25" s="386"/>
      <c r="B25" s="387"/>
      <c r="C25" s="382"/>
      <c r="D25" s="450"/>
      <c r="E25" s="447"/>
      <c r="F25" s="447"/>
      <c r="G25" s="447"/>
      <c r="H25" s="447"/>
      <c r="I25" s="447"/>
      <c r="J25" s="447"/>
      <c r="K25" s="447"/>
    </row>
    <row r="26" spans="1:11" s="385" customFormat="1" ht="14.1" customHeight="1">
      <c r="A26" s="386"/>
      <c r="B26" s="387" t="s">
        <v>556</v>
      </c>
      <c r="C26" s="382"/>
      <c r="D26" s="450"/>
      <c r="E26" s="447"/>
      <c r="F26" s="447"/>
      <c r="G26" s="447"/>
      <c r="H26" s="447"/>
      <c r="I26" s="447"/>
      <c r="J26" s="447"/>
      <c r="K26" s="447"/>
    </row>
    <row r="27" spans="1:11" s="385" customFormat="1" ht="18" customHeight="1">
      <c r="A27" s="977" t="s">
        <v>558</v>
      </c>
      <c r="B27" s="977"/>
      <c r="C27" s="584"/>
      <c r="D27" s="587">
        <v>153135</v>
      </c>
      <c r="E27" s="586">
        <v>152108</v>
      </c>
      <c r="F27" s="586">
        <v>148051</v>
      </c>
      <c r="G27" s="586">
        <v>150282</v>
      </c>
      <c r="H27" s="586">
        <v>141498</v>
      </c>
      <c r="I27" s="586">
        <v>136623</v>
      </c>
      <c r="J27" s="586">
        <v>131099</v>
      </c>
      <c r="K27" s="586">
        <v>125908</v>
      </c>
    </row>
    <row r="28" spans="1:11" s="385" customFormat="1" ht="18" customHeight="1">
      <c r="A28" s="386"/>
      <c r="B28" s="387" t="s">
        <v>552</v>
      </c>
      <c r="C28" s="382"/>
      <c r="D28" s="450">
        <v>31939</v>
      </c>
      <c r="E28" s="447">
        <v>28824</v>
      </c>
      <c r="F28" s="447">
        <v>23302</v>
      </c>
      <c r="G28" s="447">
        <v>19961</v>
      </c>
      <c r="H28" s="447">
        <v>16169</v>
      </c>
      <c r="I28" s="447">
        <v>13981</v>
      </c>
      <c r="J28" s="447">
        <v>12604</v>
      </c>
      <c r="K28" s="447">
        <v>11621</v>
      </c>
    </row>
    <row r="29" spans="1:11" s="385" customFormat="1" ht="18" customHeight="1">
      <c r="A29" s="386"/>
      <c r="B29" s="387" t="s">
        <v>553</v>
      </c>
      <c r="C29" s="382"/>
      <c r="D29" s="450">
        <v>105303</v>
      </c>
      <c r="E29" s="447">
        <v>104533</v>
      </c>
      <c r="F29" s="447">
        <v>102790</v>
      </c>
      <c r="G29" s="447">
        <v>103186</v>
      </c>
      <c r="H29" s="447">
        <v>93810</v>
      </c>
      <c r="I29" s="447">
        <v>86842</v>
      </c>
      <c r="J29" s="447">
        <v>78849</v>
      </c>
      <c r="K29" s="447">
        <v>69707</v>
      </c>
    </row>
    <row r="30" spans="1:11" s="385" customFormat="1" ht="18" customHeight="1">
      <c r="A30" s="386"/>
      <c r="B30" s="387" t="s">
        <v>554</v>
      </c>
      <c r="C30" s="382"/>
      <c r="D30" s="450">
        <v>15861</v>
      </c>
      <c r="E30" s="447">
        <v>18629</v>
      </c>
      <c r="F30" s="447">
        <v>21922</v>
      </c>
      <c r="G30" s="447">
        <v>27128</v>
      </c>
      <c r="H30" s="447">
        <v>31516</v>
      </c>
      <c r="I30" s="447">
        <v>35763</v>
      </c>
      <c r="J30" s="447">
        <v>39393</v>
      </c>
      <c r="K30" s="447">
        <v>44242</v>
      </c>
    </row>
    <row r="31" spans="1:11" s="385" customFormat="1" ht="18" customHeight="1">
      <c r="A31" s="386"/>
      <c r="B31" s="387" t="s">
        <v>555</v>
      </c>
      <c r="C31" s="382"/>
      <c r="D31" s="450">
        <v>32</v>
      </c>
      <c r="E31" s="447">
        <v>122</v>
      </c>
      <c r="F31" s="447">
        <v>37</v>
      </c>
      <c r="G31" s="447">
        <v>7</v>
      </c>
      <c r="H31" s="447">
        <v>3</v>
      </c>
      <c r="I31" s="447">
        <v>37</v>
      </c>
      <c r="J31" s="447">
        <v>253</v>
      </c>
      <c r="K31" s="447">
        <v>338</v>
      </c>
    </row>
    <row r="32" spans="1:11" s="385" customFormat="1" ht="12.95" customHeight="1">
      <c r="A32" s="386"/>
      <c r="B32" s="387"/>
      <c r="C32" s="382"/>
      <c r="D32" s="450"/>
      <c r="E32" s="447"/>
      <c r="F32" s="447"/>
      <c r="G32" s="447"/>
      <c r="H32" s="447"/>
      <c r="I32" s="447"/>
      <c r="J32" s="447"/>
      <c r="K32" s="447"/>
    </row>
    <row r="33" spans="1:11" s="385" customFormat="1" ht="12.95" customHeight="1">
      <c r="A33" s="392"/>
      <c r="B33" s="392"/>
      <c r="C33" s="393"/>
      <c r="D33" s="451"/>
      <c r="E33" s="451"/>
      <c r="F33" s="451"/>
      <c r="G33" s="451"/>
      <c r="H33" s="451"/>
      <c r="I33" s="451"/>
      <c r="J33" s="451"/>
      <c r="K33" s="451"/>
    </row>
    <row r="34" spans="1:11" s="385" customFormat="1" ht="12.95" customHeight="1">
      <c r="A34" s="394"/>
      <c r="B34" s="381" t="s">
        <v>556</v>
      </c>
      <c r="C34" s="382"/>
      <c r="D34" s="452"/>
      <c r="E34" s="452"/>
      <c r="F34" s="452"/>
      <c r="G34" s="643" t="s">
        <v>775</v>
      </c>
      <c r="H34" s="452"/>
      <c r="I34" s="452"/>
      <c r="J34" s="452"/>
      <c r="K34" s="452"/>
    </row>
    <row r="35" spans="1:11" s="395" customFormat="1" ht="18" customHeight="1">
      <c r="A35" s="978" t="s">
        <v>717</v>
      </c>
      <c r="B35" s="978"/>
      <c r="C35" s="584"/>
      <c r="D35" s="586">
        <v>99247</v>
      </c>
      <c r="E35" s="586">
        <v>101038</v>
      </c>
      <c r="F35" s="586">
        <v>104311</v>
      </c>
      <c r="G35" s="586">
        <v>112675</v>
      </c>
      <c r="H35" s="586">
        <v>112904</v>
      </c>
      <c r="I35" s="586">
        <v>113669</v>
      </c>
      <c r="J35" s="586">
        <v>111816</v>
      </c>
      <c r="K35" s="586">
        <v>109834</v>
      </c>
    </row>
    <row r="36" spans="1:11" s="385" customFormat="1" ht="12.95" customHeight="1">
      <c r="A36" s="396"/>
      <c r="B36" s="396"/>
      <c r="C36" s="382"/>
      <c r="D36" s="447"/>
      <c r="E36" s="447"/>
      <c r="F36" s="447"/>
      <c r="G36" s="447"/>
      <c r="H36" s="447"/>
      <c r="I36" s="447"/>
      <c r="J36" s="447"/>
      <c r="K36" s="447"/>
    </row>
    <row r="37" spans="1:11" s="385" customFormat="1" ht="12.95" customHeight="1">
      <c r="A37" s="386"/>
      <c r="B37" s="387" t="s">
        <v>556</v>
      </c>
      <c r="C37" s="382"/>
      <c r="D37" s="447"/>
      <c r="E37" s="447"/>
      <c r="F37" s="447"/>
      <c r="G37" s="447"/>
      <c r="H37" s="447"/>
      <c r="I37" s="447"/>
      <c r="J37" s="447"/>
      <c r="K37" s="447"/>
    </row>
    <row r="38" spans="1:11" s="385" customFormat="1" ht="15.95" customHeight="1">
      <c r="A38" s="976" t="s">
        <v>559</v>
      </c>
      <c r="B38" s="976"/>
      <c r="C38" s="382"/>
      <c r="D38" s="447"/>
      <c r="E38" s="447"/>
      <c r="F38" s="447"/>
      <c r="G38" s="447"/>
      <c r="H38" s="447"/>
      <c r="I38" s="447"/>
      <c r="J38" s="447"/>
      <c r="K38" s="447"/>
    </row>
    <row r="39" spans="1:11" s="385" customFormat="1" ht="18" customHeight="1">
      <c r="A39" s="386"/>
      <c r="B39" s="387" t="s">
        <v>416</v>
      </c>
      <c r="C39" s="382"/>
      <c r="D39" s="447">
        <v>99028</v>
      </c>
      <c r="E39" s="447">
        <v>100674</v>
      </c>
      <c r="F39" s="447">
        <v>104100</v>
      </c>
      <c r="G39" s="447">
        <v>112554</v>
      </c>
      <c r="H39" s="447">
        <v>112776</v>
      </c>
      <c r="I39" s="447">
        <v>113451</v>
      </c>
      <c r="J39" s="447">
        <v>111651</v>
      </c>
      <c r="K39" s="447">
        <v>109608</v>
      </c>
    </row>
    <row r="40" spans="1:11" s="385" customFormat="1" ht="18" customHeight="1">
      <c r="A40" s="386"/>
      <c r="B40" s="387" t="s">
        <v>519</v>
      </c>
      <c r="C40" s="382"/>
      <c r="D40" s="447">
        <v>282820</v>
      </c>
      <c r="E40" s="447">
        <v>277806</v>
      </c>
      <c r="F40" s="447">
        <v>268068</v>
      </c>
      <c r="G40" s="447">
        <v>271642</v>
      </c>
      <c r="H40" s="447">
        <v>254626</v>
      </c>
      <c r="I40" s="447">
        <v>244567</v>
      </c>
      <c r="J40" s="447">
        <v>233330</v>
      </c>
      <c r="K40" s="447">
        <v>221459</v>
      </c>
    </row>
    <row r="41" spans="1:11" s="385" customFormat="1" ht="15.95" customHeight="1">
      <c r="A41" s="975"/>
      <c r="B41" s="975"/>
      <c r="C41" s="382"/>
      <c r="D41" s="453"/>
      <c r="E41" s="453"/>
      <c r="F41" s="453"/>
      <c r="G41" s="453"/>
      <c r="H41" s="453"/>
      <c r="I41" s="453"/>
      <c r="J41" s="453"/>
      <c r="K41" s="453"/>
    </row>
    <row r="42" spans="1:11" s="385" customFormat="1" ht="15.95" customHeight="1">
      <c r="A42" s="976" t="s">
        <v>560</v>
      </c>
      <c r="B42" s="976"/>
      <c r="C42" s="382"/>
      <c r="D42" s="453"/>
      <c r="E42" s="453"/>
      <c r="F42" s="453"/>
      <c r="G42" s="453"/>
      <c r="H42" s="453"/>
      <c r="I42" s="453"/>
      <c r="J42" s="453"/>
      <c r="K42" s="453"/>
    </row>
    <row r="43" spans="1:11" s="388" customFormat="1" ht="18" customHeight="1">
      <c r="A43" s="397"/>
      <c r="B43" s="387" t="s">
        <v>416</v>
      </c>
      <c r="C43" s="398"/>
      <c r="D43" s="447">
        <v>94473</v>
      </c>
      <c r="E43" s="447" t="s">
        <v>417</v>
      </c>
      <c r="F43" s="447" t="s">
        <v>417</v>
      </c>
      <c r="G43" s="447" t="s">
        <v>417</v>
      </c>
      <c r="H43" s="447" t="s">
        <v>417</v>
      </c>
      <c r="I43" s="447" t="s">
        <v>417</v>
      </c>
      <c r="J43" s="447" t="s">
        <v>417</v>
      </c>
      <c r="K43" s="447" t="s">
        <v>799</v>
      </c>
    </row>
    <row r="44" spans="1:11" s="388" customFormat="1" ht="18" customHeight="1">
      <c r="A44" s="397"/>
      <c r="B44" s="387" t="s">
        <v>519</v>
      </c>
      <c r="C44" s="399"/>
      <c r="D44" s="454">
        <v>278265</v>
      </c>
      <c r="E44" s="447" t="s">
        <v>417</v>
      </c>
      <c r="F44" s="447" t="s">
        <v>417</v>
      </c>
      <c r="G44" s="447" t="s">
        <v>417</v>
      </c>
      <c r="H44" s="447" t="s">
        <v>417</v>
      </c>
      <c r="I44" s="447" t="s">
        <v>417</v>
      </c>
      <c r="J44" s="447" t="s">
        <v>417</v>
      </c>
      <c r="K44" s="447" t="s">
        <v>799</v>
      </c>
    </row>
    <row r="45" spans="1:11" ht="14.25" customHeight="1">
      <c r="A45" s="400"/>
      <c r="B45" s="401"/>
      <c r="C45" s="402"/>
      <c r="D45" s="403"/>
      <c r="E45" s="403"/>
      <c r="F45" s="403"/>
      <c r="G45" s="403"/>
      <c r="H45" s="403"/>
      <c r="I45" s="403"/>
      <c r="J45" s="403"/>
      <c r="K45" s="403"/>
    </row>
    <row r="46" spans="1:11" ht="14.25" customHeight="1">
      <c r="A46" s="360" t="s">
        <v>776</v>
      </c>
      <c r="C46" s="368"/>
    </row>
    <row r="47" spans="1:11" ht="14.25" customHeight="1">
      <c r="A47" s="455"/>
      <c r="C47" s="368"/>
    </row>
    <row r="48" spans="1:11" ht="14.25" customHeight="1">
      <c r="A48" s="364"/>
      <c r="B48" s="368"/>
    </row>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sheetData>
  <mergeCells count="9">
    <mergeCell ref="A4:C4"/>
    <mergeCell ref="A41:B41"/>
    <mergeCell ref="A42:B42"/>
    <mergeCell ref="A7:B7"/>
    <mergeCell ref="A14:B14"/>
    <mergeCell ref="A20:B20"/>
    <mergeCell ref="A27:B27"/>
    <mergeCell ref="A35:B35"/>
    <mergeCell ref="A38:B38"/>
  </mergeCells>
  <phoneticPr fontId="1"/>
  <pageMargins left="0.70866141732283472" right="0.70866141732283472" top="0.74803149606299213" bottom="0.74803149606299213" header="0.31496062992125984" footer="0.31496062992125984"/>
  <pageSetup paperSize="9" scale="89" firstPageNumber="76" orientation="portrait" useFirstPageNumber="1" r:id="rId1"/>
  <headerFooter scaleWithDoc="0">
    <oddFooter>&amp;C&amp;"Century,標準"&amp;10&amp;P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Z61"/>
  <sheetViews>
    <sheetView zoomScaleNormal="100" zoomScaleSheetLayoutView="100" workbookViewId="0">
      <selection activeCell="O64" sqref="O64"/>
    </sheetView>
  </sheetViews>
  <sheetFormatPr defaultColWidth="7" defaultRowHeight="11.25"/>
  <cols>
    <col min="1" max="1" width="1.375" style="422" customWidth="1"/>
    <col min="2" max="2" width="1.625" style="422" customWidth="1"/>
    <col min="3" max="3" width="1.75" style="422" customWidth="1"/>
    <col min="4" max="4" width="2" style="422" customWidth="1"/>
    <col min="5" max="5" width="2.75" style="422" customWidth="1"/>
    <col min="6" max="6" width="3.875" style="422" customWidth="1"/>
    <col min="7" max="7" width="24.375" style="422" customWidth="1"/>
    <col min="8" max="8" width="2" style="422" customWidth="1"/>
    <col min="9" max="9" width="11.25" style="423" customWidth="1"/>
    <col min="10" max="11" width="10" style="423" customWidth="1"/>
    <col min="12" max="13" width="11.25" style="423" customWidth="1"/>
    <col min="14" max="18" width="11.875" style="423" customWidth="1"/>
    <col min="19" max="19" width="1.375" style="422" customWidth="1"/>
    <col min="20" max="20" width="1.625" style="422" customWidth="1"/>
    <col min="21" max="21" width="1.75" style="422" customWidth="1"/>
    <col min="22" max="22" width="2" style="422" customWidth="1"/>
    <col min="23" max="23" width="2.75" style="422" customWidth="1"/>
    <col min="24" max="24" width="3.875" style="422" customWidth="1"/>
    <col min="25" max="25" width="24.375" style="422" customWidth="1"/>
    <col min="26" max="26" width="2" style="422" customWidth="1"/>
    <col min="27" max="255" width="7" style="409"/>
    <col min="256" max="256" width="1.375" style="409" customWidth="1"/>
    <col min="257" max="257" width="1.625" style="409" customWidth="1"/>
    <col min="258" max="258" width="1.75" style="409" customWidth="1"/>
    <col min="259" max="259" width="2" style="409" customWidth="1"/>
    <col min="260" max="260" width="2.75" style="409" customWidth="1"/>
    <col min="261" max="261" width="3.875" style="409" customWidth="1"/>
    <col min="262" max="262" width="23.625" style="409" customWidth="1"/>
    <col min="263" max="263" width="2" style="409" customWidth="1"/>
    <col min="264" max="269" width="8.125" style="409" customWidth="1"/>
    <col min="270" max="270" width="1.375" style="409" customWidth="1"/>
    <col min="271" max="271" width="1.625" style="409" customWidth="1"/>
    <col min="272" max="272" width="1.75" style="409" customWidth="1"/>
    <col min="273" max="273" width="2" style="409" customWidth="1"/>
    <col min="274" max="274" width="2.75" style="409" customWidth="1"/>
    <col min="275" max="275" width="3.875" style="409" customWidth="1"/>
    <col min="276" max="276" width="23.625" style="409" customWidth="1"/>
    <col min="277" max="277" width="2" style="409" customWidth="1"/>
    <col min="278" max="282" width="8.125" style="409" customWidth="1"/>
    <col min="283" max="511" width="7" style="409"/>
    <col min="512" max="512" width="1.375" style="409" customWidth="1"/>
    <col min="513" max="513" width="1.625" style="409" customWidth="1"/>
    <col min="514" max="514" width="1.75" style="409" customWidth="1"/>
    <col min="515" max="515" width="2" style="409" customWidth="1"/>
    <col min="516" max="516" width="2.75" style="409" customWidth="1"/>
    <col min="517" max="517" width="3.875" style="409" customWidth="1"/>
    <col min="518" max="518" width="23.625" style="409" customWidth="1"/>
    <col min="519" max="519" width="2" style="409" customWidth="1"/>
    <col min="520" max="525" width="8.125" style="409" customWidth="1"/>
    <col min="526" max="526" width="1.375" style="409" customWidth="1"/>
    <col min="527" max="527" width="1.625" style="409" customWidth="1"/>
    <col min="528" max="528" width="1.75" style="409" customWidth="1"/>
    <col min="529" max="529" width="2" style="409" customWidth="1"/>
    <col min="530" max="530" width="2.75" style="409" customWidth="1"/>
    <col min="531" max="531" width="3.875" style="409" customWidth="1"/>
    <col min="532" max="532" width="23.625" style="409" customWidth="1"/>
    <col min="533" max="533" width="2" style="409" customWidth="1"/>
    <col min="534" max="538" width="8.125" style="409" customWidth="1"/>
    <col min="539" max="767" width="7" style="409"/>
    <col min="768" max="768" width="1.375" style="409" customWidth="1"/>
    <col min="769" max="769" width="1.625" style="409" customWidth="1"/>
    <col min="770" max="770" width="1.75" style="409" customWidth="1"/>
    <col min="771" max="771" width="2" style="409" customWidth="1"/>
    <col min="772" max="772" width="2.75" style="409" customWidth="1"/>
    <col min="773" max="773" width="3.875" style="409" customWidth="1"/>
    <col min="774" max="774" width="23.625" style="409" customWidth="1"/>
    <col min="775" max="775" width="2" style="409" customWidth="1"/>
    <col min="776" max="781" width="8.125" style="409" customWidth="1"/>
    <col min="782" max="782" width="1.375" style="409" customWidth="1"/>
    <col min="783" max="783" width="1.625" style="409" customWidth="1"/>
    <col min="784" max="784" width="1.75" style="409" customWidth="1"/>
    <col min="785" max="785" width="2" style="409" customWidth="1"/>
    <col min="786" max="786" width="2.75" style="409" customWidth="1"/>
    <col min="787" max="787" width="3.875" style="409" customWidth="1"/>
    <col min="788" max="788" width="23.625" style="409" customWidth="1"/>
    <col min="789" max="789" width="2" style="409" customWidth="1"/>
    <col min="790" max="794" width="8.125" style="409" customWidth="1"/>
    <col min="795" max="1023" width="7" style="409"/>
    <col min="1024" max="1024" width="1.375" style="409" customWidth="1"/>
    <col min="1025" max="1025" width="1.625" style="409" customWidth="1"/>
    <col min="1026" max="1026" width="1.75" style="409" customWidth="1"/>
    <col min="1027" max="1027" width="2" style="409" customWidth="1"/>
    <col min="1028" max="1028" width="2.75" style="409" customWidth="1"/>
    <col min="1029" max="1029" width="3.875" style="409" customWidth="1"/>
    <col min="1030" max="1030" width="23.625" style="409" customWidth="1"/>
    <col min="1031" max="1031" width="2" style="409" customWidth="1"/>
    <col min="1032" max="1037" width="8.125" style="409" customWidth="1"/>
    <col min="1038" max="1038" width="1.375" style="409" customWidth="1"/>
    <col min="1039" max="1039" width="1.625" style="409" customWidth="1"/>
    <col min="1040" max="1040" width="1.75" style="409" customWidth="1"/>
    <col min="1041" max="1041" width="2" style="409" customWidth="1"/>
    <col min="1042" max="1042" width="2.75" style="409" customWidth="1"/>
    <col min="1043" max="1043" width="3.875" style="409" customWidth="1"/>
    <col min="1044" max="1044" width="23.625" style="409" customWidth="1"/>
    <col min="1045" max="1045" width="2" style="409" customWidth="1"/>
    <col min="1046" max="1050" width="8.125" style="409" customWidth="1"/>
    <col min="1051" max="1279" width="7" style="409"/>
    <col min="1280" max="1280" width="1.375" style="409" customWidth="1"/>
    <col min="1281" max="1281" width="1.625" style="409" customWidth="1"/>
    <col min="1282" max="1282" width="1.75" style="409" customWidth="1"/>
    <col min="1283" max="1283" width="2" style="409" customWidth="1"/>
    <col min="1284" max="1284" width="2.75" style="409" customWidth="1"/>
    <col min="1285" max="1285" width="3.875" style="409" customWidth="1"/>
    <col min="1286" max="1286" width="23.625" style="409" customWidth="1"/>
    <col min="1287" max="1287" width="2" style="409" customWidth="1"/>
    <col min="1288" max="1293" width="8.125" style="409" customWidth="1"/>
    <col min="1294" max="1294" width="1.375" style="409" customWidth="1"/>
    <col min="1295" max="1295" width="1.625" style="409" customWidth="1"/>
    <col min="1296" max="1296" width="1.75" style="409" customWidth="1"/>
    <col min="1297" max="1297" width="2" style="409" customWidth="1"/>
    <col min="1298" max="1298" width="2.75" style="409" customWidth="1"/>
    <col min="1299" max="1299" width="3.875" style="409" customWidth="1"/>
    <col min="1300" max="1300" width="23.625" style="409" customWidth="1"/>
    <col min="1301" max="1301" width="2" style="409" customWidth="1"/>
    <col min="1302" max="1306" width="8.125" style="409" customWidth="1"/>
    <col min="1307" max="1535" width="7" style="409"/>
    <col min="1536" max="1536" width="1.375" style="409" customWidth="1"/>
    <col min="1537" max="1537" width="1.625" style="409" customWidth="1"/>
    <col min="1538" max="1538" width="1.75" style="409" customWidth="1"/>
    <col min="1539" max="1539" width="2" style="409" customWidth="1"/>
    <col min="1540" max="1540" width="2.75" style="409" customWidth="1"/>
    <col min="1541" max="1541" width="3.875" style="409" customWidth="1"/>
    <col min="1542" max="1542" width="23.625" style="409" customWidth="1"/>
    <col min="1543" max="1543" width="2" style="409" customWidth="1"/>
    <col min="1544" max="1549" width="8.125" style="409" customWidth="1"/>
    <col min="1550" max="1550" width="1.375" style="409" customWidth="1"/>
    <col min="1551" max="1551" width="1.625" style="409" customWidth="1"/>
    <col min="1552" max="1552" width="1.75" style="409" customWidth="1"/>
    <col min="1553" max="1553" width="2" style="409" customWidth="1"/>
    <col min="1554" max="1554" width="2.75" style="409" customWidth="1"/>
    <col min="1555" max="1555" width="3.875" style="409" customWidth="1"/>
    <col min="1556" max="1556" width="23.625" style="409" customWidth="1"/>
    <col min="1557" max="1557" width="2" style="409" customWidth="1"/>
    <col min="1558" max="1562" width="8.125" style="409" customWidth="1"/>
    <col min="1563" max="1791" width="7" style="409"/>
    <col min="1792" max="1792" width="1.375" style="409" customWidth="1"/>
    <col min="1793" max="1793" width="1.625" style="409" customWidth="1"/>
    <col min="1794" max="1794" width="1.75" style="409" customWidth="1"/>
    <col min="1795" max="1795" width="2" style="409" customWidth="1"/>
    <col min="1796" max="1796" width="2.75" style="409" customWidth="1"/>
    <col min="1797" max="1797" width="3.875" style="409" customWidth="1"/>
    <col min="1798" max="1798" width="23.625" style="409" customWidth="1"/>
    <col min="1799" max="1799" width="2" style="409" customWidth="1"/>
    <col min="1800" max="1805" width="8.125" style="409" customWidth="1"/>
    <col min="1806" max="1806" width="1.375" style="409" customWidth="1"/>
    <col min="1807" max="1807" width="1.625" style="409" customWidth="1"/>
    <col min="1808" max="1808" width="1.75" style="409" customWidth="1"/>
    <col min="1809" max="1809" width="2" style="409" customWidth="1"/>
    <col min="1810" max="1810" width="2.75" style="409" customWidth="1"/>
    <col min="1811" max="1811" width="3.875" style="409" customWidth="1"/>
    <col min="1812" max="1812" width="23.625" style="409" customWidth="1"/>
    <col min="1813" max="1813" width="2" style="409" customWidth="1"/>
    <col min="1814" max="1818" width="8.125" style="409" customWidth="1"/>
    <col min="1819" max="2047" width="7" style="409"/>
    <col min="2048" max="2048" width="1.375" style="409" customWidth="1"/>
    <col min="2049" max="2049" width="1.625" style="409" customWidth="1"/>
    <col min="2050" max="2050" width="1.75" style="409" customWidth="1"/>
    <col min="2051" max="2051" width="2" style="409" customWidth="1"/>
    <col min="2052" max="2052" width="2.75" style="409" customWidth="1"/>
    <col min="2053" max="2053" width="3.875" style="409" customWidth="1"/>
    <col min="2054" max="2054" width="23.625" style="409" customWidth="1"/>
    <col min="2055" max="2055" width="2" style="409" customWidth="1"/>
    <col min="2056" max="2061" width="8.125" style="409" customWidth="1"/>
    <col min="2062" max="2062" width="1.375" style="409" customWidth="1"/>
    <col min="2063" max="2063" width="1.625" style="409" customWidth="1"/>
    <col min="2064" max="2064" width="1.75" style="409" customWidth="1"/>
    <col min="2065" max="2065" width="2" style="409" customWidth="1"/>
    <col min="2066" max="2066" width="2.75" style="409" customWidth="1"/>
    <col min="2067" max="2067" width="3.875" style="409" customWidth="1"/>
    <col min="2068" max="2068" width="23.625" style="409" customWidth="1"/>
    <col min="2069" max="2069" width="2" style="409" customWidth="1"/>
    <col min="2070" max="2074" width="8.125" style="409" customWidth="1"/>
    <col min="2075" max="2303" width="7" style="409"/>
    <col min="2304" max="2304" width="1.375" style="409" customWidth="1"/>
    <col min="2305" max="2305" width="1.625" style="409" customWidth="1"/>
    <col min="2306" max="2306" width="1.75" style="409" customWidth="1"/>
    <col min="2307" max="2307" width="2" style="409" customWidth="1"/>
    <col min="2308" max="2308" width="2.75" style="409" customWidth="1"/>
    <col min="2309" max="2309" width="3.875" style="409" customWidth="1"/>
    <col min="2310" max="2310" width="23.625" style="409" customWidth="1"/>
    <col min="2311" max="2311" width="2" style="409" customWidth="1"/>
    <col min="2312" max="2317" width="8.125" style="409" customWidth="1"/>
    <col min="2318" max="2318" width="1.375" style="409" customWidth="1"/>
    <col min="2319" max="2319" width="1.625" style="409" customWidth="1"/>
    <col min="2320" max="2320" width="1.75" style="409" customWidth="1"/>
    <col min="2321" max="2321" width="2" style="409" customWidth="1"/>
    <col min="2322" max="2322" width="2.75" style="409" customWidth="1"/>
    <col min="2323" max="2323" width="3.875" style="409" customWidth="1"/>
    <col min="2324" max="2324" width="23.625" style="409" customWidth="1"/>
    <col min="2325" max="2325" width="2" style="409" customWidth="1"/>
    <col min="2326" max="2330" width="8.125" style="409" customWidth="1"/>
    <col min="2331" max="2559" width="7" style="409"/>
    <col min="2560" max="2560" width="1.375" style="409" customWidth="1"/>
    <col min="2561" max="2561" width="1.625" style="409" customWidth="1"/>
    <col min="2562" max="2562" width="1.75" style="409" customWidth="1"/>
    <col min="2563" max="2563" width="2" style="409" customWidth="1"/>
    <col min="2564" max="2564" width="2.75" style="409" customWidth="1"/>
    <col min="2565" max="2565" width="3.875" style="409" customWidth="1"/>
    <col min="2566" max="2566" width="23.625" style="409" customWidth="1"/>
    <col min="2567" max="2567" width="2" style="409" customWidth="1"/>
    <col min="2568" max="2573" width="8.125" style="409" customWidth="1"/>
    <col min="2574" max="2574" width="1.375" style="409" customWidth="1"/>
    <col min="2575" max="2575" width="1.625" style="409" customWidth="1"/>
    <col min="2576" max="2576" width="1.75" style="409" customWidth="1"/>
    <col min="2577" max="2577" width="2" style="409" customWidth="1"/>
    <col min="2578" max="2578" width="2.75" style="409" customWidth="1"/>
    <col min="2579" max="2579" width="3.875" style="409" customWidth="1"/>
    <col min="2580" max="2580" width="23.625" style="409" customWidth="1"/>
    <col min="2581" max="2581" width="2" style="409" customWidth="1"/>
    <col min="2582" max="2586" width="8.125" style="409" customWidth="1"/>
    <col min="2587" max="2815" width="7" style="409"/>
    <col min="2816" max="2816" width="1.375" style="409" customWidth="1"/>
    <col min="2817" max="2817" width="1.625" style="409" customWidth="1"/>
    <col min="2818" max="2818" width="1.75" style="409" customWidth="1"/>
    <col min="2819" max="2819" width="2" style="409" customWidth="1"/>
    <col min="2820" max="2820" width="2.75" style="409" customWidth="1"/>
    <col min="2821" max="2821" width="3.875" style="409" customWidth="1"/>
    <col min="2822" max="2822" width="23.625" style="409" customWidth="1"/>
    <col min="2823" max="2823" width="2" style="409" customWidth="1"/>
    <col min="2824" max="2829" width="8.125" style="409" customWidth="1"/>
    <col min="2830" max="2830" width="1.375" style="409" customWidth="1"/>
    <col min="2831" max="2831" width="1.625" style="409" customWidth="1"/>
    <col min="2832" max="2832" width="1.75" style="409" customWidth="1"/>
    <col min="2833" max="2833" width="2" style="409" customWidth="1"/>
    <col min="2834" max="2834" width="2.75" style="409" customWidth="1"/>
    <col min="2835" max="2835" width="3.875" style="409" customWidth="1"/>
    <col min="2836" max="2836" width="23.625" style="409" customWidth="1"/>
    <col min="2837" max="2837" width="2" style="409" customWidth="1"/>
    <col min="2838" max="2842" width="8.125" style="409" customWidth="1"/>
    <col min="2843" max="3071" width="7" style="409"/>
    <col min="3072" max="3072" width="1.375" style="409" customWidth="1"/>
    <col min="3073" max="3073" width="1.625" style="409" customWidth="1"/>
    <col min="3074" max="3074" width="1.75" style="409" customWidth="1"/>
    <col min="3075" max="3075" width="2" style="409" customWidth="1"/>
    <col min="3076" max="3076" width="2.75" style="409" customWidth="1"/>
    <col min="3077" max="3077" width="3.875" style="409" customWidth="1"/>
    <col min="3078" max="3078" width="23.625" style="409" customWidth="1"/>
    <col min="3079" max="3079" width="2" style="409" customWidth="1"/>
    <col min="3080" max="3085" width="8.125" style="409" customWidth="1"/>
    <col min="3086" max="3086" width="1.375" style="409" customWidth="1"/>
    <col min="3087" max="3087" width="1.625" style="409" customWidth="1"/>
    <col min="3088" max="3088" width="1.75" style="409" customWidth="1"/>
    <col min="3089" max="3089" width="2" style="409" customWidth="1"/>
    <col min="3090" max="3090" width="2.75" style="409" customWidth="1"/>
    <col min="3091" max="3091" width="3.875" style="409" customWidth="1"/>
    <col min="3092" max="3092" width="23.625" style="409" customWidth="1"/>
    <col min="3093" max="3093" width="2" style="409" customWidth="1"/>
    <col min="3094" max="3098" width="8.125" style="409" customWidth="1"/>
    <col min="3099" max="3327" width="7" style="409"/>
    <col min="3328" max="3328" width="1.375" style="409" customWidth="1"/>
    <col min="3329" max="3329" width="1.625" style="409" customWidth="1"/>
    <col min="3330" max="3330" width="1.75" style="409" customWidth="1"/>
    <col min="3331" max="3331" width="2" style="409" customWidth="1"/>
    <col min="3332" max="3332" width="2.75" style="409" customWidth="1"/>
    <col min="3333" max="3333" width="3.875" style="409" customWidth="1"/>
    <col min="3334" max="3334" width="23.625" style="409" customWidth="1"/>
    <col min="3335" max="3335" width="2" style="409" customWidth="1"/>
    <col min="3336" max="3341" width="8.125" style="409" customWidth="1"/>
    <col min="3342" max="3342" width="1.375" style="409" customWidth="1"/>
    <col min="3343" max="3343" width="1.625" style="409" customWidth="1"/>
    <col min="3344" max="3344" width="1.75" style="409" customWidth="1"/>
    <col min="3345" max="3345" width="2" style="409" customWidth="1"/>
    <col min="3346" max="3346" width="2.75" style="409" customWidth="1"/>
    <col min="3347" max="3347" width="3.875" style="409" customWidth="1"/>
    <col min="3348" max="3348" width="23.625" style="409" customWidth="1"/>
    <col min="3349" max="3349" width="2" style="409" customWidth="1"/>
    <col min="3350" max="3354" width="8.125" style="409" customWidth="1"/>
    <col min="3355" max="3583" width="7" style="409"/>
    <col min="3584" max="3584" width="1.375" style="409" customWidth="1"/>
    <col min="3585" max="3585" width="1.625" style="409" customWidth="1"/>
    <col min="3586" max="3586" width="1.75" style="409" customWidth="1"/>
    <col min="3587" max="3587" width="2" style="409" customWidth="1"/>
    <col min="3588" max="3588" width="2.75" style="409" customWidth="1"/>
    <col min="3589" max="3589" width="3.875" style="409" customWidth="1"/>
    <col min="3590" max="3590" width="23.625" style="409" customWidth="1"/>
    <col min="3591" max="3591" width="2" style="409" customWidth="1"/>
    <col min="3592" max="3597" width="8.125" style="409" customWidth="1"/>
    <col min="3598" max="3598" width="1.375" style="409" customWidth="1"/>
    <col min="3599" max="3599" width="1.625" style="409" customWidth="1"/>
    <col min="3600" max="3600" width="1.75" style="409" customWidth="1"/>
    <col min="3601" max="3601" width="2" style="409" customWidth="1"/>
    <col min="3602" max="3602" width="2.75" style="409" customWidth="1"/>
    <col min="3603" max="3603" width="3.875" style="409" customWidth="1"/>
    <col min="3604" max="3604" width="23.625" style="409" customWidth="1"/>
    <col min="3605" max="3605" width="2" style="409" customWidth="1"/>
    <col min="3606" max="3610" width="8.125" style="409" customWidth="1"/>
    <col min="3611" max="3839" width="7" style="409"/>
    <col min="3840" max="3840" width="1.375" style="409" customWidth="1"/>
    <col min="3841" max="3841" width="1.625" style="409" customWidth="1"/>
    <col min="3842" max="3842" width="1.75" style="409" customWidth="1"/>
    <col min="3843" max="3843" width="2" style="409" customWidth="1"/>
    <col min="3844" max="3844" width="2.75" style="409" customWidth="1"/>
    <col min="3845" max="3845" width="3.875" style="409" customWidth="1"/>
    <col min="3846" max="3846" width="23.625" style="409" customWidth="1"/>
    <col min="3847" max="3847" width="2" style="409" customWidth="1"/>
    <col min="3848" max="3853" width="8.125" style="409" customWidth="1"/>
    <col min="3854" max="3854" width="1.375" style="409" customWidth="1"/>
    <col min="3855" max="3855" width="1.625" style="409" customWidth="1"/>
    <col min="3856" max="3856" width="1.75" style="409" customWidth="1"/>
    <col min="3857" max="3857" width="2" style="409" customWidth="1"/>
    <col min="3858" max="3858" width="2.75" style="409" customWidth="1"/>
    <col min="3859" max="3859" width="3.875" style="409" customWidth="1"/>
    <col min="3860" max="3860" width="23.625" style="409" customWidth="1"/>
    <col min="3861" max="3861" width="2" style="409" customWidth="1"/>
    <col min="3862" max="3866" width="8.125" style="409" customWidth="1"/>
    <col min="3867" max="4095" width="7" style="409"/>
    <col min="4096" max="4096" width="1.375" style="409" customWidth="1"/>
    <col min="4097" max="4097" width="1.625" style="409" customWidth="1"/>
    <col min="4098" max="4098" width="1.75" style="409" customWidth="1"/>
    <col min="4099" max="4099" width="2" style="409" customWidth="1"/>
    <col min="4100" max="4100" width="2.75" style="409" customWidth="1"/>
    <col min="4101" max="4101" width="3.875" style="409" customWidth="1"/>
    <col min="4102" max="4102" width="23.625" style="409" customWidth="1"/>
    <col min="4103" max="4103" width="2" style="409" customWidth="1"/>
    <col min="4104" max="4109" width="8.125" style="409" customWidth="1"/>
    <col min="4110" max="4110" width="1.375" style="409" customWidth="1"/>
    <col min="4111" max="4111" width="1.625" style="409" customWidth="1"/>
    <col min="4112" max="4112" width="1.75" style="409" customWidth="1"/>
    <col min="4113" max="4113" width="2" style="409" customWidth="1"/>
    <col min="4114" max="4114" width="2.75" style="409" customWidth="1"/>
    <col min="4115" max="4115" width="3.875" style="409" customWidth="1"/>
    <col min="4116" max="4116" width="23.625" style="409" customWidth="1"/>
    <col min="4117" max="4117" width="2" style="409" customWidth="1"/>
    <col min="4118" max="4122" width="8.125" style="409" customWidth="1"/>
    <col min="4123" max="4351" width="7" style="409"/>
    <col min="4352" max="4352" width="1.375" style="409" customWidth="1"/>
    <col min="4353" max="4353" width="1.625" style="409" customWidth="1"/>
    <col min="4354" max="4354" width="1.75" style="409" customWidth="1"/>
    <col min="4355" max="4355" width="2" style="409" customWidth="1"/>
    <col min="4356" max="4356" width="2.75" style="409" customWidth="1"/>
    <col min="4357" max="4357" width="3.875" style="409" customWidth="1"/>
    <col min="4358" max="4358" width="23.625" style="409" customWidth="1"/>
    <col min="4359" max="4359" width="2" style="409" customWidth="1"/>
    <col min="4360" max="4365" width="8.125" style="409" customWidth="1"/>
    <col min="4366" max="4366" width="1.375" style="409" customWidth="1"/>
    <col min="4367" max="4367" width="1.625" style="409" customWidth="1"/>
    <col min="4368" max="4368" width="1.75" style="409" customWidth="1"/>
    <col min="4369" max="4369" width="2" style="409" customWidth="1"/>
    <col min="4370" max="4370" width="2.75" style="409" customWidth="1"/>
    <col min="4371" max="4371" width="3.875" style="409" customWidth="1"/>
    <col min="4372" max="4372" width="23.625" style="409" customWidth="1"/>
    <col min="4373" max="4373" width="2" style="409" customWidth="1"/>
    <col min="4374" max="4378" width="8.125" style="409" customWidth="1"/>
    <col min="4379" max="4607" width="7" style="409"/>
    <col min="4608" max="4608" width="1.375" style="409" customWidth="1"/>
    <col min="4609" max="4609" width="1.625" style="409" customWidth="1"/>
    <col min="4610" max="4610" width="1.75" style="409" customWidth="1"/>
    <col min="4611" max="4611" width="2" style="409" customWidth="1"/>
    <col min="4612" max="4612" width="2.75" style="409" customWidth="1"/>
    <col min="4613" max="4613" width="3.875" style="409" customWidth="1"/>
    <col min="4614" max="4614" width="23.625" style="409" customWidth="1"/>
    <col min="4615" max="4615" width="2" style="409" customWidth="1"/>
    <col min="4616" max="4621" width="8.125" style="409" customWidth="1"/>
    <col min="4622" max="4622" width="1.375" style="409" customWidth="1"/>
    <col min="4623" max="4623" width="1.625" style="409" customWidth="1"/>
    <col min="4624" max="4624" width="1.75" style="409" customWidth="1"/>
    <col min="4625" max="4625" width="2" style="409" customWidth="1"/>
    <col min="4626" max="4626" width="2.75" style="409" customWidth="1"/>
    <col min="4627" max="4627" width="3.875" style="409" customWidth="1"/>
    <col min="4628" max="4628" width="23.625" style="409" customWidth="1"/>
    <col min="4629" max="4629" width="2" style="409" customWidth="1"/>
    <col min="4630" max="4634" width="8.125" style="409" customWidth="1"/>
    <col min="4635" max="4863" width="7" style="409"/>
    <col min="4864" max="4864" width="1.375" style="409" customWidth="1"/>
    <col min="4865" max="4865" width="1.625" style="409" customWidth="1"/>
    <col min="4866" max="4866" width="1.75" style="409" customWidth="1"/>
    <col min="4867" max="4867" width="2" style="409" customWidth="1"/>
    <col min="4868" max="4868" width="2.75" style="409" customWidth="1"/>
    <col min="4869" max="4869" width="3.875" style="409" customWidth="1"/>
    <col min="4870" max="4870" width="23.625" style="409" customWidth="1"/>
    <col min="4871" max="4871" width="2" style="409" customWidth="1"/>
    <col min="4872" max="4877" width="8.125" style="409" customWidth="1"/>
    <col min="4878" max="4878" width="1.375" style="409" customWidth="1"/>
    <col min="4879" max="4879" width="1.625" style="409" customWidth="1"/>
    <col min="4880" max="4880" width="1.75" style="409" customWidth="1"/>
    <col min="4881" max="4881" width="2" style="409" customWidth="1"/>
    <col min="4882" max="4882" width="2.75" style="409" customWidth="1"/>
    <col min="4883" max="4883" width="3.875" style="409" customWidth="1"/>
    <col min="4884" max="4884" width="23.625" style="409" customWidth="1"/>
    <col min="4885" max="4885" width="2" style="409" customWidth="1"/>
    <col min="4886" max="4890" width="8.125" style="409" customWidth="1"/>
    <col min="4891" max="5119" width="7" style="409"/>
    <col min="5120" max="5120" width="1.375" style="409" customWidth="1"/>
    <col min="5121" max="5121" width="1.625" style="409" customWidth="1"/>
    <col min="5122" max="5122" width="1.75" style="409" customWidth="1"/>
    <col min="5123" max="5123" width="2" style="409" customWidth="1"/>
    <col min="5124" max="5124" width="2.75" style="409" customWidth="1"/>
    <col min="5125" max="5125" width="3.875" style="409" customWidth="1"/>
    <col min="5126" max="5126" width="23.625" style="409" customWidth="1"/>
    <col min="5127" max="5127" width="2" style="409" customWidth="1"/>
    <col min="5128" max="5133" width="8.125" style="409" customWidth="1"/>
    <col min="5134" max="5134" width="1.375" style="409" customWidth="1"/>
    <col min="5135" max="5135" width="1.625" style="409" customWidth="1"/>
    <col min="5136" max="5136" width="1.75" style="409" customWidth="1"/>
    <col min="5137" max="5137" width="2" style="409" customWidth="1"/>
    <col min="5138" max="5138" width="2.75" style="409" customWidth="1"/>
    <col min="5139" max="5139" width="3.875" style="409" customWidth="1"/>
    <col min="5140" max="5140" width="23.625" style="409" customWidth="1"/>
    <col min="5141" max="5141" width="2" style="409" customWidth="1"/>
    <col min="5142" max="5146" width="8.125" style="409" customWidth="1"/>
    <col min="5147" max="5375" width="7" style="409"/>
    <col min="5376" max="5376" width="1.375" style="409" customWidth="1"/>
    <col min="5377" max="5377" width="1.625" style="409" customWidth="1"/>
    <col min="5378" max="5378" width="1.75" style="409" customWidth="1"/>
    <col min="5379" max="5379" width="2" style="409" customWidth="1"/>
    <col min="5380" max="5380" width="2.75" style="409" customWidth="1"/>
    <col min="5381" max="5381" width="3.875" style="409" customWidth="1"/>
    <col min="5382" max="5382" width="23.625" style="409" customWidth="1"/>
    <col min="5383" max="5383" width="2" style="409" customWidth="1"/>
    <col min="5384" max="5389" width="8.125" style="409" customWidth="1"/>
    <col min="5390" max="5390" width="1.375" style="409" customWidth="1"/>
    <col min="5391" max="5391" width="1.625" style="409" customWidth="1"/>
    <col min="5392" max="5392" width="1.75" style="409" customWidth="1"/>
    <col min="5393" max="5393" width="2" style="409" customWidth="1"/>
    <col min="5394" max="5394" width="2.75" style="409" customWidth="1"/>
    <col min="5395" max="5395" width="3.875" style="409" customWidth="1"/>
    <col min="5396" max="5396" width="23.625" style="409" customWidth="1"/>
    <col min="5397" max="5397" width="2" style="409" customWidth="1"/>
    <col min="5398" max="5402" width="8.125" style="409" customWidth="1"/>
    <col min="5403" max="5631" width="7" style="409"/>
    <col min="5632" max="5632" width="1.375" style="409" customWidth="1"/>
    <col min="5633" max="5633" width="1.625" style="409" customWidth="1"/>
    <col min="5634" max="5634" width="1.75" style="409" customWidth="1"/>
    <col min="5635" max="5635" width="2" style="409" customWidth="1"/>
    <col min="5636" max="5636" width="2.75" style="409" customWidth="1"/>
    <col min="5637" max="5637" width="3.875" style="409" customWidth="1"/>
    <col min="5638" max="5638" width="23.625" style="409" customWidth="1"/>
    <col min="5639" max="5639" width="2" style="409" customWidth="1"/>
    <col min="5640" max="5645" width="8.125" style="409" customWidth="1"/>
    <col min="5646" max="5646" width="1.375" style="409" customWidth="1"/>
    <col min="5647" max="5647" width="1.625" style="409" customWidth="1"/>
    <col min="5648" max="5648" width="1.75" style="409" customWidth="1"/>
    <col min="5649" max="5649" width="2" style="409" customWidth="1"/>
    <col min="5650" max="5650" width="2.75" style="409" customWidth="1"/>
    <col min="5651" max="5651" width="3.875" style="409" customWidth="1"/>
    <col min="5652" max="5652" width="23.625" style="409" customWidth="1"/>
    <col min="5653" max="5653" width="2" style="409" customWidth="1"/>
    <col min="5654" max="5658" width="8.125" style="409" customWidth="1"/>
    <col min="5659" max="5887" width="7" style="409"/>
    <col min="5888" max="5888" width="1.375" style="409" customWidth="1"/>
    <col min="5889" max="5889" width="1.625" style="409" customWidth="1"/>
    <col min="5890" max="5890" width="1.75" style="409" customWidth="1"/>
    <col min="5891" max="5891" width="2" style="409" customWidth="1"/>
    <col min="5892" max="5892" width="2.75" style="409" customWidth="1"/>
    <col min="5893" max="5893" width="3.875" style="409" customWidth="1"/>
    <col min="5894" max="5894" width="23.625" style="409" customWidth="1"/>
    <col min="5895" max="5895" width="2" style="409" customWidth="1"/>
    <col min="5896" max="5901" width="8.125" style="409" customWidth="1"/>
    <col min="5902" max="5902" width="1.375" style="409" customWidth="1"/>
    <col min="5903" max="5903" width="1.625" style="409" customWidth="1"/>
    <col min="5904" max="5904" width="1.75" style="409" customWidth="1"/>
    <col min="5905" max="5905" width="2" style="409" customWidth="1"/>
    <col min="5906" max="5906" width="2.75" style="409" customWidth="1"/>
    <col min="5907" max="5907" width="3.875" style="409" customWidth="1"/>
    <col min="5908" max="5908" width="23.625" style="409" customWidth="1"/>
    <col min="5909" max="5909" width="2" style="409" customWidth="1"/>
    <col min="5910" max="5914" width="8.125" style="409" customWidth="1"/>
    <col min="5915" max="6143" width="7" style="409"/>
    <col min="6144" max="6144" width="1.375" style="409" customWidth="1"/>
    <col min="6145" max="6145" width="1.625" style="409" customWidth="1"/>
    <col min="6146" max="6146" width="1.75" style="409" customWidth="1"/>
    <col min="6147" max="6147" width="2" style="409" customWidth="1"/>
    <col min="6148" max="6148" width="2.75" style="409" customWidth="1"/>
    <col min="6149" max="6149" width="3.875" style="409" customWidth="1"/>
    <col min="6150" max="6150" width="23.625" style="409" customWidth="1"/>
    <col min="6151" max="6151" width="2" style="409" customWidth="1"/>
    <col min="6152" max="6157" width="8.125" style="409" customWidth="1"/>
    <col min="6158" max="6158" width="1.375" style="409" customWidth="1"/>
    <col min="6159" max="6159" width="1.625" style="409" customWidth="1"/>
    <col min="6160" max="6160" width="1.75" style="409" customWidth="1"/>
    <col min="6161" max="6161" width="2" style="409" customWidth="1"/>
    <col min="6162" max="6162" width="2.75" style="409" customWidth="1"/>
    <col min="6163" max="6163" width="3.875" style="409" customWidth="1"/>
    <col min="6164" max="6164" width="23.625" style="409" customWidth="1"/>
    <col min="6165" max="6165" width="2" style="409" customWidth="1"/>
    <col min="6166" max="6170" width="8.125" style="409" customWidth="1"/>
    <col min="6171" max="6399" width="7" style="409"/>
    <col min="6400" max="6400" width="1.375" style="409" customWidth="1"/>
    <col min="6401" max="6401" width="1.625" style="409" customWidth="1"/>
    <col min="6402" max="6402" width="1.75" style="409" customWidth="1"/>
    <col min="6403" max="6403" width="2" style="409" customWidth="1"/>
    <col min="6404" max="6404" width="2.75" style="409" customWidth="1"/>
    <col min="6405" max="6405" width="3.875" style="409" customWidth="1"/>
    <col min="6406" max="6406" width="23.625" style="409" customWidth="1"/>
    <col min="6407" max="6407" width="2" style="409" customWidth="1"/>
    <col min="6408" max="6413" width="8.125" style="409" customWidth="1"/>
    <col min="6414" max="6414" width="1.375" style="409" customWidth="1"/>
    <col min="6415" max="6415" width="1.625" style="409" customWidth="1"/>
    <col min="6416" max="6416" width="1.75" style="409" customWidth="1"/>
    <col min="6417" max="6417" width="2" style="409" customWidth="1"/>
    <col min="6418" max="6418" width="2.75" style="409" customWidth="1"/>
    <col min="6419" max="6419" width="3.875" style="409" customWidth="1"/>
    <col min="6420" max="6420" width="23.625" style="409" customWidth="1"/>
    <col min="6421" max="6421" width="2" style="409" customWidth="1"/>
    <col min="6422" max="6426" width="8.125" style="409" customWidth="1"/>
    <col min="6427" max="6655" width="7" style="409"/>
    <col min="6656" max="6656" width="1.375" style="409" customWidth="1"/>
    <col min="6657" max="6657" width="1.625" style="409" customWidth="1"/>
    <col min="6658" max="6658" width="1.75" style="409" customWidth="1"/>
    <col min="6659" max="6659" width="2" style="409" customWidth="1"/>
    <col min="6660" max="6660" width="2.75" style="409" customWidth="1"/>
    <col min="6661" max="6661" width="3.875" style="409" customWidth="1"/>
    <col min="6662" max="6662" width="23.625" style="409" customWidth="1"/>
    <col min="6663" max="6663" width="2" style="409" customWidth="1"/>
    <col min="6664" max="6669" width="8.125" style="409" customWidth="1"/>
    <col min="6670" max="6670" width="1.375" style="409" customWidth="1"/>
    <col min="6671" max="6671" width="1.625" style="409" customWidth="1"/>
    <col min="6672" max="6672" width="1.75" style="409" customWidth="1"/>
    <col min="6673" max="6673" width="2" style="409" customWidth="1"/>
    <col min="6674" max="6674" width="2.75" style="409" customWidth="1"/>
    <col min="6675" max="6675" width="3.875" style="409" customWidth="1"/>
    <col min="6676" max="6676" width="23.625" style="409" customWidth="1"/>
    <col min="6677" max="6677" width="2" style="409" customWidth="1"/>
    <col min="6678" max="6682" width="8.125" style="409" customWidth="1"/>
    <col min="6683" max="6911" width="7" style="409"/>
    <col min="6912" max="6912" width="1.375" style="409" customWidth="1"/>
    <col min="6913" max="6913" width="1.625" style="409" customWidth="1"/>
    <col min="6914" max="6914" width="1.75" style="409" customWidth="1"/>
    <col min="6915" max="6915" width="2" style="409" customWidth="1"/>
    <col min="6916" max="6916" width="2.75" style="409" customWidth="1"/>
    <col min="6917" max="6917" width="3.875" style="409" customWidth="1"/>
    <col min="6918" max="6918" width="23.625" style="409" customWidth="1"/>
    <col min="6919" max="6919" width="2" style="409" customWidth="1"/>
    <col min="6920" max="6925" width="8.125" style="409" customWidth="1"/>
    <col min="6926" max="6926" width="1.375" style="409" customWidth="1"/>
    <col min="6927" max="6927" width="1.625" style="409" customWidth="1"/>
    <col min="6928" max="6928" width="1.75" style="409" customWidth="1"/>
    <col min="6929" max="6929" width="2" style="409" customWidth="1"/>
    <col min="6930" max="6930" width="2.75" style="409" customWidth="1"/>
    <col min="6931" max="6931" width="3.875" style="409" customWidth="1"/>
    <col min="6932" max="6932" width="23.625" style="409" customWidth="1"/>
    <col min="6933" max="6933" width="2" style="409" customWidth="1"/>
    <col min="6934" max="6938" width="8.125" style="409" customWidth="1"/>
    <col min="6939" max="7167" width="7" style="409"/>
    <col min="7168" max="7168" width="1.375" style="409" customWidth="1"/>
    <col min="7169" max="7169" width="1.625" style="409" customWidth="1"/>
    <col min="7170" max="7170" width="1.75" style="409" customWidth="1"/>
    <col min="7171" max="7171" width="2" style="409" customWidth="1"/>
    <col min="7172" max="7172" width="2.75" style="409" customWidth="1"/>
    <col min="7173" max="7173" width="3.875" style="409" customWidth="1"/>
    <col min="7174" max="7174" width="23.625" style="409" customWidth="1"/>
    <col min="7175" max="7175" width="2" style="409" customWidth="1"/>
    <col min="7176" max="7181" width="8.125" style="409" customWidth="1"/>
    <col min="7182" max="7182" width="1.375" style="409" customWidth="1"/>
    <col min="7183" max="7183" width="1.625" style="409" customWidth="1"/>
    <col min="7184" max="7184" width="1.75" style="409" customWidth="1"/>
    <col min="7185" max="7185" width="2" style="409" customWidth="1"/>
    <col min="7186" max="7186" width="2.75" style="409" customWidth="1"/>
    <col min="7187" max="7187" width="3.875" style="409" customWidth="1"/>
    <col min="7188" max="7188" width="23.625" style="409" customWidth="1"/>
    <col min="7189" max="7189" width="2" style="409" customWidth="1"/>
    <col min="7190" max="7194" width="8.125" style="409" customWidth="1"/>
    <col min="7195" max="7423" width="7" style="409"/>
    <col min="7424" max="7424" width="1.375" style="409" customWidth="1"/>
    <col min="7425" max="7425" width="1.625" style="409" customWidth="1"/>
    <col min="7426" max="7426" width="1.75" style="409" customWidth="1"/>
    <col min="7427" max="7427" width="2" style="409" customWidth="1"/>
    <col min="7428" max="7428" width="2.75" style="409" customWidth="1"/>
    <col min="7429" max="7429" width="3.875" style="409" customWidth="1"/>
    <col min="7430" max="7430" width="23.625" style="409" customWidth="1"/>
    <col min="7431" max="7431" width="2" style="409" customWidth="1"/>
    <col min="7432" max="7437" width="8.125" style="409" customWidth="1"/>
    <col min="7438" max="7438" width="1.375" style="409" customWidth="1"/>
    <col min="7439" max="7439" width="1.625" style="409" customWidth="1"/>
    <col min="7440" max="7440" width="1.75" style="409" customWidth="1"/>
    <col min="7441" max="7441" width="2" style="409" customWidth="1"/>
    <col min="7442" max="7442" width="2.75" style="409" customWidth="1"/>
    <col min="7443" max="7443" width="3.875" style="409" customWidth="1"/>
    <col min="7444" max="7444" width="23.625" style="409" customWidth="1"/>
    <col min="7445" max="7445" width="2" style="409" customWidth="1"/>
    <col min="7446" max="7450" width="8.125" style="409" customWidth="1"/>
    <col min="7451" max="7679" width="7" style="409"/>
    <col min="7680" max="7680" width="1.375" style="409" customWidth="1"/>
    <col min="7681" max="7681" width="1.625" style="409" customWidth="1"/>
    <col min="7682" max="7682" width="1.75" style="409" customWidth="1"/>
    <col min="7683" max="7683" width="2" style="409" customWidth="1"/>
    <col min="7684" max="7684" width="2.75" style="409" customWidth="1"/>
    <col min="7685" max="7685" width="3.875" style="409" customWidth="1"/>
    <col min="7686" max="7686" width="23.625" style="409" customWidth="1"/>
    <col min="7687" max="7687" width="2" style="409" customWidth="1"/>
    <col min="7688" max="7693" width="8.125" style="409" customWidth="1"/>
    <col min="7694" max="7694" width="1.375" style="409" customWidth="1"/>
    <col min="7695" max="7695" width="1.625" style="409" customWidth="1"/>
    <col min="7696" max="7696" width="1.75" style="409" customWidth="1"/>
    <col min="7697" max="7697" width="2" style="409" customWidth="1"/>
    <col min="7698" max="7698" width="2.75" style="409" customWidth="1"/>
    <col min="7699" max="7699" width="3.875" style="409" customWidth="1"/>
    <col min="7700" max="7700" width="23.625" style="409" customWidth="1"/>
    <col min="7701" max="7701" width="2" style="409" customWidth="1"/>
    <col min="7702" max="7706" width="8.125" style="409" customWidth="1"/>
    <col min="7707" max="7935" width="7" style="409"/>
    <col min="7936" max="7936" width="1.375" style="409" customWidth="1"/>
    <col min="7937" max="7937" width="1.625" style="409" customWidth="1"/>
    <col min="7938" max="7938" width="1.75" style="409" customWidth="1"/>
    <col min="7939" max="7939" width="2" style="409" customWidth="1"/>
    <col min="7940" max="7940" width="2.75" style="409" customWidth="1"/>
    <col min="7941" max="7941" width="3.875" style="409" customWidth="1"/>
    <col min="7942" max="7942" width="23.625" style="409" customWidth="1"/>
    <col min="7943" max="7943" width="2" style="409" customWidth="1"/>
    <col min="7944" max="7949" width="8.125" style="409" customWidth="1"/>
    <col min="7950" max="7950" width="1.375" style="409" customWidth="1"/>
    <col min="7951" max="7951" width="1.625" style="409" customWidth="1"/>
    <col min="7952" max="7952" width="1.75" style="409" customWidth="1"/>
    <col min="7953" max="7953" width="2" style="409" customWidth="1"/>
    <col min="7954" max="7954" width="2.75" style="409" customWidth="1"/>
    <col min="7955" max="7955" width="3.875" style="409" customWidth="1"/>
    <col min="7956" max="7956" width="23.625" style="409" customWidth="1"/>
    <col min="7957" max="7957" width="2" style="409" customWidth="1"/>
    <col min="7958" max="7962" width="8.125" style="409" customWidth="1"/>
    <col min="7963" max="8191" width="7" style="409"/>
    <col min="8192" max="8192" width="1.375" style="409" customWidth="1"/>
    <col min="8193" max="8193" width="1.625" style="409" customWidth="1"/>
    <col min="8194" max="8194" width="1.75" style="409" customWidth="1"/>
    <col min="8195" max="8195" width="2" style="409" customWidth="1"/>
    <col min="8196" max="8196" width="2.75" style="409" customWidth="1"/>
    <col min="8197" max="8197" width="3.875" style="409" customWidth="1"/>
    <col min="8198" max="8198" width="23.625" style="409" customWidth="1"/>
    <col min="8199" max="8199" width="2" style="409" customWidth="1"/>
    <col min="8200" max="8205" width="8.125" style="409" customWidth="1"/>
    <col min="8206" max="8206" width="1.375" style="409" customWidth="1"/>
    <col min="8207" max="8207" width="1.625" style="409" customWidth="1"/>
    <col min="8208" max="8208" width="1.75" style="409" customWidth="1"/>
    <col min="8209" max="8209" width="2" style="409" customWidth="1"/>
    <col min="8210" max="8210" width="2.75" style="409" customWidth="1"/>
    <col min="8211" max="8211" width="3.875" style="409" customWidth="1"/>
    <col min="8212" max="8212" width="23.625" style="409" customWidth="1"/>
    <col min="8213" max="8213" width="2" style="409" customWidth="1"/>
    <col min="8214" max="8218" width="8.125" style="409" customWidth="1"/>
    <col min="8219" max="8447" width="7" style="409"/>
    <col min="8448" max="8448" width="1.375" style="409" customWidth="1"/>
    <col min="8449" max="8449" width="1.625" style="409" customWidth="1"/>
    <col min="8450" max="8450" width="1.75" style="409" customWidth="1"/>
    <col min="8451" max="8451" width="2" style="409" customWidth="1"/>
    <col min="8452" max="8452" width="2.75" style="409" customWidth="1"/>
    <col min="8453" max="8453" width="3.875" style="409" customWidth="1"/>
    <col min="8454" max="8454" width="23.625" style="409" customWidth="1"/>
    <col min="8455" max="8455" width="2" style="409" customWidth="1"/>
    <col min="8456" max="8461" width="8.125" style="409" customWidth="1"/>
    <col min="8462" max="8462" width="1.375" style="409" customWidth="1"/>
    <col min="8463" max="8463" width="1.625" style="409" customWidth="1"/>
    <col min="8464" max="8464" width="1.75" style="409" customWidth="1"/>
    <col min="8465" max="8465" width="2" style="409" customWidth="1"/>
    <col min="8466" max="8466" width="2.75" style="409" customWidth="1"/>
    <col min="8467" max="8467" width="3.875" style="409" customWidth="1"/>
    <col min="8468" max="8468" width="23.625" style="409" customWidth="1"/>
    <col min="8469" max="8469" width="2" style="409" customWidth="1"/>
    <col min="8470" max="8474" width="8.125" style="409" customWidth="1"/>
    <col min="8475" max="8703" width="7" style="409"/>
    <col min="8704" max="8704" width="1.375" style="409" customWidth="1"/>
    <col min="8705" max="8705" width="1.625" style="409" customWidth="1"/>
    <col min="8706" max="8706" width="1.75" style="409" customWidth="1"/>
    <col min="8707" max="8707" width="2" style="409" customWidth="1"/>
    <col min="8708" max="8708" width="2.75" style="409" customWidth="1"/>
    <col min="8709" max="8709" width="3.875" style="409" customWidth="1"/>
    <col min="8710" max="8710" width="23.625" style="409" customWidth="1"/>
    <col min="8711" max="8711" width="2" style="409" customWidth="1"/>
    <col min="8712" max="8717" width="8.125" style="409" customWidth="1"/>
    <col min="8718" max="8718" width="1.375" style="409" customWidth="1"/>
    <col min="8719" max="8719" width="1.625" style="409" customWidth="1"/>
    <col min="8720" max="8720" width="1.75" style="409" customWidth="1"/>
    <col min="8721" max="8721" width="2" style="409" customWidth="1"/>
    <col min="8722" max="8722" width="2.75" style="409" customWidth="1"/>
    <col min="8723" max="8723" width="3.875" style="409" customWidth="1"/>
    <col min="8724" max="8724" width="23.625" style="409" customWidth="1"/>
    <col min="8725" max="8725" width="2" style="409" customWidth="1"/>
    <col min="8726" max="8730" width="8.125" style="409" customWidth="1"/>
    <col min="8731" max="8959" width="7" style="409"/>
    <col min="8960" max="8960" width="1.375" style="409" customWidth="1"/>
    <col min="8961" max="8961" width="1.625" style="409" customWidth="1"/>
    <col min="8962" max="8962" width="1.75" style="409" customWidth="1"/>
    <col min="8963" max="8963" width="2" style="409" customWidth="1"/>
    <col min="8964" max="8964" width="2.75" style="409" customWidth="1"/>
    <col min="8965" max="8965" width="3.875" style="409" customWidth="1"/>
    <col min="8966" max="8966" width="23.625" style="409" customWidth="1"/>
    <col min="8967" max="8967" width="2" style="409" customWidth="1"/>
    <col min="8968" max="8973" width="8.125" style="409" customWidth="1"/>
    <col min="8974" max="8974" width="1.375" style="409" customWidth="1"/>
    <col min="8975" max="8975" width="1.625" style="409" customWidth="1"/>
    <col min="8976" max="8976" width="1.75" style="409" customWidth="1"/>
    <col min="8977" max="8977" width="2" style="409" customWidth="1"/>
    <col min="8978" max="8978" width="2.75" style="409" customWidth="1"/>
    <col min="8979" max="8979" width="3.875" style="409" customWidth="1"/>
    <col min="8980" max="8980" width="23.625" style="409" customWidth="1"/>
    <col min="8981" max="8981" width="2" style="409" customWidth="1"/>
    <col min="8982" max="8986" width="8.125" style="409" customWidth="1"/>
    <col min="8987" max="9215" width="7" style="409"/>
    <col min="9216" max="9216" width="1.375" style="409" customWidth="1"/>
    <col min="9217" max="9217" width="1.625" style="409" customWidth="1"/>
    <col min="9218" max="9218" width="1.75" style="409" customWidth="1"/>
    <col min="9219" max="9219" width="2" style="409" customWidth="1"/>
    <col min="9220" max="9220" width="2.75" style="409" customWidth="1"/>
    <col min="9221" max="9221" width="3.875" style="409" customWidth="1"/>
    <col min="9222" max="9222" width="23.625" style="409" customWidth="1"/>
    <col min="9223" max="9223" width="2" style="409" customWidth="1"/>
    <col min="9224" max="9229" width="8.125" style="409" customWidth="1"/>
    <col min="9230" max="9230" width="1.375" style="409" customWidth="1"/>
    <col min="9231" max="9231" width="1.625" style="409" customWidth="1"/>
    <col min="9232" max="9232" width="1.75" style="409" customWidth="1"/>
    <col min="9233" max="9233" width="2" style="409" customWidth="1"/>
    <col min="9234" max="9234" width="2.75" style="409" customWidth="1"/>
    <col min="9235" max="9235" width="3.875" style="409" customWidth="1"/>
    <col min="9236" max="9236" width="23.625" style="409" customWidth="1"/>
    <col min="9237" max="9237" width="2" style="409" customWidth="1"/>
    <col min="9238" max="9242" width="8.125" style="409" customWidth="1"/>
    <col min="9243" max="9471" width="7" style="409"/>
    <col min="9472" max="9472" width="1.375" style="409" customWidth="1"/>
    <col min="9473" max="9473" width="1.625" style="409" customWidth="1"/>
    <col min="9474" max="9474" width="1.75" style="409" customWidth="1"/>
    <col min="9475" max="9475" width="2" style="409" customWidth="1"/>
    <col min="9476" max="9476" width="2.75" style="409" customWidth="1"/>
    <col min="9477" max="9477" width="3.875" style="409" customWidth="1"/>
    <col min="9478" max="9478" width="23.625" style="409" customWidth="1"/>
    <col min="9479" max="9479" width="2" style="409" customWidth="1"/>
    <col min="9480" max="9485" width="8.125" style="409" customWidth="1"/>
    <col min="9486" max="9486" width="1.375" style="409" customWidth="1"/>
    <col min="9487" max="9487" width="1.625" style="409" customWidth="1"/>
    <col min="9488" max="9488" width="1.75" style="409" customWidth="1"/>
    <col min="9489" max="9489" width="2" style="409" customWidth="1"/>
    <col min="9490" max="9490" width="2.75" style="409" customWidth="1"/>
    <col min="9491" max="9491" width="3.875" style="409" customWidth="1"/>
    <col min="9492" max="9492" width="23.625" style="409" customWidth="1"/>
    <col min="9493" max="9493" width="2" style="409" customWidth="1"/>
    <col min="9494" max="9498" width="8.125" style="409" customWidth="1"/>
    <col min="9499" max="9727" width="7" style="409"/>
    <col min="9728" max="9728" width="1.375" style="409" customWidth="1"/>
    <col min="9729" max="9729" width="1.625" style="409" customWidth="1"/>
    <col min="9730" max="9730" width="1.75" style="409" customWidth="1"/>
    <col min="9731" max="9731" width="2" style="409" customWidth="1"/>
    <col min="9732" max="9732" width="2.75" style="409" customWidth="1"/>
    <col min="9733" max="9733" width="3.875" style="409" customWidth="1"/>
    <col min="9734" max="9734" width="23.625" style="409" customWidth="1"/>
    <col min="9735" max="9735" width="2" style="409" customWidth="1"/>
    <col min="9736" max="9741" width="8.125" style="409" customWidth="1"/>
    <col min="9742" max="9742" width="1.375" style="409" customWidth="1"/>
    <col min="9743" max="9743" width="1.625" style="409" customWidth="1"/>
    <col min="9744" max="9744" width="1.75" style="409" customWidth="1"/>
    <col min="9745" max="9745" width="2" style="409" customWidth="1"/>
    <col min="9746" max="9746" width="2.75" style="409" customWidth="1"/>
    <col min="9747" max="9747" width="3.875" style="409" customWidth="1"/>
    <col min="9748" max="9748" width="23.625" style="409" customWidth="1"/>
    <col min="9749" max="9749" width="2" style="409" customWidth="1"/>
    <col min="9750" max="9754" width="8.125" style="409" customWidth="1"/>
    <col min="9755" max="9983" width="7" style="409"/>
    <col min="9984" max="9984" width="1.375" style="409" customWidth="1"/>
    <col min="9985" max="9985" width="1.625" style="409" customWidth="1"/>
    <col min="9986" max="9986" width="1.75" style="409" customWidth="1"/>
    <col min="9987" max="9987" width="2" style="409" customWidth="1"/>
    <col min="9988" max="9988" width="2.75" style="409" customWidth="1"/>
    <col min="9989" max="9989" width="3.875" style="409" customWidth="1"/>
    <col min="9990" max="9990" width="23.625" style="409" customWidth="1"/>
    <col min="9991" max="9991" width="2" style="409" customWidth="1"/>
    <col min="9992" max="9997" width="8.125" style="409" customWidth="1"/>
    <col min="9998" max="9998" width="1.375" style="409" customWidth="1"/>
    <col min="9999" max="9999" width="1.625" style="409" customWidth="1"/>
    <col min="10000" max="10000" width="1.75" style="409" customWidth="1"/>
    <col min="10001" max="10001" width="2" style="409" customWidth="1"/>
    <col min="10002" max="10002" width="2.75" style="409" customWidth="1"/>
    <col min="10003" max="10003" width="3.875" style="409" customWidth="1"/>
    <col min="10004" max="10004" width="23.625" style="409" customWidth="1"/>
    <col min="10005" max="10005" width="2" style="409" customWidth="1"/>
    <col min="10006" max="10010" width="8.125" style="409" customWidth="1"/>
    <col min="10011" max="10239" width="7" style="409"/>
    <col min="10240" max="10240" width="1.375" style="409" customWidth="1"/>
    <col min="10241" max="10241" width="1.625" style="409" customWidth="1"/>
    <col min="10242" max="10242" width="1.75" style="409" customWidth="1"/>
    <col min="10243" max="10243" width="2" style="409" customWidth="1"/>
    <col min="10244" max="10244" width="2.75" style="409" customWidth="1"/>
    <col min="10245" max="10245" width="3.875" style="409" customWidth="1"/>
    <col min="10246" max="10246" width="23.625" style="409" customWidth="1"/>
    <col min="10247" max="10247" width="2" style="409" customWidth="1"/>
    <col min="10248" max="10253" width="8.125" style="409" customWidth="1"/>
    <col min="10254" max="10254" width="1.375" style="409" customWidth="1"/>
    <col min="10255" max="10255" width="1.625" style="409" customWidth="1"/>
    <col min="10256" max="10256" width="1.75" style="409" customWidth="1"/>
    <col min="10257" max="10257" width="2" style="409" customWidth="1"/>
    <col min="10258" max="10258" width="2.75" style="409" customWidth="1"/>
    <col min="10259" max="10259" width="3.875" style="409" customWidth="1"/>
    <col min="10260" max="10260" width="23.625" style="409" customWidth="1"/>
    <col min="10261" max="10261" width="2" style="409" customWidth="1"/>
    <col min="10262" max="10266" width="8.125" style="409" customWidth="1"/>
    <col min="10267" max="10495" width="7" style="409"/>
    <col min="10496" max="10496" width="1.375" style="409" customWidth="1"/>
    <col min="10497" max="10497" width="1.625" style="409" customWidth="1"/>
    <col min="10498" max="10498" width="1.75" style="409" customWidth="1"/>
    <col min="10499" max="10499" width="2" style="409" customWidth="1"/>
    <col min="10500" max="10500" width="2.75" style="409" customWidth="1"/>
    <col min="10501" max="10501" width="3.875" style="409" customWidth="1"/>
    <col min="10502" max="10502" width="23.625" style="409" customWidth="1"/>
    <col min="10503" max="10503" width="2" style="409" customWidth="1"/>
    <col min="10504" max="10509" width="8.125" style="409" customWidth="1"/>
    <col min="10510" max="10510" width="1.375" style="409" customWidth="1"/>
    <col min="10511" max="10511" width="1.625" style="409" customWidth="1"/>
    <col min="10512" max="10512" width="1.75" style="409" customWidth="1"/>
    <col min="10513" max="10513" width="2" style="409" customWidth="1"/>
    <col min="10514" max="10514" width="2.75" style="409" customWidth="1"/>
    <col min="10515" max="10515" width="3.875" style="409" customWidth="1"/>
    <col min="10516" max="10516" width="23.625" style="409" customWidth="1"/>
    <col min="10517" max="10517" width="2" style="409" customWidth="1"/>
    <col min="10518" max="10522" width="8.125" style="409" customWidth="1"/>
    <col min="10523" max="10751" width="7" style="409"/>
    <col min="10752" max="10752" width="1.375" style="409" customWidth="1"/>
    <col min="10753" max="10753" width="1.625" style="409" customWidth="1"/>
    <col min="10754" max="10754" width="1.75" style="409" customWidth="1"/>
    <col min="10755" max="10755" width="2" style="409" customWidth="1"/>
    <col min="10756" max="10756" width="2.75" style="409" customWidth="1"/>
    <col min="10757" max="10757" width="3.875" style="409" customWidth="1"/>
    <col min="10758" max="10758" width="23.625" style="409" customWidth="1"/>
    <col min="10759" max="10759" width="2" style="409" customWidth="1"/>
    <col min="10760" max="10765" width="8.125" style="409" customWidth="1"/>
    <col min="10766" max="10766" width="1.375" style="409" customWidth="1"/>
    <col min="10767" max="10767" width="1.625" style="409" customWidth="1"/>
    <col min="10768" max="10768" width="1.75" style="409" customWidth="1"/>
    <col min="10769" max="10769" width="2" style="409" customWidth="1"/>
    <col min="10770" max="10770" width="2.75" style="409" customWidth="1"/>
    <col min="10771" max="10771" width="3.875" style="409" customWidth="1"/>
    <col min="10772" max="10772" width="23.625" style="409" customWidth="1"/>
    <col min="10773" max="10773" width="2" style="409" customWidth="1"/>
    <col min="10774" max="10778" width="8.125" style="409" customWidth="1"/>
    <col min="10779" max="11007" width="7" style="409"/>
    <col min="11008" max="11008" width="1.375" style="409" customWidth="1"/>
    <col min="11009" max="11009" width="1.625" style="409" customWidth="1"/>
    <col min="11010" max="11010" width="1.75" style="409" customWidth="1"/>
    <col min="11011" max="11011" width="2" style="409" customWidth="1"/>
    <col min="11012" max="11012" width="2.75" style="409" customWidth="1"/>
    <col min="11013" max="11013" width="3.875" style="409" customWidth="1"/>
    <col min="11014" max="11014" width="23.625" style="409" customWidth="1"/>
    <col min="11015" max="11015" width="2" style="409" customWidth="1"/>
    <col min="11016" max="11021" width="8.125" style="409" customWidth="1"/>
    <col min="11022" max="11022" width="1.375" style="409" customWidth="1"/>
    <col min="11023" max="11023" width="1.625" style="409" customWidth="1"/>
    <col min="11024" max="11024" width="1.75" style="409" customWidth="1"/>
    <col min="11025" max="11025" width="2" style="409" customWidth="1"/>
    <col min="11026" max="11026" width="2.75" style="409" customWidth="1"/>
    <col min="11027" max="11027" width="3.875" style="409" customWidth="1"/>
    <col min="11028" max="11028" width="23.625" style="409" customWidth="1"/>
    <col min="11029" max="11029" width="2" style="409" customWidth="1"/>
    <col min="11030" max="11034" width="8.125" style="409" customWidth="1"/>
    <col min="11035" max="11263" width="7" style="409"/>
    <col min="11264" max="11264" width="1.375" style="409" customWidth="1"/>
    <col min="11265" max="11265" width="1.625" style="409" customWidth="1"/>
    <col min="11266" max="11266" width="1.75" style="409" customWidth="1"/>
    <col min="11267" max="11267" width="2" style="409" customWidth="1"/>
    <col min="11268" max="11268" width="2.75" style="409" customWidth="1"/>
    <col min="11269" max="11269" width="3.875" style="409" customWidth="1"/>
    <col min="11270" max="11270" width="23.625" style="409" customWidth="1"/>
    <col min="11271" max="11271" width="2" style="409" customWidth="1"/>
    <col min="11272" max="11277" width="8.125" style="409" customWidth="1"/>
    <col min="11278" max="11278" width="1.375" style="409" customWidth="1"/>
    <col min="11279" max="11279" width="1.625" style="409" customWidth="1"/>
    <col min="11280" max="11280" width="1.75" style="409" customWidth="1"/>
    <col min="11281" max="11281" width="2" style="409" customWidth="1"/>
    <col min="11282" max="11282" width="2.75" style="409" customWidth="1"/>
    <col min="11283" max="11283" width="3.875" style="409" customWidth="1"/>
    <col min="11284" max="11284" width="23.625" style="409" customWidth="1"/>
    <col min="11285" max="11285" width="2" style="409" customWidth="1"/>
    <col min="11286" max="11290" width="8.125" style="409" customWidth="1"/>
    <col min="11291" max="11519" width="7" style="409"/>
    <col min="11520" max="11520" width="1.375" style="409" customWidth="1"/>
    <col min="11521" max="11521" width="1.625" style="409" customWidth="1"/>
    <col min="11522" max="11522" width="1.75" style="409" customWidth="1"/>
    <col min="11523" max="11523" width="2" style="409" customWidth="1"/>
    <col min="11524" max="11524" width="2.75" style="409" customWidth="1"/>
    <col min="11525" max="11525" width="3.875" style="409" customWidth="1"/>
    <col min="11526" max="11526" width="23.625" style="409" customWidth="1"/>
    <col min="11527" max="11527" width="2" style="409" customWidth="1"/>
    <col min="11528" max="11533" width="8.125" style="409" customWidth="1"/>
    <col min="11534" max="11534" width="1.375" style="409" customWidth="1"/>
    <col min="11535" max="11535" width="1.625" style="409" customWidth="1"/>
    <col min="11536" max="11536" width="1.75" style="409" customWidth="1"/>
    <col min="11537" max="11537" width="2" style="409" customWidth="1"/>
    <col min="11538" max="11538" width="2.75" style="409" customWidth="1"/>
    <col min="11539" max="11539" width="3.875" style="409" customWidth="1"/>
    <col min="11540" max="11540" width="23.625" style="409" customWidth="1"/>
    <col min="11541" max="11541" width="2" style="409" customWidth="1"/>
    <col min="11542" max="11546" width="8.125" style="409" customWidth="1"/>
    <col min="11547" max="11775" width="7" style="409"/>
    <col min="11776" max="11776" width="1.375" style="409" customWidth="1"/>
    <col min="11777" max="11777" width="1.625" style="409" customWidth="1"/>
    <col min="11778" max="11778" width="1.75" style="409" customWidth="1"/>
    <col min="11779" max="11779" width="2" style="409" customWidth="1"/>
    <col min="11780" max="11780" width="2.75" style="409" customWidth="1"/>
    <col min="11781" max="11781" width="3.875" style="409" customWidth="1"/>
    <col min="11782" max="11782" width="23.625" style="409" customWidth="1"/>
    <col min="11783" max="11783" width="2" style="409" customWidth="1"/>
    <col min="11784" max="11789" width="8.125" style="409" customWidth="1"/>
    <col min="11790" max="11790" width="1.375" style="409" customWidth="1"/>
    <col min="11791" max="11791" width="1.625" style="409" customWidth="1"/>
    <col min="11792" max="11792" width="1.75" style="409" customWidth="1"/>
    <col min="11793" max="11793" width="2" style="409" customWidth="1"/>
    <col min="11794" max="11794" width="2.75" style="409" customWidth="1"/>
    <col min="11795" max="11795" width="3.875" style="409" customWidth="1"/>
    <col min="11796" max="11796" width="23.625" style="409" customWidth="1"/>
    <col min="11797" max="11797" width="2" style="409" customWidth="1"/>
    <col min="11798" max="11802" width="8.125" style="409" customWidth="1"/>
    <col min="11803" max="12031" width="7" style="409"/>
    <col min="12032" max="12032" width="1.375" style="409" customWidth="1"/>
    <col min="12033" max="12033" width="1.625" style="409" customWidth="1"/>
    <col min="12034" max="12034" width="1.75" style="409" customWidth="1"/>
    <col min="12035" max="12035" width="2" style="409" customWidth="1"/>
    <col min="12036" max="12036" width="2.75" style="409" customWidth="1"/>
    <col min="12037" max="12037" width="3.875" style="409" customWidth="1"/>
    <col min="12038" max="12038" width="23.625" style="409" customWidth="1"/>
    <col min="12039" max="12039" width="2" style="409" customWidth="1"/>
    <col min="12040" max="12045" width="8.125" style="409" customWidth="1"/>
    <col min="12046" max="12046" width="1.375" style="409" customWidth="1"/>
    <col min="12047" max="12047" width="1.625" style="409" customWidth="1"/>
    <col min="12048" max="12048" width="1.75" style="409" customWidth="1"/>
    <col min="12049" max="12049" width="2" style="409" customWidth="1"/>
    <col min="12050" max="12050" width="2.75" style="409" customWidth="1"/>
    <col min="12051" max="12051" width="3.875" style="409" customWidth="1"/>
    <col min="12052" max="12052" width="23.625" style="409" customWidth="1"/>
    <col min="12053" max="12053" width="2" style="409" customWidth="1"/>
    <col min="12054" max="12058" width="8.125" style="409" customWidth="1"/>
    <col min="12059" max="12287" width="7" style="409"/>
    <col min="12288" max="12288" width="1.375" style="409" customWidth="1"/>
    <col min="12289" max="12289" width="1.625" style="409" customWidth="1"/>
    <col min="12290" max="12290" width="1.75" style="409" customWidth="1"/>
    <col min="12291" max="12291" width="2" style="409" customWidth="1"/>
    <col min="12292" max="12292" width="2.75" style="409" customWidth="1"/>
    <col min="12293" max="12293" width="3.875" style="409" customWidth="1"/>
    <col min="12294" max="12294" width="23.625" style="409" customWidth="1"/>
    <col min="12295" max="12295" width="2" style="409" customWidth="1"/>
    <col min="12296" max="12301" width="8.125" style="409" customWidth="1"/>
    <col min="12302" max="12302" width="1.375" style="409" customWidth="1"/>
    <col min="12303" max="12303" width="1.625" style="409" customWidth="1"/>
    <col min="12304" max="12304" width="1.75" style="409" customWidth="1"/>
    <col min="12305" max="12305" width="2" style="409" customWidth="1"/>
    <col min="12306" max="12306" width="2.75" style="409" customWidth="1"/>
    <col min="12307" max="12307" width="3.875" style="409" customWidth="1"/>
    <col min="12308" max="12308" width="23.625" style="409" customWidth="1"/>
    <col min="12309" max="12309" width="2" style="409" customWidth="1"/>
    <col min="12310" max="12314" width="8.125" style="409" customWidth="1"/>
    <col min="12315" max="12543" width="7" style="409"/>
    <col min="12544" max="12544" width="1.375" style="409" customWidth="1"/>
    <col min="12545" max="12545" width="1.625" style="409" customWidth="1"/>
    <col min="12546" max="12546" width="1.75" style="409" customWidth="1"/>
    <col min="12547" max="12547" width="2" style="409" customWidth="1"/>
    <col min="12548" max="12548" width="2.75" style="409" customWidth="1"/>
    <col min="12549" max="12549" width="3.875" style="409" customWidth="1"/>
    <col min="12550" max="12550" width="23.625" style="409" customWidth="1"/>
    <col min="12551" max="12551" width="2" style="409" customWidth="1"/>
    <col min="12552" max="12557" width="8.125" style="409" customWidth="1"/>
    <col min="12558" max="12558" width="1.375" style="409" customWidth="1"/>
    <col min="12559" max="12559" width="1.625" style="409" customWidth="1"/>
    <col min="12560" max="12560" width="1.75" style="409" customWidth="1"/>
    <col min="12561" max="12561" width="2" style="409" customWidth="1"/>
    <col min="12562" max="12562" width="2.75" style="409" customWidth="1"/>
    <col min="12563" max="12563" width="3.875" style="409" customWidth="1"/>
    <col min="12564" max="12564" width="23.625" style="409" customWidth="1"/>
    <col min="12565" max="12565" width="2" style="409" customWidth="1"/>
    <col min="12566" max="12570" width="8.125" style="409" customWidth="1"/>
    <col min="12571" max="12799" width="7" style="409"/>
    <col min="12800" max="12800" width="1.375" style="409" customWidth="1"/>
    <col min="12801" max="12801" width="1.625" style="409" customWidth="1"/>
    <col min="12802" max="12802" width="1.75" style="409" customWidth="1"/>
    <col min="12803" max="12803" width="2" style="409" customWidth="1"/>
    <col min="12804" max="12804" width="2.75" style="409" customWidth="1"/>
    <col min="12805" max="12805" width="3.875" style="409" customWidth="1"/>
    <col min="12806" max="12806" width="23.625" style="409" customWidth="1"/>
    <col min="12807" max="12807" width="2" style="409" customWidth="1"/>
    <col min="12808" max="12813" width="8.125" style="409" customWidth="1"/>
    <col min="12814" max="12814" width="1.375" style="409" customWidth="1"/>
    <col min="12815" max="12815" width="1.625" style="409" customWidth="1"/>
    <col min="12816" max="12816" width="1.75" style="409" customWidth="1"/>
    <col min="12817" max="12817" width="2" style="409" customWidth="1"/>
    <col min="12818" max="12818" width="2.75" style="409" customWidth="1"/>
    <col min="12819" max="12819" width="3.875" style="409" customWidth="1"/>
    <col min="12820" max="12820" width="23.625" style="409" customWidth="1"/>
    <col min="12821" max="12821" width="2" style="409" customWidth="1"/>
    <col min="12822" max="12826" width="8.125" style="409" customWidth="1"/>
    <col min="12827" max="13055" width="7" style="409"/>
    <col min="13056" max="13056" width="1.375" style="409" customWidth="1"/>
    <col min="13057" max="13057" width="1.625" style="409" customWidth="1"/>
    <col min="13058" max="13058" width="1.75" style="409" customWidth="1"/>
    <col min="13059" max="13059" width="2" style="409" customWidth="1"/>
    <col min="13060" max="13060" width="2.75" style="409" customWidth="1"/>
    <col min="13061" max="13061" width="3.875" style="409" customWidth="1"/>
    <col min="13062" max="13062" width="23.625" style="409" customWidth="1"/>
    <col min="13063" max="13063" width="2" style="409" customWidth="1"/>
    <col min="13064" max="13069" width="8.125" style="409" customWidth="1"/>
    <col min="13070" max="13070" width="1.375" style="409" customWidth="1"/>
    <col min="13071" max="13071" width="1.625" style="409" customWidth="1"/>
    <col min="13072" max="13072" width="1.75" style="409" customWidth="1"/>
    <col min="13073" max="13073" width="2" style="409" customWidth="1"/>
    <col min="13074" max="13074" width="2.75" style="409" customWidth="1"/>
    <col min="13075" max="13075" width="3.875" style="409" customWidth="1"/>
    <col min="13076" max="13076" width="23.625" style="409" customWidth="1"/>
    <col min="13077" max="13077" width="2" style="409" customWidth="1"/>
    <col min="13078" max="13082" width="8.125" style="409" customWidth="1"/>
    <col min="13083" max="13311" width="7" style="409"/>
    <col min="13312" max="13312" width="1.375" style="409" customWidth="1"/>
    <col min="13313" max="13313" width="1.625" style="409" customWidth="1"/>
    <col min="13314" max="13314" width="1.75" style="409" customWidth="1"/>
    <col min="13315" max="13315" width="2" style="409" customWidth="1"/>
    <col min="13316" max="13316" width="2.75" style="409" customWidth="1"/>
    <col min="13317" max="13317" width="3.875" style="409" customWidth="1"/>
    <col min="13318" max="13318" width="23.625" style="409" customWidth="1"/>
    <col min="13319" max="13319" width="2" style="409" customWidth="1"/>
    <col min="13320" max="13325" width="8.125" style="409" customWidth="1"/>
    <col min="13326" max="13326" width="1.375" style="409" customWidth="1"/>
    <col min="13327" max="13327" width="1.625" style="409" customWidth="1"/>
    <col min="13328" max="13328" width="1.75" style="409" customWidth="1"/>
    <col min="13329" max="13329" width="2" style="409" customWidth="1"/>
    <col min="13330" max="13330" width="2.75" style="409" customWidth="1"/>
    <col min="13331" max="13331" width="3.875" style="409" customWidth="1"/>
    <col min="13332" max="13332" width="23.625" style="409" customWidth="1"/>
    <col min="13333" max="13333" width="2" style="409" customWidth="1"/>
    <col min="13334" max="13338" width="8.125" style="409" customWidth="1"/>
    <col min="13339" max="13567" width="7" style="409"/>
    <col min="13568" max="13568" width="1.375" style="409" customWidth="1"/>
    <col min="13569" max="13569" width="1.625" style="409" customWidth="1"/>
    <col min="13570" max="13570" width="1.75" style="409" customWidth="1"/>
    <col min="13571" max="13571" width="2" style="409" customWidth="1"/>
    <col min="13572" max="13572" width="2.75" style="409" customWidth="1"/>
    <col min="13573" max="13573" width="3.875" style="409" customWidth="1"/>
    <col min="13574" max="13574" width="23.625" style="409" customWidth="1"/>
    <col min="13575" max="13575" width="2" style="409" customWidth="1"/>
    <col min="13576" max="13581" width="8.125" style="409" customWidth="1"/>
    <col min="13582" max="13582" width="1.375" style="409" customWidth="1"/>
    <col min="13583" max="13583" width="1.625" style="409" customWidth="1"/>
    <col min="13584" max="13584" width="1.75" style="409" customWidth="1"/>
    <col min="13585" max="13585" width="2" style="409" customWidth="1"/>
    <col min="13586" max="13586" width="2.75" style="409" customWidth="1"/>
    <col min="13587" max="13587" width="3.875" style="409" customWidth="1"/>
    <col min="13588" max="13588" width="23.625" style="409" customWidth="1"/>
    <col min="13589" max="13589" width="2" style="409" customWidth="1"/>
    <col min="13590" max="13594" width="8.125" style="409" customWidth="1"/>
    <col min="13595" max="13823" width="7" style="409"/>
    <col min="13824" max="13824" width="1.375" style="409" customWidth="1"/>
    <col min="13825" max="13825" width="1.625" style="409" customWidth="1"/>
    <col min="13826" max="13826" width="1.75" style="409" customWidth="1"/>
    <col min="13827" max="13827" width="2" style="409" customWidth="1"/>
    <col min="13828" max="13828" width="2.75" style="409" customWidth="1"/>
    <col min="13829" max="13829" width="3.875" style="409" customWidth="1"/>
    <col min="13830" max="13830" width="23.625" style="409" customWidth="1"/>
    <col min="13831" max="13831" width="2" style="409" customWidth="1"/>
    <col min="13832" max="13837" width="8.125" style="409" customWidth="1"/>
    <col min="13838" max="13838" width="1.375" style="409" customWidth="1"/>
    <col min="13839" max="13839" width="1.625" style="409" customWidth="1"/>
    <col min="13840" max="13840" width="1.75" style="409" customWidth="1"/>
    <col min="13841" max="13841" width="2" style="409" customWidth="1"/>
    <col min="13842" max="13842" width="2.75" style="409" customWidth="1"/>
    <col min="13843" max="13843" width="3.875" style="409" customWidth="1"/>
    <col min="13844" max="13844" width="23.625" style="409" customWidth="1"/>
    <col min="13845" max="13845" width="2" style="409" customWidth="1"/>
    <col min="13846" max="13850" width="8.125" style="409" customWidth="1"/>
    <col min="13851" max="14079" width="7" style="409"/>
    <col min="14080" max="14080" width="1.375" style="409" customWidth="1"/>
    <col min="14081" max="14081" width="1.625" style="409" customWidth="1"/>
    <col min="14082" max="14082" width="1.75" style="409" customWidth="1"/>
    <col min="14083" max="14083" width="2" style="409" customWidth="1"/>
    <col min="14084" max="14084" width="2.75" style="409" customWidth="1"/>
    <col min="14085" max="14085" width="3.875" style="409" customWidth="1"/>
    <col min="14086" max="14086" width="23.625" style="409" customWidth="1"/>
    <col min="14087" max="14087" width="2" style="409" customWidth="1"/>
    <col min="14088" max="14093" width="8.125" style="409" customWidth="1"/>
    <col min="14094" max="14094" width="1.375" style="409" customWidth="1"/>
    <col min="14095" max="14095" width="1.625" style="409" customWidth="1"/>
    <col min="14096" max="14096" width="1.75" style="409" customWidth="1"/>
    <col min="14097" max="14097" width="2" style="409" customWidth="1"/>
    <col min="14098" max="14098" width="2.75" style="409" customWidth="1"/>
    <col min="14099" max="14099" width="3.875" style="409" customWidth="1"/>
    <col min="14100" max="14100" width="23.625" style="409" customWidth="1"/>
    <col min="14101" max="14101" width="2" style="409" customWidth="1"/>
    <col min="14102" max="14106" width="8.125" style="409" customWidth="1"/>
    <col min="14107" max="14335" width="7" style="409"/>
    <col min="14336" max="14336" width="1.375" style="409" customWidth="1"/>
    <col min="14337" max="14337" width="1.625" style="409" customWidth="1"/>
    <col min="14338" max="14338" width="1.75" style="409" customWidth="1"/>
    <col min="14339" max="14339" width="2" style="409" customWidth="1"/>
    <col min="14340" max="14340" width="2.75" style="409" customWidth="1"/>
    <col min="14341" max="14341" width="3.875" style="409" customWidth="1"/>
    <col min="14342" max="14342" width="23.625" style="409" customWidth="1"/>
    <col min="14343" max="14343" width="2" style="409" customWidth="1"/>
    <col min="14344" max="14349" width="8.125" style="409" customWidth="1"/>
    <col min="14350" max="14350" width="1.375" style="409" customWidth="1"/>
    <col min="14351" max="14351" width="1.625" style="409" customWidth="1"/>
    <col min="14352" max="14352" width="1.75" style="409" customWidth="1"/>
    <col min="14353" max="14353" width="2" style="409" customWidth="1"/>
    <col min="14354" max="14354" width="2.75" style="409" customWidth="1"/>
    <col min="14355" max="14355" width="3.875" style="409" customWidth="1"/>
    <col min="14356" max="14356" width="23.625" style="409" customWidth="1"/>
    <col min="14357" max="14357" width="2" style="409" customWidth="1"/>
    <col min="14358" max="14362" width="8.125" style="409" customWidth="1"/>
    <col min="14363" max="14591" width="7" style="409"/>
    <col min="14592" max="14592" width="1.375" style="409" customWidth="1"/>
    <col min="14593" max="14593" width="1.625" style="409" customWidth="1"/>
    <col min="14594" max="14594" width="1.75" style="409" customWidth="1"/>
    <col min="14595" max="14595" width="2" style="409" customWidth="1"/>
    <col min="14596" max="14596" width="2.75" style="409" customWidth="1"/>
    <col min="14597" max="14597" width="3.875" style="409" customWidth="1"/>
    <col min="14598" max="14598" width="23.625" style="409" customWidth="1"/>
    <col min="14599" max="14599" width="2" style="409" customWidth="1"/>
    <col min="14600" max="14605" width="8.125" style="409" customWidth="1"/>
    <col min="14606" max="14606" width="1.375" style="409" customWidth="1"/>
    <col min="14607" max="14607" width="1.625" style="409" customWidth="1"/>
    <col min="14608" max="14608" width="1.75" style="409" customWidth="1"/>
    <col min="14609" max="14609" width="2" style="409" customWidth="1"/>
    <col min="14610" max="14610" width="2.75" style="409" customWidth="1"/>
    <col min="14611" max="14611" width="3.875" style="409" customWidth="1"/>
    <col min="14612" max="14612" width="23.625" style="409" customWidth="1"/>
    <col min="14613" max="14613" width="2" style="409" customWidth="1"/>
    <col min="14614" max="14618" width="8.125" style="409" customWidth="1"/>
    <col min="14619" max="14847" width="7" style="409"/>
    <col min="14848" max="14848" width="1.375" style="409" customWidth="1"/>
    <col min="14849" max="14849" width="1.625" style="409" customWidth="1"/>
    <col min="14850" max="14850" width="1.75" style="409" customWidth="1"/>
    <col min="14851" max="14851" width="2" style="409" customWidth="1"/>
    <col min="14852" max="14852" width="2.75" style="409" customWidth="1"/>
    <col min="14853" max="14853" width="3.875" style="409" customWidth="1"/>
    <col min="14854" max="14854" width="23.625" style="409" customWidth="1"/>
    <col min="14855" max="14855" width="2" style="409" customWidth="1"/>
    <col min="14856" max="14861" width="8.125" style="409" customWidth="1"/>
    <col min="14862" max="14862" width="1.375" style="409" customWidth="1"/>
    <col min="14863" max="14863" width="1.625" style="409" customWidth="1"/>
    <col min="14864" max="14864" width="1.75" style="409" customWidth="1"/>
    <col min="14865" max="14865" width="2" style="409" customWidth="1"/>
    <col min="14866" max="14866" width="2.75" style="409" customWidth="1"/>
    <col min="14867" max="14867" width="3.875" style="409" customWidth="1"/>
    <col min="14868" max="14868" width="23.625" style="409" customWidth="1"/>
    <col min="14869" max="14869" width="2" style="409" customWidth="1"/>
    <col min="14870" max="14874" width="8.125" style="409" customWidth="1"/>
    <col min="14875" max="15103" width="7" style="409"/>
    <col min="15104" max="15104" width="1.375" style="409" customWidth="1"/>
    <col min="15105" max="15105" width="1.625" style="409" customWidth="1"/>
    <col min="15106" max="15106" width="1.75" style="409" customWidth="1"/>
    <col min="15107" max="15107" width="2" style="409" customWidth="1"/>
    <col min="15108" max="15108" width="2.75" style="409" customWidth="1"/>
    <col min="15109" max="15109" width="3.875" style="409" customWidth="1"/>
    <col min="15110" max="15110" width="23.625" style="409" customWidth="1"/>
    <col min="15111" max="15111" width="2" style="409" customWidth="1"/>
    <col min="15112" max="15117" width="8.125" style="409" customWidth="1"/>
    <col min="15118" max="15118" width="1.375" style="409" customWidth="1"/>
    <col min="15119" max="15119" width="1.625" style="409" customWidth="1"/>
    <col min="15120" max="15120" width="1.75" style="409" customWidth="1"/>
    <col min="15121" max="15121" width="2" style="409" customWidth="1"/>
    <col min="15122" max="15122" width="2.75" style="409" customWidth="1"/>
    <col min="15123" max="15123" width="3.875" style="409" customWidth="1"/>
    <col min="15124" max="15124" width="23.625" style="409" customWidth="1"/>
    <col min="15125" max="15125" width="2" style="409" customWidth="1"/>
    <col min="15126" max="15130" width="8.125" style="409" customWidth="1"/>
    <col min="15131" max="15359" width="7" style="409"/>
    <col min="15360" max="15360" width="1.375" style="409" customWidth="1"/>
    <col min="15361" max="15361" width="1.625" style="409" customWidth="1"/>
    <col min="15362" max="15362" width="1.75" style="409" customWidth="1"/>
    <col min="15363" max="15363" width="2" style="409" customWidth="1"/>
    <col min="15364" max="15364" width="2.75" style="409" customWidth="1"/>
    <col min="15365" max="15365" width="3.875" style="409" customWidth="1"/>
    <col min="15366" max="15366" width="23.625" style="409" customWidth="1"/>
    <col min="15367" max="15367" width="2" style="409" customWidth="1"/>
    <col min="15368" max="15373" width="8.125" style="409" customWidth="1"/>
    <col min="15374" max="15374" width="1.375" style="409" customWidth="1"/>
    <col min="15375" max="15375" width="1.625" style="409" customWidth="1"/>
    <col min="15376" max="15376" width="1.75" style="409" customWidth="1"/>
    <col min="15377" max="15377" width="2" style="409" customWidth="1"/>
    <col min="15378" max="15378" width="2.75" style="409" customWidth="1"/>
    <col min="15379" max="15379" width="3.875" style="409" customWidth="1"/>
    <col min="15380" max="15380" width="23.625" style="409" customWidth="1"/>
    <col min="15381" max="15381" width="2" style="409" customWidth="1"/>
    <col min="15382" max="15386" width="8.125" style="409" customWidth="1"/>
    <col min="15387" max="15615" width="7" style="409"/>
    <col min="15616" max="15616" width="1.375" style="409" customWidth="1"/>
    <col min="15617" max="15617" width="1.625" style="409" customWidth="1"/>
    <col min="15618" max="15618" width="1.75" style="409" customWidth="1"/>
    <col min="15619" max="15619" width="2" style="409" customWidth="1"/>
    <col min="15620" max="15620" width="2.75" style="409" customWidth="1"/>
    <col min="15621" max="15621" width="3.875" style="409" customWidth="1"/>
    <col min="15622" max="15622" width="23.625" style="409" customWidth="1"/>
    <col min="15623" max="15623" width="2" style="409" customWidth="1"/>
    <col min="15624" max="15629" width="8.125" style="409" customWidth="1"/>
    <col min="15630" max="15630" width="1.375" style="409" customWidth="1"/>
    <col min="15631" max="15631" width="1.625" style="409" customWidth="1"/>
    <col min="15632" max="15632" width="1.75" style="409" customWidth="1"/>
    <col min="15633" max="15633" width="2" style="409" customWidth="1"/>
    <col min="15634" max="15634" width="2.75" style="409" customWidth="1"/>
    <col min="15635" max="15635" width="3.875" style="409" customWidth="1"/>
    <col min="15636" max="15636" width="23.625" style="409" customWidth="1"/>
    <col min="15637" max="15637" width="2" style="409" customWidth="1"/>
    <col min="15638" max="15642" width="8.125" style="409" customWidth="1"/>
    <col min="15643" max="15871" width="7" style="409"/>
    <col min="15872" max="15872" width="1.375" style="409" customWidth="1"/>
    <col min="15873" max="15873" width="1.625" style="409" customWidth="1"/>
    <col min="15874" max="15874" width="1.75" style="409" customWidth="1"/>
    <col min="15875" max="15875" width="2" style="409" customWidth="1"/>
    <col min="15876" max="15876" width="2.75" style="409" customWidth="1"/>
    <col min="15877" max="15877" width="3.875" style="409" customWidth="1"/>
    <col min="15878" max="15878" width="23.625" style="409" customWidth="1"/>
    <col min="15879" max="15879" width="2" style="409" customWidth="1"/>
    <col min="15880" max="15885" width="8.125" style="409" customWidth="1"/>
    <col min="15886" max="15886" width="1.375" style="409" customWidth="1"/>
    <col min="15887" max="15887" width="1.625" style="409" customWidth="1"/>
    <col min="15888" max="15888" width="1.75" style="409" customWidth="1"/>
    <col min="15889" max="15889" width="2" style="409" customWidth="1"/>
    <col min="15890" max="15890" width="2.75" style="409" customWidth="1"/>
    <col min="15891" max="15891" width="3.875" style="409" customWidth="1"/>
    <col min="15892" max="15892" width="23.625" style="409" customWidth="1"/>
    <col min="15893" max="15893" width="2" style="409" customWidth="1"/>
    <col min="15894" max="15898" width="8.125" style="409" customWidth="1"/>
    <col min="15899" max="16127" width="7" style="409"/>
    <col min="16128" max="16128" width="1.375" style="409" customWidth="1"/>
    <col min="16129" max="16129" width="1.625" style="409" customWidth="1"/>
    <col min="16130" max="16130" width="1.75" style="409" customWidth="1"/>
    <col min="16131" max="16131" width="2" style="409" customWidth="1"/>
    <col min="16132" max="16132" width="2.75" style="409" customWidth="1"/>
    <col min="16133" max="16133" width="3.875" style="409" customWidth="1"/>
    <col min="16134" max="16134" width="23.625" style="409" customWidth="1"/>
    <col min="16135" max="16135" width="2" style="409" customWidth="1"/>
    <col min="16136" max="16141" width="8.125" style="409" customWidth="1"/>
    <col min="16142" max="16142" width="1.375" style="409" customWidth="1"/>
    <col min="16143" max="16143" width="1.625" style="409" customWidth="1"/>
    <col min="16144" max="16144" width="1.75" style="409" customWidth="1"/>
    <col min="16145" max="16145" width="2" style="409" customWidth="1"/>
    <col min="16146" max="16146" width="2.75" style="409" customWidth="1"/>
    <col min="16147" max="16147" width="3.875" style="409" customWidth="1"/>
    <col min="16148" max="16148" width="23.625" style="409" customWidth="1"/>
    <col min="16149" max="16149" width="2" style="409" customWidth="1"/>
    <col min="16150" max="16154" width="8.125" style="409" customWidth="1"/>
    <col min="16155" max="16384" width="7" style="409"/>
  </cols>
  <sheetData>
    <row r="1" spans="1:26" ht="17.25">
      <c r="A1" s="604" t="s">
        <v>851</v>
      </c>
      <c r="B1" s="404"/>
      <c r="C1" s="405"/>
      <c r="D1" s="404"/>
      <c r="E1" s="406"/>
      <c r="F1" s="404"/>
      <c r="G1" s="405"/>
      <c r="H1" s="407"/>
      <c r="I1" s="408"/>
      <c r="J1" s="408"/>
      <c r="K1" s="408"/>
      <c r="L1" s="408"/>
      <c r="M1" s="408"/>
      <c r="N1" s="605" t="s">
        <v>669</v>
      </c>
      <c r="O1" s="408"/>
      <c r="P1" s="408"/>
      <c r="Q1" s="408"/>
      <c r="R1" s="408"/>
      <c r="S1" s="604"/>
      <c r="T1" s="404"/>
      <c r="U1" s="405"/>
      <c r="V1" s="404"/>
      <c r="W1" s="406"/>
      <c r="X1" s="404"/>
      <c r="Y1" s="405"/>
      <c r="Z1" s="407"/>
    </row>
    <row r="2" spans="1:26">
      <c r="A2" s="404"/>
      <c r="B2" s="404"/>
      <c r="C2" s="404"/>
      <c r="D2" s="404"/>
      <c r="E2" s="404"/>
      <c r="F2" s="404"/>
      <c r="G2" s="404"/>
      <c r="H2" s="404"/>
      <c r="I2" s="320"/>
      <c r="J2" s="320"/>
      <c r="K2" s="320"/>
      <c r="L2" s="320"/>
      <c r="M2" s="320"/>
      <c r="N2" s="320"/>
      <c r="O2" s="320"/>
      <c r="P2" s="320"/>
      <c r="Q2" s="320"/>
      <c r="R2" s="320"/>
      <c r="S2" s="404"/>
      <c r="T2" s="404"/>
      <c r="U2" s="404"/>
      <c r="V2" s="404"/>
      <c r="W2" s="404"/>
      <c r="X2" s="404"/>
      <c r="Y2" s="404"/>
      <c r="Z2" s="404"/>
    </row>
    <row r="3" spans="1:26" ht="12">
      <c r="A3" s="984" t="s">
        <v>586</v>
      </c>
      <c r="B3" s="984"/>
      <c r="C3" s="984"/>
      <c r="D3" s="984"/>
      <c r="E3" s="984"/>
      <c r="F3" s="984"/>
      <c r="G3" s="984"/>
      <c r="H3" s="985"/>
      <c r="I3" s="410" t="s">
        <v>561</v>
      </c>
      <c r="J3" s="411"/>
      <c r="K3" s="411"/>
      <c r="L3" s="412"/>
      <c r="M3" s="645"/>
      <c r="N3" s="413" t="s">
        <v>392</v>
      </c>
      <c r="O3" s="414"/>
      <c r="P3" s="415"/>
      <c r="Q3" s="413" t="s">
        <v>562</v>
      </c>
      <c r="R3" s="414"/>
      <c r="S3" s="992" t="s">
        <v>586</v>
      </c>
      <c r="T3" s="984"/>
      <c r="U3" s="984"/>
      <c r="V3" s="984"/>
      <c r="W3" s="984"/>
      <c r="X3" s="984"/>
      <c r="Y3" s="984"/>
      <c r="Z3" s="984"/>
    </row>
    <row r="4" spans="1:26" ht="11.25" customHeight="1">
      <c r="A4" s="986"/>
      <c r="B4" s="986"/>
      <c r="C4" s="986"/>
      <c r="D4" s="986"/>
      <c r="E4" s="986"/>
      <c r="F4" s="986"/>
      <c r="G4" s="986"/>
      <c r="H4" s="987"/>
      <c r="I4" s="981" t="s">
        <v>563</v>
      </c>
      <c r="J4" s="498" t="s">
        <v>556</v>
      </c>
      <c r="K4" s="499" t="s">
        <v>556</v>
      </c>
      <c r="L4" s="981" t="s">
        <v>564</v>
      </c>
      <c r="M4" s="979" t="s">
        <v>565</v>
      </c>
      <c r="N4" s="979" t="s">
        <v>563</v>
      </c>
      <c r="O4" s="979" t="s">
        <v>566</v>
      </c>
      <c r="P4" s="979" t="s">
        <v>567</v>
      </c>
      <c r="Q4" s="979" t="s">
        <v>566</v>
      </c>
      <c r="R4" s="981" t="s">
        <v>567</v>
      </c>
      <c r="S4" s="993"/>
      <c r="T4" s="986"/>
      <c r="U4" s="986"/>
      <c r="V4" s="986"/>
      <c r="W4" s="986"/>
      <c r="X4" s="986"/>
      <c r="Y4" s="986"/>
      <c r="Z4" s="986"/>
    </row>
    <row r="5" spans="1:26" ht="30" customHeight="1">
      <c r="A5" s="988"/>
      <c r="B5" s="988"/>
      <c r="C5" s="988"/>
      <c r="D5" s="988"/>
      <c r="E5" s="988"/>
      <c r="F5" s="988"/>
      <c r="G5" s="988"/>
      <c r="H5" s="989"/>
      <c r="I5" s="982"/>
      <c r="J5" s="500" t="s">
        <v>568</v>
      </c>
      <c r="K5" s="501" t="s">
        <v>569</v>
      </c>
      <c r="L5" s="982"/>
      <c r="M5" s="980"/>
      <c r="N5" s="980"/>
      <c r="O5" s="980"/>
      <c r="P5" s="980"/>
      <c r="Q5" s="980"/>
      <c r="R5" s="982"/>
      <c r="S5" s="994"/>
      <c r="T5" s="988"/>
      <c r="U5" s="988"/>
      <c r="V5" s="988"/>
      <c r="W5" s="988"/>
      <c r="X5" s="988"/>
      <c r="Y5" s="988"/>
      <c r="Z5" s="988"/>
    </row>
    <row r="6" spans="1:26" ht="12.95" customHeight="1">
      <c r="A6" s="463"/>
      <c r="B6" s="404"/>
      <c r="C6" s="404"/>
      <c r="D6" s="404"/>
      <c r="E6" s="404"/>
      <c r="F6" s="404"/>
      <c r="G6" s="404"/>
      <c r="H6" s="464"/>
      <c r="I6" s="416"/>
      <c r="J6" s="417"/>
      <c r="K6" s="417"/>
      <c r="L6" s="418"/>
      <c r="M6" s="419"/>
      <c r="N6" s="419"/>
      <c r="O6" s="417"/>
      <c r="P6" s="417"/>
      <c r="Q6" s="417"/>
      <c r="R6" s="417"/>
      <c r="S6" s="456"/>
      <c r="T6" s="404"/>
      <c r="U6" s="404"/>
      <c r="V6" s="404"/>
      <c r="W6" s="404"/>
      <c r="X6" s="404"/>
      <c r="Y6" s="404"/>
      <c r="Z6" s="404"/>
    </row>
    <row r="7" spans="1:26" s="591" customFormat="1" ht="15" customHeight="1">
      <c r="A7" s="983" t="s">
        <v>570</v>
      </c>
      <c r="B7" s="983"/>
      <c r="C7" s="983"/>
      <c r="D7" s="983"/>
      <c r="E7" s="983"/>
      <c r="F7" s="983"/>
      <c r="G7" s="588"/>
      <c r="H7" s="589"/>
      <c r="I7" s="590">
        <v>265979</v>
      </c>
      <c r="J7" s="573">
        <v>27131</v>
      </c>
      <c r="K7" s="573">
        <v>85931</v>
      </c>
      <c r="L7" s="573">
        <v>120376</v>
      </c>
      <c r="M7" s="573">
        <v>145603</v>
      </c>
      <c r="N7" s="573">
        <v>123950</v>
      </c>
      <c r="O7" s="573">
        <v>123651</v>
      </c>
      <c r="P7" s="573">
        <v>299</v>
      </c>
      <c r="Q7" s="573">
        <v>255149</v>
      </c>
      <c r="R7" s="573">
        <v>10830</v>
      </c>
      <c r="S7" s="995" t="s">
        <v>570</v>
      </c>
      <c r="T7" s="983"/>
      <c r="U7" s="983"/>
      <c r="V7" s="983"/>
      <c r="W7" s="983"/>
      <c r="X7" s="983"/>
      <c r="Y7" s="588"/>
      <c r="Z7" s="592"/>
    </row>
    <row r="8" spans="1:26" ht="15" customHeight="1">
      <c r="A8" s="459"/>
      <c r="B8" s="459"/>
      <c r="C8" s="459"/>
      <c r="D8" s="459"/>
      <c r="E8" s="459"/>
      <c r="F8" s="459"/>
      <c r="G8" s="404"/>
      <c r="H8" s="465"/>
      <c r="I8" s="477"/>
      <c r="J8" s="474"/>
      <c r="K8" s="474"/>
      <c r="L8" s="474"/>
      <c r="M8" s="474"/>
      <c r="N8" s="474"/>
      <c r="O8" s="474"/>
      <c r="P8" s="474"/>
      <c r="Q8" s="474"/>
      <c r="R8" s="474"/>
      <c r="S8" s="458"/>
      <c r="T8" s="679"/>
      <c r="U8" s="679"/>
      <c r="V8" s="679"/>
      <c r="W8" s="679"/>
      <c r="X8" s="679"/>
      <c r="Y8" s="404"/>
      <c r="Z8" s="457"/>
    </row>
    <row r="9" spans="1:26" s="591" customFormat="1" ht="15" customHeight="1">
      <c r="A9" s="592"/>
      <c r="B9" s="593" t="s">
        <v>718</v>
      </c>
      <c r="C9" s="990" t="s">
        <v>719</v>
      </c>
      <c r="D9" s="990"/>
      <c r="E9" s="990"/>
      <c r="F9" s="990"/>
      <c r="G9" s="990"/>
      <c r="H9" s="589"/>
      <c r="I9" s="590">
        <v>253811</v>
      </c>
      <c r="J9" s="573">
        <v>26188</v>
      </c>
      <c r="K9" s="573">
        <v>80885</v>
      </c>
      <c r="L9" s="573">
        <v>114718</v>
      </c>
      <c r="M9" s="573">
        <v>139093</v>
      </c>
      <c r="N9" s="573">
        <v>119027</v>
      </c>
      <c r="O9" s="573">
        <v>118743</v>
      </c>
      <c r="P9" s="573">
        <v>284</v>
      </c>
      <c r="Q9" s="573">
        <v>243320</v>
      </c>
      <c r="R9" s="573">
        <v>10491</v>
      </c>
      <c r="S9" s="594"/>
      <c r="T9" s="593" t="s">
        <v>718</v>
      </c>
      <c r="U9" s="990" t="s">
        <v>719</v>
      </c>
      <c r="V9" s="990"/>
      <c r="W9" s="990"/>
      <c r="X9" s="990"/>
      <c r="Y9" s="990"/>
      <c r="Z9" s="592"/>
    </row>
    <row r="10" spans="1:26" ht="15" customHeight="1">
      <c r="A10" s="457"/>
      <c r="B10" s="461"/>
      <c r="C10" s="459"/>
      <c r="D10" s="459"/>
      <c r="E10" s="459"/>
      <c r="F10" s="459"/>
      <c r="G10" s="459"/>
      <c r="H10" s="465"/>
      <c r="I10" s="477"/>
      <c r="J10" s="474"/>
      <c r="K10" s="474"/>
      <c r="L10" s="474"/>
      <c r="M10" s="474"/>
      <c r="N10" s="474"/>
      <c r="O10" s="474"/>
      <c r="P10" s="474"/>
      <c r="Q10" s="474"/>
      <c r="R10" s="474"/>
      <c r="S10" s="460"/>
      <c r="T10" s="461"/>
      <c r="U10" s="679"/>
      <c r="V10" s="679"/>
      <c r="W10" s="679"/>
      <c r="X10" s="679"/>
      <c r="Y10" s="679"/>
      <c r="Z10" s="457"/>
    </row>
    <row r="11" spans="1:26" s="591" customFormat="1" ht="15" customHeight="1">
      <c r="A11" s="592"/>
      <c r="B11" s="592"/>
      <c r="C11" s="593" t="s">
        <v>720</v>
      </c>
      <c r="D11" s="990" t="s">
        <v>721</v>
      </c>
      <c r="E11" s="990"/>
      <c r="F11" s="990"/>
      <c r="G11" s="990"/>
      <c r="H11" s="595"/>
      <c r="I11" s="590">
        <v>238627</v>
      </c>
      <c r="J11" s="573">
        <v>24650</v>
      </c>
      <c r="K11" s="573">
        <v>75871</v>
      </c>
      <c r="L11" s="573">
        <v>107817</v>
      </c>
      <c r="M11" s="573">
        <v>130810</v>
      </c>
      <c r="N11" s="573">
        <v>113304</v>
      </c>
      <c r="O11" s="573">
        <v>113059</v>
      </c>
      <c r="P11" s="573">
        <v>245</v>
      </c>
      <c r="Q11" s="573">
        <v>229640</v>
      </c>
      <c r="R11" s="573">
        <v>8987</v>
      </c>
      <c r="S11" s="594"/>
      <c r="T11" s="592"/>
      <c r="U11" s="593" t="s">
        <v>720</v>
      </c>
      <c r="V11" s="990" t="s">
        <v>721</v>
      </c>
      <c r="W11" s="990"/>
      <c r="X11" s="990"/>
      <c r="Y11" s="990"/>
      <c r="Z11" s="588"/>
    </row>
    <row r="12" spans="1:26" ht="15" customHeight="1">
      <c r="A12" s="457"/>
      <c r="B12" s="457"/>
      <c r="C12" s="461"/>
      <c r="D12" s="459"/>
      <c r="E12" s="459"/>
      <c r="F12" s="459"/>
      <c r="G12" s="459"/>
      <c r="H12" s="464"/>
      <c r="I12" s="477"/>
      <c r="J12" s="474"/>
      <c r="K12" s="474"/>
      <c r="L12" s="474"/>
      <c r="M12" s="474"/>
      <c r="N12" s="474"/>
      <c r="O12" s="474"/>
      <c r="P12" s="474"/>
      <c r="Q12" s="474"/>
      <c r="R12" s="474"/>
      <c r="S12" s="460"/>
      <c r="T12" s="457"/>
      <c r="U12" s="461"/>
      <c r="V12" s="679"/>
      <c r="W12" s="679"/>
      <c r="X12" s="679"/>
      <c r="Y12" s="679"/>
      <c r="Z12" s="404"/>
    </row>
    <row r="13" spans="1:26" ht="15" customHeight="1">
      <c r="A13" s="457"/>
      <c r="B13" s="457"/>
      <c r="C13" s="457"/>
      <c r="D13" s="457" t="s">
        <v>587</v>
      </c>
      <c r="E13" s="991" t="s">
        <v>588</v>
      </c>
      <c r="F13" s="991"/>
      <c r="G13" s="991"/>
      <c r="H13" s="465"/>
      <c r="I13" s="477">
        <v>32857</v>
      </c>
      <c r="J13" s="474">
        <v>3483</v>
      </c>
      <c r="K13" s="474">
        <v>9185</v>
      </c>
      <c r="L13" s="474">
        <v>15765</v>
      </c>
      <c r="M13" s="474">
        <v>17092</v>
      </c>
      <c r="N13" s="474">
        <v>15167</v>
      </c>
      <c r="O13" s="474">
        <v>15106</v>
      </c>
      <c r="P13" s="474">
        <v>61</v>
      </c>
      <c r="Q13" s="474">
        <v>30743</v>
      </c>
      <c r="R13" s="474">
        <v>2114</v>
      </c>
      <c r="S13" s="460"/>
      <c r="T13" s="457"/>
      <c r="U13" s="457"/>
      <c r="V13" s="457" t="s">
        <v>587</v>
      </c>
      <c r="W13" s="991" t="s">
        <v>588</v>
      </c>
      <c r="X13" s="991"/>
      <c r="Y13" s="991"/>
      <c r="Z13" s="457"/>
    </row>
    <row r="14" spans="1:26" ht="15" customHeight="1">
      <c r="A14" s="457"/>
      <c r="B14" s="457"/>
      <c r="C14" s="457"/>
      <c r="D14" s="457"/>
      <c r="E14" s="459"/>
      <c r="F14" s="459"/>
      <c r="G14" s="459"/>
      <c r="H14" s="465"/>
      <c r="I14" s="477"/>
      <c r="J14" s="474"/>
      <c r="K14" s="474"/>
      <c r="L14" s="474"/>
      <c r="M14" s="474"/>
      <c r="N14" s="474"/>
      <c r="O14" s="474"/>
      <c r="P14" s="474"/>
      <c r="Q14" s="474"/>
      <c r="R14" s="474"/>
      <c r="S14" s="460"/>
      <c r="T14" s="457"/>
      <c r="U14" s="457"/>
      <c r="V14" s="457"/>
      <c r="W14" s="679"/>
      <c r="X14" s="679"/>
      <c r="Y14" s="679"/>
      <c r="Z14" s="457"/>
    </row>
    <row r="15" spans="1:26" ht="15" customHeight="1">
      <c r="A15" s="457"/>
      <c r="B15" s="457"/>
      <c r="C15" s="457"/>
      <c r="D15" s="457"/>
      <c r="E15" s="457" t="s">
        <v>589</v>
      </c>
      <c r="F15" s="991" t="s">
        <v>590</v>
      </c>
      <c r="G15" s="991"/>
      <c r="H15" s="465"/>
      <c r="I15" s="477">
        <v>7213</v>
      </c>
      <c r="J15" s="474">
        <v>793</v>
      </c>
      <c r="K15" s="474">
        <v>1784</v>
      </c>
      <c r="L15" s="474">
        <v>3454</v>
      </c>
      <c r="M15" s="474">
        <v>3759</v>
      </c>
      <c r="N15" s="474">
        <v>3677</v>
      </c>
      <c r="O15" s="474">
        <v>3668</v>
      </c>
      <c r="P15" s="474">
        <v>9</v>
      </c>
      <c r="Q15" s="474">
        <v>6983</v>
      </c>
      <c r="R15" s="474">
        <v>230</v>
      </c>
      <c r="S15" s="460"/>
      <c r="T15" s="457"/>
      <c r="U15" s="457"/>
      <c r="V15" s="457"/>
      <c r="W15" s="457" t="s">
        <v>589</v>
      </c>
      <c r="X15" s="991" t="s">
        <v>590</v>
      </c>
      <c r="Y15" s="991"/>
      <c r="Z15" s="457"/>
    </row>
    <row r="16" spans="1:26" ht="15" customHeight="1">
      <c r="A16" s="457"/>
      <c r="B16" s="457"/>
      <c r="C16" s="457"/>
      <c r="D16" s="457"/>
      <c r="E16" s="457"/>
      <c r="F16" s="457" t="s">
        <v>591</v>
      </c>
      <c r="G16" s="459" t="s">
        <v>592</v>
      </c>
      <c r="H16" s="465"/>
      <c r="I16" s="477">
        <v>33</v>
      </c>
      <c r="J16" s="474">
        <v>6</v>
      </c>
      <c r="K16" s="474">
        <v>4</v>
      </c>
      <c r="L16" s="474">
        <v>16</v>
      </c>
      <c r="M16" s="474">
        <v>17</v>
      </c>
      <c r="N16" s="474">
        <v>16</v>
      </c>
      <c r="O16" s="474">
        <v>16</v>
      </c>
      <c r="P16" s="474" t="s">
        <v>269</v>
      </c>
      <c r="Q16" s="474">
        <v>33</v>
      </c>
      <c r="R16" s="474" t="s">
        <v>269</v>
      </c>
      <c r="S16" s="460"/>
      <c r="T16" s="457"/>
      <c r="U16" s="457"/>
      <c r="V16" s="457"/>
      <c r="W16" s="457"/>
      <c r="X16" s="457" t="s">
        <v>591</v>
      </c>
      <c r="Y16" s="679" t="s">
        <v>592</v>
      </c>
      <c r="Z16" s="457"/>
    </row>
    <row r="17" spans="1:26" ht="15" customHeight="1">
      <c r="A17" s="457"/>
      <c r="B17" s="457"/>
      <c r="C17" s="457"/>
      <c r="D17" s="457"/>
      <c r="E17" s="457"/>
      <c r="F17" s="457" t="s">
        <v>593</v>
      </c>
      <c r="G17" s="459" t="s">
        <v>594</v>
      </c>
      <c r="H17" s="465"/>
      <c r="I17" s="477">
        <v>45</v>
      </c>
      <c r="J17" s="474">
        <v>3</v>
      </c>
      <c r="K17" s="474">
        <v>8</v>
      </c>
      <c r="L17" s="474">
        <v>22</v>
      </c>
      <c r="M17" s="474">
        <v>23</v>
      </c>
      <c r="N17" s="474">
        <v>16</v>
      </c>
      <c r="O17" s="474">
        <v>16</v>
      </c>
      <c r="P17" s="474" t="s">
        <v>269</v>
      </c>
      <c r="Q17" s="474">
        <v>45</v>
      </c>
      <c r="R17" s="474" t="s">
        <v>269</v>
      </c>
      <c r="S17" s="460"/>
      <c r="T17" s="457"/>
      <c r="U17" s="457"/>
      <c r="V17" s="457"/>
      <c r="W17" s="457"/>
      <c r="X17" s="457" t="s">
        <v>593</v>
      </c>
      <c r="Y17" s="679" t="s">
        <v>594</v>
      </c>
      <c r="Z17" s="457"/>
    </row>
    <row r="18" spans="1:26" ht="15" customHeight="1">
      <c r="A18" s="457"/>
      <c r="B18" s="457"/>
      <c r="C18" s="457"/>
      <c r="D18" s="457"/>
      <c r="E18" s="457"/>
      <c r="F18" s="457" t="s">
        <v>595</v>
      </c>
      <c r="G18" s="459" t="s">
        <v>596</v>
      </c>
      <c r="H18" s="465"/>
      <c r="I18" s="477">
        <v>5536</v>
      </c>
      <c r="J18" s="474">
        <v>620</v>
      </c>
      <c r="K18" s="474">
        <v>1325</v>
      </c>
      <c r="L18" s="474">
        <v>2646</v>
      </c>
      <c r="M18" s="474">
        <v>2890</v>
      </c>
      <c r="N18" s="474">
        <v>2838</v>
      </c>
      <c r="O18" s="474">
        <v>2830</v>
      </c>
      <c r="P18" s="474">
        <v>8</v>
      </c>
      <c r="Q18" s="474">
        <v>5336</v>
      </c>
      <c r="R18" s="474">
        <v>200</v>
      </c>
      <c r="S18" s="460"/>
      <c r="T18" s="457"/>
      <c r="U18" s="457"/>
      <c r="V18" s="457"/>
      <c r="W18" s="457"/>
      <c r="X18" s="457" t="s">
        <v>595</v>
      </c>
      <c r="Y18" s="679" t="s">
        <v>596</v>
      </c>
      <c r="Z18" s="457"/>
    </row>
    <row r="19" spans="1:26" ht="15" customHeight="1">
      <c r="A19" s="457"/>
      <c r="B19" s="457"/>
      <c r="C19" s="457"/>
      <c r="D19" s="457"/>
      <c r="E19" s="457"/>
      <c r="F19" s="457" t="s">
        <v>597</v>
      </c>
      <c r="G19" s="459" t="s">
        <v>598</v>
      </c>
      <c r="H19" s="465"/>
      <c r="I19" s="477">
        <v>1599</v>
      </c>
      <c r="J19" s="474">
        <v>164</v>
      </c>
      <c r="K19" s="474">
        <v>447</v>
      </c>
      <c r="L19" s="474">
        <v>770</v>
      </c>
      <c r="M19" s="474">
        <v>829</v>
      </c>
      <c r="N19" s="474">
        <v>807</v>
      </c>
      <c r="O19" s="474">
        <v>806</v>
      </c>
      <c r="P19" s="474">
        <v>1</v>
      </c>
      <c r="Q19" s="474">
        <v>1569</v>
      </c>
      <c r="R19" s="474">
        <v>30</v>
      </c>
      <c r="S19" s="460"/>
      <c r="T19" s="457"/>
      <c r="U19" s="457"/>
      <c r="V19" s="457"/>
      <c r="W19" s="457"/>
      <c r="X19" s="457" t="s">
        <v>597</v>
      </c>
      <c r="Y19" s="679" t="s">
        <v>598</v>
      </c>
      <c r="Z19" s="457"/>
    </row>
    <row r="20" spans="1:26" ht="15" customHeight="1">
      <c r="A20" s="457"/>
      <c r="B20" s="457"/>
      <c r="C20" s="457"/>
      <c r="D20" s="457"/>
      <c r="E20" s="457"/>
      <c r="F20" s="457"/>
      <c r="G20" s="459"/>
      <c r="H20" s="465"/>
      <c r="I20" s="477"/>
      <c r="J20" s="474"/>
      <c r="K20" s="474"/>
      <c r="L20" s="474"/>
      <c r="M20" s="474"/>
      <c r="N20" s="474"/>
      <c r="O20" s="474"/>
      <c r="P20" s="474"/>
      <c r="Q20" s="474"/>
      <c r="R20" s="474"/>
      <c r="S20" s="460"/>
      <c r="T20" s="457"/>
      <c r="U20" s="457"/>
      <c r="V20" s="457"/>
      <c r="W20" s="457"/>
      <c r="X20" s="457"/>
      <c r="Y20" s="679"/>
      <c r="Z20" s="457"/>
    </row>
    <row r="21" spans="1:26" ht="15" customHeight="1">
      <c r="A21" s="457"/>
      <c r="B21" s="457"/>
      <c r="C21" s="457"/>
      <c r="D21" s="457"/>
      <c r="E21" s="457" t="s">
        <v>599</v>
      </c>
      <c r="F21" s="991" t="s">
        <v>600</v>
      </c>
      <c r="G21" s="991"/>
      <c r="H21" s="465"/>
      <c r="I21" s="477">
        <v>25644</v>
      </c>
      <c r="J21" s="474">
        <v>2690</v>
      </c>
      <c r="K21" s="474">
        <v>7401</v>
      </c>
      <c r="L21" s="474">
        <v>12311</v>
      </c>
      <c r="M21" s="474">
        <v>13333</v>
      </c>
      <c r="N21" s="474">
        <v>11490</v>
      </c>
      <c r="O21" s="474">
        <v>11438</v>
      </c>
      <c r="P21" s="474">
        <v>52</v>
      </c>
      <c r="Q21" s="474">
        <v>23760</v>
      </c>
      <c r="R21" s="474">
        <v>1884</v>
      </c>
      <c r="S21" s="460"/>
      <c r="T21" s="457"/>
      <c r="U21" s="457"/>
      <c r="V21" s="457"/>
      <c r="W21" s="457" t="s">
        <v>599</v>
      </c>
      <c r="X21" s="991" t="s">
        <v>600</v>
      </c>
      <c r="Y21" s="991"/>
      <c r="Z21" s="457"/>
    </row>
    <row r="22" spans="1:26" ht="15" customHeight="1">
      <c r="A22" s="457"/>
      <c r="B22" s="457"/>
      <c r="C22" s="457"/>
      <c r="D22" s="457"/>
      <c r="E22" s="457"/>
      <c r="F22" s="457" t="s">
        <v>601</v>
      </c>
      <c r="G22" s="459" t="s">
        <v>602</v>
      </c>
      <c r="H22" s="465"/>
      <c r="I22" s="477">
        <v>21605</v>
      </c>
      <c r="J22" s="474">
        <v>2196</v>
      </c>
      <c r="K22" s="474">
        <v>6094</v>
      </c>
      <c r="L22" s="474">
        <v>10469</v>
      </c>
      <c r="M22" s="474">
        <v>11136</v>
      </c>
      <c r="N22" s="474">
        <v>9659</v>
      </c>
      <c r="O22" s="474">
        <v>9620</v>
      </c>
      <c r="P22" s="474">
        <v>39</v>
      </c>
      <c r="Q22" s="474">
        <v>20164</v>
      </c>
      <c r="R22" s="474">
        <v>1441</v>
      </c>
      <c r="S22" s="460"/>
      <c r="T22" s="457"/>
      <c r="U22" s="457"/>
      <c r="V22" s="457"/>
      <c r="W22" s="457"/>
      <c r="X22" s="457" t="s">
        <v>601</v>
      </c>
      <c r="Y22" s="679" t="s">
        <v>602</v>
      </c>
      <c r="Z22" s="457"/>
    </row>
    <row r="23" spans="1:26" ht="15" customHeight="1">
      <c r="A23" s="457"/>
      <c r="B23" s="457"/>
      <c r="C23" s="457"/>
      <c r="D23" s="457"/>
      <c r="E23" s="457"/>
      <c r="F23" s="457" t="s">
        <v>603</v>
      </c>
      <c r="G23" s="459" t="s">
        <v>604</v>
      </c>
      <c r="H23" s="465"/>
      <c r="I23" s="477">
        <v>4039</v>
      </c>
      <c r="J23" s="474">
        <v>494</v>
      </c>
      <c r="K23" s="474">
        <v>1307</v>
      </c>
      <c r="L23" s="474">
        <v>1842</v>
      </c>
      <c r="M23" s="474">
        <v>2197</v>
      </c>
      <c r="N23" s="474">
        <v>1831</v>
      </c>
      <c r="O23" s="474">
        <v>1818</v>
      </c>
      <c r="P23" s="474">
        <v>13</v>
      </c>
      <c r="Q23" s="474">
        <v>3596</v>
      </c>
      <c r="R23" s="474">
        <v>443</v>
      </c>
      <c r="S23" s="460"/>
      <c r="T23" s="457"/>
      <c r="U23" s="457"/>
      <c r="V23" s="457"/>
      <c r="W23" s="457"/>
      <c r="X23" s="457" t="s">
        <v>603</v>
      </c>
      <c r="Y23" s="679" t="s">
        <v>604</v>
      </c>
      <c r="Z23" s="457"/>
    </row>
    <row r="24" spans="1:26" ht="15" customHeight="1">
      <c r="A24" s="457"/>
      <c r="B24" s="457"/>
      <c r="C24" s="457"/>
      <c r="D24" s="457"/>
      <c r="E24" s="457"/>
      <c r="F24" s="457"/>
      <c r="G24" s="459"/>
      <c r="H24" s="465"/>
      <c r="I24" s="477"/>
      <c r="J24" s="474"/>
      <c r="K24" s="474"/>
      <c r="L24" s="474"/>
      <c r="M24" s="474"/>
      <c r="N24" s="474"/>
      <c r="O24" s="474"/>
      <c r="P24" s="474"/>
      <c r="Q24" s="474"/>
      <c r="R24" s="474"/>
      <c r="S24" s="460"/>
      <c r="T24" s="457"/>
      <c r="U24" s="457"/>
      <c r="V24" s="457"/>
      <c r="W24" s="457"/>
      <c r="X24" s="457"/>
      <c r="Y24" s="679"/>
      <c r="Z24" s="457"/>
    </row>
    <row r="25" spans="1:26" ht="15" customHeight="1">
      <c r="A25" s="457"/>
      <c r="B25" s="457"/>
      <c r="C25" s="457"/>
      <c r="D25" s="457" t="s">
        <v>605</v>
      </c>
      <c r="E25" s="991" t="s">
        <v>606</v>
      </c>
      <c r="F25" s="991"/>
      <c r="G25" s="991"/>
      <c r="H25" s="465"/>
      <c r="I25" s="477">
        <v>37079</v>
      </c>
      <c r="J25" s="474">
        <v>3070</v>
      </c>
      <c r="K25" s="474">
        <v>13446</v>
      </c>
      <c r="L25" s="474">
        <v>15917</v>
      </c>
      <c r="M25" s="474">
        <v>21162</v>
      </c>
      <c r="N25" s="474">
        <v>19456</v>
      </c>
      <c r="O25" s="474">
        <v>19395</v>
      </c>
      <c r="P25" s="474">
        <v>61</v>
      </c>
      <c r="Q25" s="474">
        <v>35340</v>
      </c>
      <c r="R25" s="474">
        <v>1739</v>
      </c>
      <c r="S25" s="460"/>
      <c r="T25" s="457"/>
      <c r="U25" s="457"/>
      <c r="V25" s="457" t="s">
        <v>605</v>
      </c>
      <c r="W25" s="991" t="s">
        <v>606</v>
      </c>
      <c r="X25" s="991"/>
      <c r="Y25" s="991"/>
      <c r="Z25" s="457"/>
    </row>
    <row r="26" spans="1:26" ht="15" customHeight="1">
      <c r="A26" s="457"/>
      <c r="B26" s="457"/>
      <c r="C26" s="457"/>
      <c r="D26" s="457"/>
      <c r="E26" s="459"/>
      <c r="F26" s="459"/>
      <c r="G26" s="459"/>
      <c r="H26" s="465"/>
      <c r="I26" s="477"/>
      <c r="J26" s="474"/>
      <c r="K26" s="474"/>
      <c r="L26" s="474"/>
      <c r="M26" s="474"/>
      <c r="N26" s="474"/>
      <c r="O26" s="474"/>
      <c r="P26" s="474"/>
      <c r="Q26" s="474"/>
      <c r="R26" s="474"/>
      <c r="S26" s="460"/>
      <c r="T26" s="457"/>
      <c r="U26" s="457"/>
      <c r="V26" s="457"/>
      <c r="W26" s="679"/>
      <c r="X26" s="679"/>
      <c r="Y26" s="679"/>
      <c r="Z26" s="457"/>
    </row>
    <row r="27" spans="1:26" ht="15" customHeight="1">
      <c r="A27" s="457"/>
      <c r="B27" s="457"/>
      <c r="C27" s="457"/>
      <c r="D27" s="457"/>
      <c r="E27" s="457" t="s">
        <v>589</v>
      </c>
      <c r="F27" s="991" t="s">
        <v>607</v>
      </c>
      <c r="G27" s="991"/>
      <c r="H27" s="465"/>
      <c r="I27" s="477">
        <v>12100</v>
      </c>
      <c r="J27" s="474">
        <v>921</v>
      </c>
      <c r="K27" s="474">
        <v>4609</v>
      </c>
      <c r="L27" s="474">
        <v>5186</v>
      </c>
      <c r="M27" s="474">
        <v>6914</v>
      </c>
      <c r="N27" s="474">
        <v>6686</v>
      </c>
      <c r="O27" s="474">
        <v>6661</v>
      </c>
      <c r="P27" s="474">
        <v>25</v>
      </c>
      <c r="Q27" s="474">
        <v>11510</v>
      </c>
      <c r="R27" s="474">
        <v>590</v>
      </c>
      <c r="S27" s="460"/>
      <c r="T27" s="457"/>
      <c r="U27" s="457"/>
      <c r="V27" s="457"/>
      <c r="W27" s="457" t="s">
        <v>589</v>
      </c>
      <c r="X27" s="991" t="s">
        <v>607</v>
      </c>
      <c r="Y27" s="991"/>
      <c r="Z27" s="457"/>
    </row>
    <row r="28" spans="1:26" ht="15" customHeight="1">
      <c r="A28" s="457"/>
      <c r="B28" s="457"/>
      <c r="C28" s="457"/>
      <c r="D28" s="457"/>
      <c r="E28" s="457"/>
      <c r="F28" s="457" t="s">
        <v>608</v>
      </c>
      <c r="G28" s="459" t="s">
        <v>609</v>
      </c>
      <c r="H28" s="465"/>
      <c r="I28" s="477">
        <v>8441</v>
      </c>
      <c r="J28" s="474">
        <v>591</v>
      </c>
      <c r="K28" s="474">
        <v>3410</v>
      </c>
      <c r="L28" s="474">
        <v>3586</v>
      </c>
      <c r="M28" s="474">
        <v>4855</v>
      </c>
      <c r="N28" s="474">
        <v>4647</v>
      </c>
      <c r="O28" s="474">
        <v>4627</v>
      </c>
      <c r="P28" s="474">
        <v>20</v>
      </c>
      <c r="Q28" s="474">
        <v>7929</v>
      </c>
      <c r="R28" s="474">
        <v>512</v>
      </c>
      <c r="S28" s="460"/>
      <c r="T28" s="457"/>
      <c r="U28" s="457"/>
      <c r="V28" s="457"/>
      <c r="W28" s="457"/>
      <c r="X28" s="457" t="s">
        <v>608</v>
      </c>
      <c r="Y28" s="679" t="s">
        <v>609</v>
      </c>
      <c r="Z28" s="457"/>
    </row>
    <row r="29" spans="1:26" ht="15" customHeight="1">
      <c r="A29" s="457"/>
      <c r="B29" s="457"/>
      <c r="C29" s="457"/>
      <c r="D29" s="457"/>
      <c r="E29" s="457"/>
      <c r="F29" s="457" t="s">
        <v>610</v>
      </c>
      <c r="G29" s="459" t="s">
        <v>611</v>
      </c>
      <c r="H29" s="465"/>
      <c r="I29" s="477">
        <v>3659</v>
      </c>
      <c r="J29" s="474">
        <v>330</v>
      </c>
      <c r="K29" s="474">
        <v>1199</v>
      </c>
      <c r="L29" s="474">
        <v>1600</v>
      </c>
      <c r="M29" s="474">
        <v>2059</v>
      </c>
      <c r="N29" s="474">
        <v>2039</v>
      </c>
      <c r="O29" s="474">
        <v>2034</v>
      </c>
      <c r="P29" s="474">
        <v>5</v>
      </c>
      <c r="Q29" s="474">
        <v>3581</v>
      </c>
      <c r="R29" s="474">
        <v>78</v>
      </c>
      <c r="S29" s="460"/>
      <c r="T29" s="457"/>
      <c r="U29" s="457"/>
      <c r="V29" s="457"/>
      <c r="W29" s="457"/>
      <c r="X29" s="457" t="s">
        <v>610</v>
      </c>
      <c r="Y29" s="679" t="s">
        <v>611</v>
      </c>
      <c r="Z29" s="457"/>
    </row>
    <row r="30" spans="1:26" ht="15" customHeight="1">
      <c r="A30" s="457"/>
      <c r="B30" s="457"/>
      <c r="C30" s="457"/>
      <c r="D30" s="457"/>
      <c r="E30" s="457"/>
      <c r="F30" s="457"/>
      <c r="G30" s="459"/>
      <c r="H30" s="465"/>
      <c r="I30" s="477"/>
      <c r="J30" s="474"/>
      <c r="K30" s="474"/>
      <c r="L30" s="474"/>
      <c r="M30" s="474"/>
      <c r="N30" s="474"/>
      <c r="O30" s="474"/>
      <c r="P30" s="474"/>
      <c r="Q30" s="474"/>
      <c r="R30" s="474"/>
      <c r="S30" s="460"/>
      <c r="T30" s="457"/>
      <c r="U30" s="457"/>
      <c r="V30" s="457"/>
      <c r="W30" s="457"/>
      <c r="X30" s="457"/>
      <c r="Y30" s="679"/>
      <c r="Z30" s="457"/>
    </row>
    <row r="31" spans="1:26" ht="15" customHeight="1">
      <c r="A31" s="457"/>
      <c r="B31" s="457"/>
      <c r="C31" s="457"/>
      <c r="D31" s="457"/>
      <c r="E31" s="457" t="s">
        <v>599</v>
      </c>
      <c r="F31" s="991" t="s">
        <v>612</v>
      </c>
      <c r="G31" s="991"/>
      <c r="H31" s="465"/>
      <c r="I31" s="477">
        <v>24979</v>
      </c>
      <c r="J31" s="474">
        <v>2149</v>
      </c>
      <c r="K31" s="474">
        <v>8837</v>
      </c>
      <c r="L31" s="474">
        <v>10731</v>
      </c>
      <c r="M31" s="474">
        <v>14248</v>
      </c>
      <c r="N31" s="474">
        <v>12770</v>
      </c>
      <c r="O31" s="474">
        <v>12734</v>
      </c>
      <c r="P31" s="474">
        <v>36</v>
      </c>
      <c r="Q31" s="474">
        <v>23830</v>
      </c>
      <c r="R31" s="474">
        <v>1149</v>
      </c>
      <c r="S31" s="460"/>
      <c r="T31" s="457"/>
      <c r="U31" s="457"/>
      <c r="V31" s="457"/>
      <c r="W31" s="457" t="s">
        <v>599</v>
      </c>
      <c r="X31" s="991" t="s">
        <v>612</v>
      </c>
      <c r="Y31" s="991"/>
      <c r="Z31" s="457"/>
    </row>
    <row r="32" spans="1:26" ht="15" customHeight="1">
      <c r="A32" s="457"/>
      <c r="B32" s="457"/>
      <c r="C32" s="457"/>
      <c r="D32" s="457"/>
      <c r="E32" s="457"/>
      <c r="F32" s="457" t="s">
        <v>613</v>
      </c>
      <c r="G32" s="459" t="s">
        <v>614</v>
      </c>
      <c r="H32" s="465"/>
      <c r="I32" s="477">
        <v>6606</v>
      </c>
      <c r="J32" s="474">
        <v>517</v>
      </c>
      <c r="K32" s="474">
        <v>2550</v>
      </c>
      <c r="L32" s="474">
        <v>2863</v>
      </c>
      <c r="M32" s="474">
        <v>3743</v>
      </c>
      <c r="N32" s="474">
        <v>3489</v>
      </c>
      <c r="O32" s="474">
        <v>3476</v>
      </c>
      <c r="P32" s="474">
        <v>13</v>
      </c>
      <c r="Q32" s="474">
        <v>6203</v>
      </c>
      <c r="R32" s="474">
        <v>403</v>
      </c>
      <c r="S32" s="460"/>
      <c r="T32" s="457"/>
      <c r="U32" s="457"/>
      <c r="V32" s="457"/>
      <c r="W32" s="457"/>
      <c r="X32" s="457" t="s">
        <v>613</v>
      </c>
      <c r="Y32" s="679" t="s">
        <v>614</v>
      </c>
      <c r="Z32" s="457"/>
    </row>
    <row r="33" spans="1:26" ht="15" customHeight="1">
      <c r="A33" s="457"/>
      <c r="B33" s="457"/>
      <c r="C33" s="457"/>
      <c r="D33" s="457"/>
      <c r="E33" s="457"/>
      <c r="F33" s="457" t="s">
        <v>615</v>
      </c>
      <c r="G33" s="459" t="s">
        <v>616</v>
      </c>
      <c r="H33" s="465"/>
      <c r="I33" s="477">
        <v>18373</v>
      </c>
      <c r="J33" s="474">
        <v>1632</v>
      </c>
      <c r="K33" s="474">
        <v>6287</v>
      </c>
      <c r="L33" s="474">
        <v>7868</v>
      </c>
      <c r="M33" s="474">
        <v>10505</v>
      </c>
      <c r="N33" s="474">
        <v>9281</v>
      </c>
      <c r="O33" s="474">
        <v>9258</v>
      </c>
      <c r="P33" s="474">
        <v>23</v>
      </c>
      <c r="Q33" s="474">
        <v>17627</v>
      </c>
      <c r="R33" s="474">
        <v>746</v>
      </c>
      <c r="S33" s="460"/>
      <c r="T33" s="457"/>
      <c r="U33" s="457"/>
      <c r="V33" s="457"/>
      <c r="W33" s="457"/>
      <c r="X33" s="457" t="s">
        <v>615</v>
      </c>
      <c r="Y33" s="679" t="s">
        <v>616</v>
      </c>
      <c r="Z33" s="457"/>
    </row>
    <row r="34" spans="1:26" ht="15" customHeight="1">
      <c r="A34" s="457"/>
      <c r="B34" s="457"/>
      <c r="C34" s="457"/>
      <c r="D34" s="457"/>
      <c r="E34" s="457"/>
      <c r="F34" s="457"/>
      <c r="G34" s="459"/>
      <c r="H34" s="465"/>
      <c r="I34" s="477"/>
      <c r="J34" s="474"/>
      <c r="K34" s="474"/>
      <c r="L34" s="474"/>
      <c r="M34" s="474"/>
      <c r="N34" s="474"/>
      <c r="O34" s="474"/>
      <c r="P34" s="474"/>
      <c r="Q34" s="474"/>
      <c r="R34" s="474"/>
      <c r="S34" s="460"/>
      <c r="T34" s="457"/>
      <c r="U34" s="457"/>
      <c r="V34" s="457"/>
      <c r="W34" s="457"/>
      <c r="X34" s="457"/>
      <c r="Y34" s="679"/>
      <c r="Z34" s="457"/>
    </row>
    <row r="35" spans="1:26" ht="15" customHeight="1">
      <c r="A35" s="457"/>
      <c r="B35" s="457"/>
      <c r="C35" s="457"/>
      <c r="D35" s="457" t="s">
        <v>617</v>
      </c>
      <c r="E35" s="991" t="s">
        <v>618</v>
      </c>
      <c r="F35" s="991"/>
      <c r="G35" s="991"/>
      <c r="H35" s="465"/>
      <c r="I35" s="477">
        <v>168691</v>
      </c>
      <c r="J35" s="474">
        <v>18097</v>
      </c>
      <c r="K35" s="474">
        <v>53240</v>
      </c>
      <c r="L35" s="474">
        <v>76135</v>
      </c>
      <c r="M35" s="474">
        <v>92556</v>
      </c>
      <c r="N35" s="474">
        <v>78681</v>
      </c>
      <c r="O35" s="474">
        <v>78558</v>
      </c>
      <c r="P35" s="474">
        <v>123</v>
      </c>
      <c r="Q35" s="474">
        <v>163557</v>
      </c>
      <c r="R35" s="474">
        <v>5134</v>
      </c>
      <c r="S35" s="460"/>
      <c r="T35" s="457"/>
      <c r="U35" s="457"/>
      <c r="V35" s="457" t="s">
        <v>617</v>
      </c>
      <c r="W35" s="991" t="s">
        <v>618</v>
      </c>
      <c r="X35" s="991"/>
      <c r="Y35" s="991"/>
      <c r="Z35" s="457"/>
    </row>
    <row r="36" spans="1:26" ht="15" customHeight="1">
      <c r="A36" s="457"/>
      <c r="B36" s="457"/>
      <c r="C36" s="457"/>
      <c r="D36" s="457"/>
      <c r="E36" s="459"/>
      <c r="F36" s="459"/>
      <c r="G36" s="459"/>
      <c r="H36" s="465"/>
      <c r="I36" s="477"/>
      <c r="J36" s="474"/>
      <c r="K36" s="474"/>
      <c r="L36" s="474"/>
      <c r="M36" s="474"/>
      <c r="N36" s="474"/>
      <c r="O36" s="474"/>
      <c r="P36" s="474"/>
      <c r="Q36" s="474"/>
      <c r="R36" s="474"/>
      <c r="S36" s="460"/>
      <c r="T36" s="457"/>
      <c r="U36" s="457"/>
      <c r="V36" s="457"/>
      <c r="W36" s="679"/>
      <c r="X36" s="679"/>
      <c r="Y36" s="679"/>
      <c r="Z36" s="457"/>
    </row>
    <row r="37" spans="1:26" ht="15" customHeight="1">
      <c r="A37" s="457"/>
      <c r="B37" s="457"/>
      <c r="C37" s="457"/>
      <c r="D37" s="457"/>
      <c r="E37" s="457" t="s">
        <v>589</v>
      </c>
      <c r="F37" s="991" t="s">
        <v>619</v>
      </c>
      <c r="G37" s="991"/>
      <c r="H37" s="465"/>
      <c r="I37" s="477">
        <v>69927</v>
      </c>
      <c r="J37" s="474">
        <v>7139</v>
      </c>
      <c r="K37" s="474">
        <v>22268</v>
      </c>
      <c r="L37" s="474">
        <v>31373</v>
      </c>
      <c r="M37" s="474">
        <v>38554</v>
      </c>
      <c r="N37" s="474">
        <v>34449</v>
      </c>
      <c r="O37" s="474">
        <v>34382</v>
      </c>
      <c r="P37" s="474">
        <v>67</v>
      </c>
      <c r="Q37" s="474">
        <v>67713</v>
      </c>
      <c r="R37" s="474">
        <v>2214</v>
      </c>
      <c r="S37" s="460"/>
      <c r="T37" s="457"/>
      <c r="U37" s="457"/>
      <c r="V37" s="457"/>
      <c r="W37" s="457" t="s">
        <v>589</v>
      </c>
      <c r="X37" s="991" t="s">
        <v>619</v>
      </c>
      <c r="Y37" s="991"/>
      <c r="Z37" s="457"/>
    </row>
    <row r="38" spans="1:26" ht="15" customHeight="1">
      <c r="A38" s="457"/>
      <c r="B38" s="457"/>
      <c r="C38" s="457"/>
      <c r="D38" s="457"/>
      <c r="E38" s="457"/>
      <c r="F38" s="457" t="s">
        <v>620</v>
      </c>
      <c r="G38" s="459" t="s">
        <v>621</v>
      </c>
      <c r="H38" s="465"/>
      <c r="I38" s="477">
        <v>612</v>
      </c>
      <c r="J38" s="474">
        <v>63</v>
      </c>
      <c r="K38" s="474">
        <v>169</v>
      </c>
      <c r="L38" s="474">
        <v>263</v>
      </c>
      <c r="M38" s="474">
        <v>349</v>
      </c>
      <c r="N38" s="474">
        <v>292</v>
      </c>
      <c r="O38" s="474">
        <v>292</v>
      </c>
      <c r="P38" s="474" t="s">
        <v>269</v>
      </c>
      <c r="Q38" s="474">
        <v>612</v>
      </c>
      <c r="R38" s="474" t="s">
        <v>269</v>
      </c>
      <c r="S38" s="460"/>
      <c r="T38" s="457"/>
      <c r="U38" s="457"/>
      <c r="V38" s="457"/>
      <c r="W38" s="457"/>
      <c r="X38" s="457" t="s">
        <v>620</v>
      </c>
      <c r="Y38" s="679" t="s">
        <v>621</v>
      </c>
      <c r="Z38" s="457"/>
    </row>
    <row r="39" spans="1:26" ht="15" customHeight="1">
      <c r="A39" s="457"/>
      <c r="B39" s="457"/>
      <c r="C39" s="457"/>
      <c r="D39" s="457"/>
      <c r="E39" s="457"/>
      <c r="F39" s="457" t="s">
        <v>622</v>
      </c>
      <c r="G39" s="459" t="s">
        <v>623</v>
      </c>
      <c r="H39" s="465"/>
      <c r="I39" s="477">
        <v>9184</v>
      </c>
      <c r="J39" s="474">
        <v>865</v>
      </c>
      <c r="K39" s="474">
        <v>2696</v>
      </c>
      <c r="L39" s="474">
        <v>4208</v>
      </c>
      <c r="M39" s="474">
        <v>4976</v>
      </c>
      <c r="N39" s="474">
        <v>4876</v>
      </c>
      <c r="O39" s="474">
        <v>4868</v>
      </c>
      <c r="P39" s="474">
        <v>8</v>
      </c>
      <c r="Q39" s="474">
        <v>8960</v>
      </c>
      <c r="R39" s="474">
        <v>224</v>
      </c>
      <c r="S39" s="460"/>
      <c r="T39" s="457"/>
      <c r="U39" s="457"/>
      <c r="V39" s="457"/>
      <c r="W39" s="457"/>
      <c r="X39" s="457" t="s">
        <v>622</v>
      </c>
      <c r="Y39" s="679" t="s">
        <v>623</v>
      </c>
      <c r="Z39" s="457"/>
    </row>
    <row r="40" spans="1:26" ht="15" customHeight="1">
      <c r="A40" s="457"/>
      <c r="B40" s="457"/>
      <c r="C40" s="457"/>
      <c r="D40" s="457"/>
      <c r="E40" s="457"/>
      <c r="F40" s="457" t="s">
        <v>624</v>
      </c>
      <c r="G40" s="459" t="s">
        <v>625</v>
      </c>
      <c r="H40" s="465"/>
      <c r="I40" s="477">
        <v>36829</v>
      </c>
      <c r="J40" s="474">
        <v>3671</v>
      </c>
      <c r="K40" s="474">
        <v>12316</v>
      </c>
      <c r="L40" s="474">
        <v>16421</v>
      </c>
      <c r="M40" s="474">
        <v>20408</v>
      </c>
      <c r="N40" s="474">
        <v>17934</v>
      </c>
      <c r="O40" s="474">
        <v>17895</v>
      </c>
      <c r="P40" s="474">
        <v>39</v>
      </c>
      <c r="Q40" s="474">
        <v>35355</v>
      </c>
      <c r="R40" s="474">
        <v>1474</v>
      </c>
      <c r="S40" s="460"/>
      <c r="T40" s="457"/>
      <c r="U40" s="457"/>
      <c r="V40" s="457"/>
      <c r="W40" s="457"/>
      <c r="X40" s="457" t="s">
        <v>624</v>
      </c>
      <c r="Y40" s="679" t="s">
        <v>625</v>
      </c>
      <c r="Z40" s="457"/>
    </row>
    <row r="41" spans="1:26" ht="15" customHeight="1">
      <c r="A41" s="457"/>
      <c r="B41" s="457"/>
      <c r="C41" s="457"/>
      <c r="D41" s="457"/>
      <c r="E41" s="457"/>
      <c r="F41" s="457" t="s">
        <v>626</v>
      </c>
      <c r="G41" s="459" t="s">
        <v>627</v>
      </c>
      <c r="H41" s="465"/>
      <c r="I41" s="477">
        <v>7628</v>
      </c>
      <c r="J41" s="474">
        <v>759</v>
      </c>
      <c r="K41" s="474">
        <v>2280</v>
      </c>
      <c r="L41" s="474">
        <v>3438</v>
      </c>
      <c r="M41" s="474">
        <v>4190</v>
      </c>
      <c r="N41" s="474">
        <v>3945</v>
      </c>
      <c r="O41" s="474">
        <v>3943</v>
      </c>
      <c r="P41" s="474">
        <v>2</v>
      </c>
      <c r="Q41" s="474">
        <v>7547</v>
      </c>
      <c r="R41" s="474">
        <v>81</v>
      </c>
      <c r="S41" s="460"/>
      <c r="T41" s="457"/>
      <c r="U41" s="457"/>
      <c r="V41" s="457"/>
      <c r="W41" s="457"/>
      <c r="X41" s="457" t="s">
        <v>626</v>
      </c>
      <c r="Y41" s="679" t="s">
        <v>627</v>
      </c>
      <c r="Z41" s="457"/>
    </row>
    <row r="42" spans="1:26" ht="15" customHeight="1">
      <c r="A42" s="457"/>
      <c r="B42" s="457"/>
      <c r="C42" s="457"/>
      <c r="D42" s="457"/>
      <c r="E42" s="457"/>
      <c r="F42" s="457" t="s">
        <v>628</v>
      </c>
      <c r="G42" s="459" t="s">
        <v>629</v>
      </c>
      <c r="H42" s="465"/>
      <c r="I42" s="477">
        <v>15674</v>
      </c>
      <c r="J42" s="474">
        <v>1781</v>
      </c>
      <c r="K42" s="474">
        <v>4807</v>
      </c>
      <c r="L42" s="474">
        <v>7043</v>
      </c>
      <c r="M42" s="474">
        <v>8631</v>
      </c>
      <c r="N42" s="474">
        <v>7402</v>
      </c>
      <c r="O42" s="474">
        <v>7384</v>
      </c>
      <c r="P42" s="474">
        <v>18</v>
      </c>
      <c r="Q42" s="474">
        <v>15239</v>
      </c>
      <c r="R42" s="474">
        <v>435</v>
      </c>
      <c r="S42" s="460"/>
      <c r="T42" s="457"/>
      <c r="U42" s="457"/>
      <c r="V42" s="457"/>
      <c r="W42" s="457"/>
      <c r="X42" s="457" t="s">
        <v>628</v>
      </c>
      <c r="Y42" s="679" t="s">
        <v>629</v>
      </c>
      <c r="Z42" s="457"/>
    </row>
    <row r="43" spans="1:26" ht="15" customHeight="1">
      <c r="A43" s="457"/>
      <c r="B43" s="457"/>
      <c r="C43" s="457"/>
      <c r="D43" s="457"/>
      <c r="E43" s="457"/>
      <c r="F43" s="457"/>
      <c r="G43" s="459"/>
      <c r="H43" s="465"/>
      <c r="I43" s="477"/>
      <c r="J43" s="474"/>
      <c r="K43" s="474"/>
      <c r="L43" s="474"/>
      <c r="M43" s="474"/>
      <c r="N43" s="474"/>
      <c r="O43" s="474"/>
      <c r="P43" s="474"/>
      <c r="Q43" s="474"/>
      <c r="R43" s="474"/>
      <c r="S43" s="460"/>
      <c r="T43" s="457"/>
      <c r="U43" s="457"/>
      <c r="V43" s="457"/>
      <c r="W43" s="457"/>
      <c r="X43" s="457"/>
      <c r="Y43" s="679"/>
      <c r="Z43" s="457"/>
    </row>
    <row r="44" spans="1:26" ht="15" customHeight="1">
      <c r="A44" s="457"/>
      <c r="B44" s="457"/>
      <c r="C44" s="457"/>
      <c r="D44" s="457"/>
      <c r="E44" s="457" t="s">
        <v>599</v>
      </c>
      <c r="F44" s="991" t="s">
        <v>630</v>
      </c>
      <c r="G44" s="991"/>
      <c r="H44" s="465"/>
      <c r="I44" s="477">
        <v>47646</v>
      </c>
      <c r="J44" s="474">
        <v>5246</v>
      </c>
      <c r="K44" s="474">
        <v>14751</v>
      </c>
      <c r="L44" s="474">
        <v>21514</v>
      </c>
      <c r="M44" s="474">
        <v>26132</v>
      </c>
      <c r="N44" s="474">
        <v>22438</v>
      </c>
      <c r="O44" s="474">
        <v>22401</v>
      </c>
      <c r="P44" s="474">
        <v>37</v>
      </c>
      <c r="Q44" s="474">
        <v>45355</v>
      </c>
      <c r="R44" s="474">
        <v>2291</v>
      </c>
      <c r="S44" s="460"/>
      <c r="T44" s="457"/>
      <c r="U44" s="457"/>
      <c r="V44" s="457"/>
      <c r="W44" s="457" t="s">
        <v>599</v>
      </c>
      <c r="X44" s="991" t="s">
        <v>630</v>
      </c>
      <c r="Y44" s="991"/>
      <c r="Z44" s="457"/>
    </row>
    <row r="45" spans="1:26" ht="15" customHeight="1">
      <c r="A45" s="457"/>
      <c r="B45" s="457"/>
      <c r="C45" s="457"/>
      <c r="D45" s="457"/>
      <c r="E45" s="457"/>
      <c r="F45" s="457" t="s">
        <v>631</v>
      </c>
      <c r="G45" s="462" t="s">
        <v>632</v>
      </c>
      <c r="H45" s="465"/>
      <c r="I45" s="477">
        <v>36074</v>
      </c>
      <c r="J45" s="474">
        <v>3939</v>
      </c>
      <c r="K45" s="474">
        <v>10964</v>
      </c>
      <c r="L45" s="474">
        <v>15979</v>
      </c>
      <c r="M45" s="474">
        <v>20095</v>
      </c>
      <c r="N45" s="474">
        <v>17283</v>
      </c>
      <c r="O45" s="474">
        <v>17258</v>
      </c>
      <c r="P45" s="474">
        <v>25</v>
      </c>
      <c r="Q45" s="474">
        <v>34761</v>
      </c>
      <c r="R45" s="474">
        <v>1313</v>
      </c>
      <c r="S45" s="460"/>
      <c r="T45" s="457"/>
      <c r="U45" s="457"/>
      <c r="V45" s="457"/>
      <c r="W45" s="457"/>
      <c r="X45" s="457" t="s">
        <v>631</v>
      </c>
      <c r="Y45" s="462" t="s">
        <v>632</v>
      </c>
      <c r="Z45" s="457"/>
    </row>
    <row r="46" spans="1:26" ht="15" customHeight="1">
      <c r="A46" s="457"/>
      <c r="B46" s="457"/>
      <c r="C46" s="457"/>
      <c r="D46" s="457"/>
      <c r="E46" s="457"/>
      <c r="F46" s="457" t="s">
        <v>633</v>
      </c>
      <c r="G46" s="462" t="s">
        <v>634</v>
      </c>
      <c r="H46" s="465"/>
      <c r="I46" s="477">
        <v>6378</v>
      </c>
      <c r="J46" s="474">
        <v>675</v>
      </c>
      <c r="K46" s="474">
        <v>2230</v>
      </c>
      <c r="L46" s="474">
        <v>3142</v>
      </c>
      <c r="M46" s="474">
        <v>3236</v>
      </c>
      <c r="N46" s="474">
        <v>2857</v>
      </c>
      <c r="O46" s="474">
        <v>2850</v>
      </c>
      <c r="P46" s="474">
        <v>7</v>
      </c>
      <c r="Q46" s="474">
        <v>5464</v>
      </c>
      <c r="R46" s="474">
        <v>914</v>
      </c>
      <c r="S46" s="460"/>
      <c r="T46" s="457"/>
      <c r="U46" s="457"/>
      <c r="V46" s="457"/>
      <c r="W46" s="457"/>
      <c r="X46" s="457" t="s">
        <v>633</v>
      </c>
      <c r="Y46" s="462" t="s">
        <v>634</v>
      </c>
      <c r="Z46" s="457"/>
    </row>
    <row r="47" spans="1:26" ht="15" customHeight="1">
      <c r="A47" s="457"/>
      <c r="B47" s="457"/>
      <c r="C47" s="457"/>
      <c r="D47" s="457"/>
      <c r="E47" s="457"/>
      <c r="F47" s="457" t="s">
        <v>635</v>
      </c>
      <c r="G47" s="462" t="s">
        <v>636</v>
      </c>
      <c r="H47" s="465"/>
      <c r="I47" s="477">
        <v>118</v>
      </c>
      <c r="J47" s="474">
        <v>5</v>
      </c>
      <c r="K47" s="474">
        <v>63</v>
      </c>
      <c r="L47" s="474">
        <v>51</v>
      </c>
      <c r="M47" s="474">
        <v>67</v>
      </c>
      <c r="N47" s="474">
        <v>71</v>
      </c>
      <c r="O47" s="474">
        <v>71</v>
      </c>
      <c r="P47" s="474" t="s">
        <v>269</v>
      </c>
      <c r="Q47" s="474">
        <v>118</v>
      </c>
      <c r="R47" s="474" t="s">
        <v>269</v>
      </c>
      <c r="S47" s="460"/>
      <c r="T47" s="457"/>
      <c r="U47" s="457"/>
      <c r="V47" s="457"/>
      <c r="W47" s="457"/>
      <c r="X47" s="457" t="s">
        <v>635</v>
      </c>
      <c r="Y47" s="462" t="s">
        <v>636</v>
      </c>
      <c r="Z47" s="457"/>
    </row>
    <row r="48" spans="1:26" ht="15" customHeight="1">
      <c r="A48" s="457"/>
      <c r="B48" s="457"/>
      <c r="C48" s="457"/>
      <c r="D48" s="457"/>
      <c r="E48" s="457"/>
      <c r="F48" s="457" t="s">
        <v>637</v>
      </c>
      <c r="G48" s="507" t="s">
        <v>638</v>
      </c>
      <c r="H48" s="465"/>
      <c r="I48" s="477">
        <v>5076</v>
      </c>
      <c r="J48" s="474">
        <v>627</v>
      </c>
      <c r="K48" s="474">
        <v>1494</v>
      </c>
      <c r="L48" s="474">
        <v>2342</v>
      </c>
      <c r="M48" s="474">
        <v>2734</v>
      </c>
      <c r="N48" s="474">
        <v>2227</v>
      </c>
      <c r="O48" s="474">
        <v>2222</v>
      </c>
      <c r="P48" s="474">
        <v>5</v>
      </c>
      <c r="Q48" s="474">
        <v>5012</v>
      </c>
      <c r="R48" s="474">
        <v>64</v>
      </c>
      <c r="S48" s="460"/>
      <c r="T48" s="457"/>
      <c r="U48" s="457"/>
      <c r="V48" s="457"/>
      <c r="W48" s="457"/>
      <c r="X48" s="457" t="s">
        <v>637</v>
      </c>
      <c r="Y48" s="507" t="s">
        <v>638</v>
      </c>
      <c r="Z48" s="457"/>
    </row>
    <row r="49" spans="1:26" ht="15" customHeight="1">
      <c r="A49" s="457"/>
      <c r="B49" s="457"/>
      <c r="C49" s="457"/>
      <c r="D49" s="457"/>
      <c r="E49" s="457"/>
      <c r="F49" s="457"/>
      <c r="G49" s="459"/>
      <c r="H49" s="465"/>
      <c r="I49" s="477"/>
      <c r="J49" s="474"/>
      <c r="K49" s="474"/>
      <c r="L49" s="474"/>
      <c r="M49" s="474"/>
      <c r="N49" s="474"/>
      <c r="O49" s="474"/>
      <c r="P49" s="474"/>
      <c r="Q49" s="474"/>
      <c r="R49" s="474"/>
      <c r="S49" s="460"/>
      <c r="T49" s="457"/>
      <c r="U49" s="457"/>
      <c r="V49" s="457"/>
      <c r="W49" s="457"/>
      <c r="X49" s="457"/>
      <c r="Y49" s="679"/>
      <c r="Z49" s="457"/>
    </row>
    <row r="50" spans="1:26" ht="15" customHeight="1">
      <c r="A50" s="457"/>
      <c r="B50" s="457"/>
      <c r="C50" s="457"/>
      <c r="D50" s="457"/>
      <c r="E50" s="457" t="s">
        <v>639</v>
      </c>
      <c r="F50" s="991" t="s">
        <v>640</v>
      </c>
      <c r="G50" s="991"/>
      <c r="H50" s="465"/>
      <c r="I50" s="477">
        <v>51118</v>
      </c>
      <c r="J50" s="474">
        <v>5712</v>
      </c>
      <c r="K50" s="474">
        <v>16221</v>
      </c>
      <c r="L50" s="474">
        <v>23248</v>
      </c>
      <c r="M50" s="474">
        <v>27870</v>
      </c>
      <c r="N50" s="474">
        <v>21794</v>
      </c>
      <c r="O50" s="474">
        <v>21775</v>
      </c>
      <c r="P50" s="474">
        <v>19</v>
      </c>
      <c r="Q50" s="474">
        <v>50489</v>
      </c>
      <c r="R50" s="474">
        <v>629</v>
      </c>
      <c r="S50" s="460"/>
      <c r="T50" s="457"/>
      <c r="U50" s="457"/>
      <c r="V50" s="457"/>
      <c r="W50" s="457" t="s">
        <v>639</v>
      </c>
      <c r="X50" s="991" t="s">
        <v>640</v>
      </c>
      <c r="Y50" s="991"/>
      <c r="Z50" s="457"/>
    </row>
    <row r="51" spans="1:26" ht="15" customHeight="1">
      <c r="A51" s="457"/>
      <c r="B51" s="457"/>
      <c r="C51" s="457"/>
      <c r="D51" s="457"/>
      <c r="E51" s="457"/>
      <c r="F51" s="457" t="s">
        <v>641</v>
      </c>
      <c r="G51" s="462" t="s">
        <v>642</v>
      </c>
      <c r="H51" s="465"/>
      <c r="I51" s="477">
        <v>13</v>
      </c>
      <c r="J51" s="474">
        <v>1</v>
      </c>
      <c r="K51" s="474">
        <v>2</v>
      </c>
      <c r="L51" s="474">
        <v>5</v>
      </c>
      <c r="M51" s="474">
        <v>8</v>
      </c>
      <c r="N51" s="474">
        <v>7</v>
      </c>
      <c r="O51" s="474">
        <v>7</v>
      </c>
      <c r="P51" s="474" t="s">
        <v>269</v>
      </c>
      <c r="Q51" s="474">
        <v>13</v>
      </c>
      <c r="R51" s="474" t="s">
        <v>269</v>
      </c>
      <c r="S51" s="460"/>
      <c r="T51" s="457"/>
      <c r="U51" s="457"/>
      <c r="V51" s="457"/>
      <c r="W51" s="457"/>
      <c r="X51" s="457" t="s">
        <v>641</v>
      </c>
      <c r="Y51" s="462" t="s">
        <v>642</v>
      </c>
      <c r="Z51" s="457"/>
    </row>
    <row r="52" spans="1:26" ht="15" customHeight="1">
      <c r="A52" s="457"/>
      <c r="B52" s="457"/>
      <c r="C52" s="457"/>
      <c r="D52" s="457"/>
      <c r="E52" s="457"/>
      <c r="F52" s="457" t="s">
        <v>643</v>
      </c>
      <c r="G52" s="462" t="s">
        <v>644</v>
      </c>
      <c r="H52" s="465"/>
      <c r="I52" s="477">
        <v>42529</v>
      </c>
      <c r="J52" s="474">
        <v>4660</v>
      </c>
      <c r="K52" s="474">
        <v>13670</v>
      </c>
      <c r="L52" s="474">
        <v>19377</v>
      </c>
      <c r="M52" s="474">
        <v>23152</v>
      </c>
      <c r="N52" s="474">
        <v>18107</v>
      </c>
      <c r="O52" s="474">
        <v>18092</v>
      </c>
      <c r="P52" s="474">
        <v>15</v>
      </c>
      <c r="Q52" s="474">
        <v>41964</v>
      </c>
      <c r="R52" s="474">
        <v>565</v>
      </c>
      <c r="S52" s="460"/>
      <c r="T52" s="457"/>
      <c r="U52" s="457"/>
      <c r="V52" s="457"/>
      <c r="W52" s="457"/>
      <c r="X52" s="457" t="s">
        <v>643</v>
      </c>
      <c r="Y52" s="462" t="s">
        <v>644</v>
      </c>
      <c r="Z52" s="457"/>
    </row>
    <row r="53" spans="1:26" ht="15" customHeight="1">
      <c r="A53" s="457"/>
      <c r="B53" s="457"/>
      <c r="C53" s="457"/>
      <c r="D53" s="457"/>
      <c r="E53" s="457"/>
      <c r="F53" s="457" t="s">
        <v>645</v>
      </c>
      <c r="G53" s="462" t="s">
        <v>646</v>
      </c>
      <c r="H53" s="465"/>
      <c r="I53" s="477">
        <v>8576</v>
      </c>
      <c r="J53" s="474">
        <v>1051</v>
      </c>
      <c r="K53" s="474">
        <v>2549</v>
      </c>
      <c r="L53" s="474">
        <v>3866</v>
      </c>
      <c r="M53" s="474">
        <v>4710</v>
      </c>
      <c r="N53" s="474">
        <v>3680</v>
      </c>
      <c r="O53" s="474">
        <v>3676</v>
      </c>
      <c r="P53" s="474">
        <v>4</v>
      </c>
      <c r="Q53" s="474">
        <v>8512</v>
      </c>
      <c r="R53" s="474">
        <v>64</v>
      </c>
      <c r="S53" s="460"/>
      <c r="T53" s="457"/>
      <c r="U53" s="457"/>
      <c r="V53" s="457"/>
      <c r="W53" s="457"/>
      <c r="X53" s="457" t="s">
        <v>645</v>
      </c>
      <c r="Y53" s="462" t="s">
        <v>646</v>
      </c>
      <c r="Z53" s="457"/>
    </row>
    <row r="54" spans="1:26" ht="15" customHeight="1">
      <c r="A54" s="457"/>
      <c r="B54" s="457"/>
      <c r="C54" s="457"/>
      <c r="D54" s="457"/>
      <c r="E54" s="457"/>
      <c r="F54" s="457"/>
      <c r="G54" s="462"/>
      <c r="H54" s="465"/>
      <c r="I54" s="477"/>
      <c r="J54" s="474"/>
      <c r="K54" s="474"/>
      <c r="L54" s="474"/>
      <c r="M54" s="474"/>
      <c r="N54" s="474"/>
      <c r="O54" s="474"/>
      <c r="P54" s="474"/>
      <c r="Q54" s="474"/>
      <c r="R54" s="474"/>
      <c r="S54" s="460"/>
      <c r="T54" s="457"/>
      <c r="U54" s="457"/>
      <c r="V54" s="457"/>
      <c r="W54" s="457"/>
      <c r="X54" s="457"/>
      <c r="Y54" s="462"/>
      <c r="Z54" s="457"/>
    </row>
    <row r="55" spans="1:26" s="591" customFormat="1" ht="15" customHeight="1">
      <c r="A55" s="592"/>
      <c r="B55" s="592"/>
      <c r="C55" s="593" t="s">
        <v>722</v>
      </c>
      <c r="D55" s="990" t="s">
        <v>723</v>
      </c>
      <c r="E55" s="990"/>
      <c r="F55" s="990"/>
      <c r="G55" s="990"/>
      <c r="H55" s="589"/>
      <c r="I55" s="590">
        <v>15184</v>
      </c>
      <c r="J55" s="573">
        <v>1538</v>
      </c>
      <c r="K55" s="573">
        <v>5014</v>
      </c>
      <c r="L55" s="573">
        <v>6901</v>
      </c>
      <c r="M55" s="573">
        <v>8283</v>
      </c>
      <c r="N55" s="573">
        <v>5723</v>
      </c>
      <c r="O55" s="573">
        <v>5684</v>
      </c>
      <c r="P55" s="573">
        <v>39</v>
      </c>
      <c r="Q55" s="573">
        <v>13680</v>
      </c>
      <c r="R55" s="573">
        <v>1504</v>
      </c>
      <c r="S55" s="594"/>
      <c r="T55" s="592"/>
      <c r="U55" s="593" t="s">
        <v>722</v>
      </c>
      <c r="V55" s="990" t="s">
        <v>723</v>
      </c>
      <c r="W55" s="990"/>
      <c r="X55" s="990"/>
      <c r="Y55" s="990"/>
      <c r="Z55" s="592"/>
    </row>
    <row r="56" spans="1:26" ht="15" customHeight="1">
      <c r="A56" s="457"/>
      <c r="B56" s="457"/>
      <c r="C56" s="461"/>
      <c r="D56" s="459"/>
      <c r="E56" s="459"/>
      <c r="F56" s="459"/>
      <c r="G56" s="459"/>
      <c r="H56" s="465"/>
      <c r="I56" s="477"/>
      <c r="J56" s="474"/>
      <c r="K56" s="474"/>
      <c r="L56" s="474"/>
      <c r="M56" s="474"/>
      <c r="N56" s="474"/>
      <c r="O56" s="474"/>
      <c r="P56" s="474"/>
      <c r="Q56" s="474"/>
      <c r="R56" s="474"/>
      <c r="S56" s="460"/>
      <c r="T56" s="457"/>
      <c r="U56" s="461"/>
      <c r="V56" s="679"/>
      <c r="W56" s="679"/>
      <c r="X56" s="679"/>
      <c r="Y56" s="679"/>
      <c r="Z56" s="457"/>
    </row>
    <row r="57" spans="1:26" s="591" customFormat="1" ht="15" customHeight="1">
      <c r="A57" s="592"/>
      <c r="B57" s="592"/>
      <c r="C57" s="593" t="s">
        <v>647</v>
      </c>
      <c r="D57" s="990" t="s">
        <v>571</v>
      </c>
      <c r="E57" s="990"/>
      <c r="F57" s="990"/>
      <c r="G57" s="990"/>
      <c r="H57" s="589"/>
      <c r="I57" s="590" t="s">
        <v>269</v>
      </c>
      <c r="J57" s="573" t="s">
        <v>269</v>
      </c>
      <c r="K57" s="573" t="s">
        <v>269</v>
      </c>
      <c r="L57" s="573" t="s">
        <v>269</v>
      </c>
      <c r="M57" s="573" t="s">
        <v>269</v>
      </c>
      <c r="N57" s="573" t="s">
        <v>269</v>
      </c>
      <c r="O57" s="573" t="s">
        <v>269</v>
      </c>
      <c r="P57" s="573" t="s">
        <v>269</v>
      </c>
      <c r="Q57" s="573" t="s">
        <v>269</v>
      </c>
      <c r="R57" s="573" t="s">
        <v>269</v>
      </c>
      <c r="S57" s="594"/>
      <c r="T57" s="592"/>
      <c r="U57" s="593" t="s">
        <v>647</v>
      </c>
      <c r="V57" s="990" t="s">
        <v>571</v>
      </c>
      <c r="W57" s="990"/>
      <c r="X57" s="990"/>
      <c r="Y57" s="990"/>
      <c r="Z57" s="592"/>
    </row>
    <row r="58" spans="1:26" ht="15" customHeight="1">
      <c r="A58" s="457"/>
      <c r="B58" s="457"/>
      <c r="C58" s="461"/>
      <c r="D58" s="459"/>
      <c r="E58" s="459"/>
      <c r="F58" s="459"/>
      <c r="G58" s="459"/>
      <c r="H58" s="465"/>
      <c r="I58" s="477"/>
      <c r="J58" s="474"/>
      <c r="K58" s="474"/>
      <c r="L58" s="474"/>
      <c r="M58" s="474"/>
      <c r="N58" s="474"/>
      <c r="O58" s="474"/>
      <c r="P58" s="474"/>
      <c r="Q58" s="474"/>
      <c r="R58" s="474"/>
      <c r="S58" s="460"/>
      <c r="T58" s="457"/>
      <c r="U58" s="461"/>
      <c r="V58" s="679"/>
      <c r="W58" s="679"/>
      <c r="X58" s="679"/>
      <c r="Y58" s="679"/>
      <c r="Z58" s="457"/>
    </row>
    <row r="59" spans="1:26" s="591" customFormat="1" ht="15" customHeight="1">
      <c r="A59" s="592"/>
      <c r="B59" s="593" t="s">
        <v>648</v>
      </c>
      <c r="C59" s="990" t="s">
        <v>649</v>
      </c>
      <c r="D59" s="990"/>
      <c r="E59" s="990"/>
      <c r="F59" s="990"/>
      <c r="G59" s="990"/>
      <c r="H59" s="589"/>
      <c r="I59" s="590">
        <v>12168</v>
      </c>
      <c r="J59" s="573">
        <v>943</v>
      </c>
      <c r="K59" s="573">
        <v>5046</v>
      </c>
      <c r="L59" s="573">
        <v>5658</v>
      </c>
      <c r="M59" s="573">
        <v>6510</v>
      </c>
      <c r="N59" s="573">
        <v>4923</v>
      </c>
      <c r="O59" s="573">
        <v>4908</v>
      </c>
      <c r="P59" s="573">
        <v>15</v>
      </c>
      <c r="Q59" s="573">
        <v>11829</v>
      </c>
      <c r="R59" s="573">
        <v>339</v>
      </c>
      <c r="S59" s="594"/>
      <c r="T59" s="593" t="s">
        <v>648</v>
      </c>
      <c r="U59" s="990" t="s">
        <v>649</v>
      </c>
      <c r="V59" s="990"/>
      <c r="W59" s="990"/>
      <c r="X59" s="990"/>
      <c r="Y59" s="990"/>
      <c r="Z59" s="592"/>
    </row>
    <row r="60" spans="1:26" ht="12.95" customHeight="1">
      <c r="A60" s="420"/>
      <c r="B60" s="420"/>
      <c r="C60" s="420"/>
      <c r="D60" s="420"/>
      <c r="E60" s="420"/>
      <c r="F60" s="420"/>
      <c r="G60" s="420"/>
      <c r="H60" s="421"/>
      <c r="I60" s="466"/>
      <c r="J60" s="467"/>
      <c r="K60" s="467"/>
      <c r="L60" s="467"/>
      <c r="M60" s="467"/>
      <c r="N60" s="467"/>
      <c r="O60" s="467"/>
      <c r="P60" s="467"/>
      <c r="Q60" s="467"/>
      <c r="R60" s="467"/>
      <c r="S60" s="682"/>
      <c r="T60" s="420"/>
      <c r="U60" s="420"/>
      <c r="V60" s="420"/>
      <c r="W60" s="420"/>
      <c r="X60" s="420"/>
      <c r="Y60" s="420"/>
      <c r="Z60" s="420"/>
    </row>
    <row r="61" spans="1:26">
      <c r="I61" s="468"/>
      <c r="J61" s="468"/>
      <c r="K61" s="468"/>
      <c r="L61" s="468"/>
      <c r="M61" s="468"/>
      <c r="N61" s="468"/>
      <c r="O61" s="468"/>
      <c r="P61" s="468"/>
      <c r="Q61" s="468"/>
      <c r="R61" s="468"/>
    </row>
  </sheetData>
  <mergeCells count="42">
    <mergeCell ref="V57:Y57"/>
    <mergeCell ref="U59:Y59"/>
    <mergeCell ref="W35:Y35"/>
    <mergeCell ref="X37:Y37"/>
    <mergeCell ref="X44:Y44"/>
    <mergeCell ref="X50:Y50"/>
    <mergeCell ref="V55:Y55"/>
    <mergeCell ref="X15:Y15"/>
    <mergeCell ref="X21:Y21"/>
    <mergeCell ref="W25:Y25"/>
    <mergeCell ref="X27:Y27"/>
    <mergeCell ref="X31:Y31"/>
    <mergeCell ref="S3:Z5"/>
    <mergeCell ref="S7:X7"/>
    <mergeCell ref="U9:Y9"/>
    <mergeCell ref="V11:Y11"/>
    <mergeCell ref="W13:Y13"/>
    <mergeCell ref="D55:G55"/>
    <mergeCell ref="D57:G57"/>
    <mergeCell ref="C59:G59"/>
    <mergeCell ref="F37:G37"/>
    <mergeCell ref="F44:G44"/>
    <mergeCell ref="F50:G50"/>
    <mergeCell ref="F27:G27"/>
    <mergeCell ref="F31:G31"/>
    <mergeCell ref="E35:G35"/>
    <mergeCell ref="F15:G15"/>
    <mergeCell ref="F21:G21"/>
    <mergeCell ref="E25:G25"/>
    <mergeCell ref="C9:G9"/>
    <mergeCell ref="D11:G11"/>
    <mergeCell ref="E13:G13"/>
    <mergeCell ref="O4:O5"/>
    <mergeCell ref="P4:P5"/>
    <mergeCell ref="Q4:Q5"/>
    <mergeCell ref="R4:R5"/>
    <mergeCell ref="A7:F7"/>
    <mergeCell ref="A3:H5"/>
    <mergeCell ref="I4:I5"/>
    <mergeCell ref="L4:L5"/>
    <mergeCell ref="M4:M5"/>
    <mergeCell ref="N4:N5"/>
  </mergeCells>
  <phoneticPr fontId="1"/>
  <pageMargins left="0.70866141732283472" right="0.70866141732283472" top="0.74803149606299213" bottom="0.74803149606299213" header="0.31496062992125984" footer="0.31496062992125984"/>
  <pageSetup paperSize="9" scale="89" firstPageNumber="77" fitToWidth="2" orientation="portrait" useFirstPageNumber="1" r:id="rId1"/>
  <headerFooter scaleWithDoc="0">
    <oddFooter>&amp;C&amp;"Century,標準"&amp;10&amp;P</oddFooter>
  </headerFooter>
  <colBreaks count="1" manualBreakCount="1">
    <brk id="13" max="5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S62"/>
  <sheetViews>
    <sheetView zoomScaleNormal="100" workbookViewId="0">
      <selection activeCell="AC18" sqref="AC18"/>
    </sheetView>
  </sheetViews>
  <sheetFormatPr defaultRowHeight="13.5" customHeight="1"/>
  <cols>
    <col min="1" max="1" width="18.75" style="8" customWidth="1"/>
    <col min="2" max="4" width="10.5" style="8" customWidth="1"/>
    <col min="5" max="5" width="10.5" style="29" customWidth="1"/>
    <col min="6" max="6" width="10.5" style="8" customWidth="1"/>
    <col min="7" max="7" width="10.5" style="12" customWidth="1"/>
    <col min="8" max="8" width="18.75" style="8" customWidth="1"/>
    <col min="9" max="14" width="10.5" style="8" customWidth="1"/>
    <col min="15" max="18" width="9" style="8"/>
    <col min="19" max="20" width="9" style="8" customWidth="1"/>
    <col min="21" max="16384" width="9" style="8"/>
  </cols>
  <sheetData>
    <row r="1" spans="1:19" s="1" customFormat="1" ht="13.5" customHeight="1">
      <c r="A1" s="2" t="s">
        <v>690</v>
      </c>
      <c r="E1" s="7"/>
      <c r="G1" s="6"/>
      <c r="S1" s="2"/>
    </row>
    <row r="3" spans="1:19" ht="13.5" customHeight="1">
      <c r="A3" s="693" t="s">
        <v>63</v>
      </c>
      <c r="B3" s="715" t="s">
        <v>5</v>
      </c>
      <c r="C3" s="715"/>
      <c r="D3" s="715" t="s">
        <v>4</v>
      </c>
      <c r="E3" s="715"/>
      <c r="F3" s="715"/>
      <c r="G3" s="699"/>
      <c r="H3" s="693" t="s">
        <v>63</v>
      </c>
      <c r="I3" s="715" t="s">
        <v>5</v>
      </c>
      <c r="J3" s="715"/>
      <c r="K3" s="715" t="s">
        <v>4</v>
      </c>
      <c r="L3" s="715"/>
      <c r="M3" s="715"/>
      <c r="N3" s="699"/>
    </row>
    <row r="4" spans="1:19" ht="13.5" customHeight="1">
      <c r="A4" s="694"/>
      <c r="B4" s="715" t="s">
        <v>1</v>
      </c>
      <c r="C4" s="713" t="s">
        <v>771</v>
      </c>
      <c r="D4" s="715" t="s">
        <v>1</v>
      </c>
      <c r="E4" s="713" t="s">
        <v>771</v>
      </c>
      <c r="F4" s="715" t="s">
        <v>2</v>
      </c>
      <c r="G4" s="716" t="s">
        <v>3</v>
      </c>
      <c r="H4" s="694"/>
      <c r="I4" s="715" t="s">
        <v>1</v>
      </c>
      <c r="J4" s="713" t="s">
        <v>771</v>
      </c>
      <c r="K4" s="715" t="s">
        <v>1</v>
      </c>
      <c r="L4" s="713" t="s">
        <v>771</v>
      </c>
      <c r="M4" s="715" t="s">
        <v>2</v>
      </c>
      <c r="N4" s="716" t="s">
        <v>3</v>
      </c>
    </row>
    <row r="5" spans="1:19" ht="13.5" customHeight="1">
      <c r="A5" s="695"/>
      <c r="B5" s="715"/>
      <c r="C5" s="714"/>
      <c r="D5" s="715"/>
      <c r="E5" s="714"/>
      <c r="F5" s="715"/>
      <c r="G5" s="716"/>
      <c r="H5" s="695"/>
      <c r="I5" s="715"/>
      <c r="J5" s="714"/>
      <c r="K5" s="715"/>
      <c r="L5" s="714"/>
      <c r="M5" s="715"/>
      <c r="N5" s="716"/>
    </row>
    <row r="6" spans="1:19" ht="6" customHeight="1">
      <c r="A6" s="44"/>
      <c r="D6" s="42"/>
      <c r="H6" s="44"/>
      <c r="K6" s="42"/>
    </row>
    <row r="7" spans="1:19" ht="13.5" customHeight="1">
      <c r="A7" s="31" t="s">
        <v>64</v>
      </c>
      <c r="B7" s="45">
        <v>330</v>
      </c>
      <c r="C7" s="45">
        <v>-47</v>
      </c>
      <c r="D7" s="46">
        <v>663</v>
      </c>
      <c r="E7" s="45">
        <v>-126</v>
      </c>
      <c r="F7" s="45">
        <v>282</v>
      </c>
      <c r="G7" s="45">
        <v>381</v>
      </c>
      <c r="H7" s="31" t="s">
        <v>115</v>
      </c>
      <c r="I7" s="45">
        <v>1032</v>
      </c>
      <c r="J7" s="45">
        <v>-6</v>
      </c>
      <c r="K7" s="46">
        <v>2015</v>
      </c>
      <c r="L7" s="45">
        <v>-150</v>
      </c>
      <c r="M7" s="45">
        <v>885</v>
      </c>
      <c r="N7" s="45">
        <v>1130</v>
      </c>
    </row>
    <row r="8" spans="1:19" ht="13.5" customHeight="1">
      <c r="A8" s="31" t="s">
        <v>65</v>
      </c>
      <c r="B8" s="45">
        <v>456</v>
      </c>
      <c r="C8" s="45">
        <v>-66</v>
      </c>
      <c r="D8" s="46">
        <v>982</v>
      </c>
      <c r="E8" s="45">
        <v>-214</v>
      </c>
      <c r="F8" s="45">
        <v>443</v>
      </c>
      <c r="G8" s="45">
        <v>539</v>
      </c>
      <c r="H8" s="31" t="s">
        <v>116</v>
      </c>
      <c r="I8" s="45">
        <v>370</v>
      </c>
      <c r="J8" s="45">
        <v>-27</v>
      </c>
      <c r="K8" s="46">
        <v>1253</v>
      </c>
      <c r="L8" s="45">
        <v>-383</v>
      </c>
      <c r="M8" s="45">
        <v>895</v>
      </c>
      <c r="N8" s="45">
        <v>358</v>
      </c>
    </row>
    <row r="9" spans="1:19" ht="13.5" customHeight="1">
      <c r="A9" s="31" t="s">
        <v>66</v>
      </c>
      <c r="B9" s="45">
        <v>616</v>
      </c>
      <c r="C9" s="45">
        <v>-44</v>
      </c>
      <c r="D9" s="46">
        <v>1258</v>
      </c>
      <c r="E9" s="45">
        <v>-132</v>
      </c>
      <c r="F9" s="45">
        <v>543</v>
      </c>
      <c r="G9" s="45">
        <v>715</v>
      </c>
      <c r="H9" s="31" t="s">
        <v>117</v>
      </c>
      <c r="I9" s="45">
        <v>679</v>
      </c>
      <c r="J9" s="45">
        <v>-81</v>
      </c>
      <c r="K9" s="46">
        <v>1386</v>
      </c>
      <c r="L9" s="45">
        <v>-162</v>
      </c>
      <c r="M9" s="45">
        <v>683</v>
      </c>
      <c r="N9" s="45">
        <v>703</v>
      </c>
    </row>
    <row r="10" spans="1:19" ht="13.5" customHeight="1">
      <c r="A10" s="31" t="s">
        <v>67</v>
      </c>
      <c r="B10" s="45">
        <v>532</v>
      </c>
      <c r="C10" s="45">
        <v>-40</v>
      </c>
      <c r="D10" s="46">
        <v>1019</v>
      </c>
      <c r="E10" s="45">
        <v>-110</v>
      </c>
      <c r="F10" s="45">
        <v>471</v>
      </c>
      <c r="G10" s="45">
        <v>548</v>
      </c>
      <c r="H10" s="31" t="s">
        <v>118</v>
      </c>
      <c r="I10" s="45">
        <v>1770</v>
      </c>
      <c r="J10" s="45">
        <v>-6</v>
      </c>
      <c r="K10" s="46">
        <v>3408</v>
      </c>
      <c r="L10" s="45">
        <v>-45</v>
      </c>
      <c r="M10" s="45">
        <v>1472</v>
      </c>
      <c r="N10" s="45">
        <v>1936</v>
      </c>
    </row>
    <row r="11" spans="1:19" ht="13.5" customHeight="1">
      <c r="A11" s="31" t="s">
        <v>68</v>
      </c>
      <c r="B11" s="45">
        <v>285</v>
      </c>
      <c r="C11" s="45">
        <v>-22</v>
      </c>
      <c r="D11" s="46">
        <v>591</v>
      </c>
      <c r="E11" s="45">
        <v>-51</v>
      </c>
      <c r="F11" s="45">
        <v>293</v>
      </c>
      <c r="G11" s="45">
        <v>298</v>
      </c>
      <c r="H11" s="31" t="s">
        <v>119</v>
      </c>
      <c r="I11" s="45">
        <v>865</v>
      </c>
      <c r="J11" s="45">
        <v>-60</v>
      </c>
      <c r="K11" s="46">
        <v>1583</v>
      </c>
      <c r="L11" s="45">
        <v>-148</v>
      </c>
      <c r="M11" s="45">
        <v>686</v>
      </c>
      <c r="N11" s="45">
        <v>897</v>
      </c>
    </row>
    <row r="12" spans="1:19" ht="13.5" customHeight="1">
      <c r="A12" s="31" t="s">
        <v>69</v>
      </c>
      <c r="B12" s="45">
        <v>560</v>
      </c>
      <c r="C12" s="45">
        <v>-17</v>
      </c>
      <c r="D12" s="46">
        <v>957</v>
      </c>
      <c r="E12" s="45">
        <v>-84</v>
      </c>
      <c r="F12" s="45">
        <v>422</v>
      </c>
      <c r="G12" s="45">
        <v>535</v>
      </c>
      <c r="H12" s="513" t="s">
        <v>120</v>
      </c>
      <c r="I12" s="514">
        <v>42361</v>
      </c>
      <c r="J12" s="515">
        <v>-1465</v>
      </c>
      <c r="K12" s="514">
        <v>82365</v>
      </c>
      <c r="L12" s="515">
        <v>-5318</v>
      </c>
      <c r="M12" s="515">
        <v>36849</v>
      </c>
      <c r="N12" s="515">
        <v>45516</v>
      </c>
    </row>
    <row r="13" spans="1:19" ht="13.5" customHeight="1">
      <c r="A13" s="31" t="s">
        <v>70</v>
      </c>
      <c r="B13" s="45">
        <v>559</v>
      </c>
      <c r="C13" s="45">
        <v>-34</v>
      </c>
      <c r="D13" s="46">
        <v>1187</v>
      </c>
      <c r="E13" s="45">
        <v>-126</v>
      </c>
      <c r="F13" s="45">
        <v>486</v>
      </c>
      <c r="G13" s="45">
        <v>701</v>
      </c>
      <c r="H13" s="31" t="s">
        <v>121</v>
      </c>
      <c r="I13" s="45">
        <v>2473</v>
      </c>
      <c r="J13" s="45">
        <v>-91</v>
      </c>
      <c r="K13" s="46">
        <v>4829</v>
      </c>
      <c r="L13" s="45">
        <v>-400</v>
      </c>
      <c r="M13" s="45">
        <v>2006</v>
      </c>
      <c r="N13" s="45">
        <v>2823</v>
      </c>
    </row>
    <row r="14" spans="1:19" ht="13.5" customHeight="1">
      <c r="A14" s="31" t="s">
        <v>71</v>
      </c>
      <c r="B14" s="45">
        <v>898</v>
      </c>
      <c r="C14" s="45">
        <v>1</v>
      </c>
      <c r="D14" s="46">
        <v>1764</v>
      </c>
      <c r="E14" s="45">
        <v>-70</v>
      </c>
      <c r="F14" s="45">
        <v>801</v>
      </c>
      <c r="G14" s="45">
        <v>963</v>
      </c>
      <c r="H14" s="31" t="s">
        <v>122</v>
      </c>
      <c r="I14" s="45">
        <v>772</v>
      </c>
      <c r="J14" s="45">
        <v>20</v>
      </c>
      <c r="K14" s="46">
        <v>1905</v>
      </c>
      <c r="L14" s="45">
        <v>24</v>
      </c>
      <c r="M14" s="45">
        <v>774</v>
      </c>
      <c r="N14" s="45">
        <v>1131</v>
      </c>
    </row>
    <row r="15" spans="1:19" ht="13.5" customHeight="1">
      <c r="A15" s="31" t="s">
        <v>72</v>
      </c>
      <c r="B15" s="45">
        <v>584</v>
      </c>
      <c r="C15" s="45">
        <v>-64</v>
      </c>
      <c r="D15" s="46">
        <v>1406</v>
      </c>
      <c r="E15" s="45">
        <v>-112</v>
      </c>
      <c r="F15" s="45">
        <v>597</v>
      </c>
      <c r="G15" s="45">
        <v>809</v>
      </c>
      <c r="H15" s="31" t="s">
        <v>123</v>
      </c>
      <c r="I15" s="45">
        <v>323</v>
      </c>
      <c r="J15" s="45">
        <v>-86</v>
      </c>
      <c r="K15" s="46">
        <v>850</v>
      </c>
      <c r="L15" s="45">
        <v>-251</v>
      </c>
      <c r="M15" s="45">
        <v>531</v>
      </c>
      <c r="N15" s="45">
        <v>319</v>
      </c>
    </row>
    <row r="16" spans="1:19" ht="13.5" customHeight="1">
      <c r="A16" s="31" t="s">
        <v>73</v>
      </c>
      <c r="B16" s="45">
        <v>365</v>
      </c>
      <c r="C16" s="45">
        <v>-17</v>
      </c>
      <c r="D16" s="46">
        <v>801</v>
      </c>
      <c r="E16" s="45">
        <v>-225</v>
      </c>
      <c r="F16" s="45">
        <v>352</v>
      </c>
      <c r="G16" s="45">
        <v>449</v>
      </c>
      <c r="H16" s="31" t="s">
        <v>124</v>
      </c>
      <c r="I16" s="45">
        <v>1225</v>
      </c>
      <c r="J16" s="45">
        <v>-34</v>
      </c>
      <c r="K16" s="46">
        <v>2252</v>
      </c>
      <c r="L16" s="45">
        <v>-199</v>
      </c>
      <c r="M16" s="45">
        <v>960</v>
      </c>
      <c r="N16" s="45">
        <v>1292</v>
      </c>
    </row>
    <row r="17" spans="1:14" ht="13.5" customHeight="1">
      <c r="A17" s="31" t="s">
        <v>74</v>
      </c>
      <c r="B17" s="45">
        <v>678</v>
      </c>
      <c r="C17" s="45">
        <v>-55</v>
      </c>
      <c r="D17" s="46">
        <v>1542</v>
      </c>
      <c r="E17" s="45">
        <v>-97</v>
      </c>
      <c r="F17" s="45">
        <v>638</v>
      </c>
      <c r="G17" s="45">
        <v>904</v>
      </c>
      <c r="H17" s="31" t="s">
        <v>270</v>
      </c>
      <c r="I17" s="45">
        <v>955</v>
      </c>
      <c r="J17" s="45">
        <v>-76</v>
      </c>
      <c r="K17" s="46">
        <v>2090</v>
      </c>
      <c r="L17" s="45">
        <v>-243</v>
      </c>
      <c r="M17" s="45">
        <v>889</v>
      </c>
      <c r="N17" s="45">
        <v>1201</v>
      </c>
    </row>
    <row r="18" spans="1:14" ht="13.5" customHeight="1">
      <c r="A18" s="31" t="s">
        <v>75</v>
      </c>
      <c r="B18" s="45">
        <v>563</v>
      </c>
      <c r="C18" s="45">
        <v>-57</v>
      </c>
      <c r="D18" s="46">
        <v>1115</v>
      </c>
      <c r="E18" s="45">
        <v>-137</v>
      </c>
      <c r="F18" s="45">
        <v>494</v>
      </c>
      <c r="G18" s="45">
        <v>621</v>
      </c>
      <c r="H18" s="31" t="s">
        <v>245</v>
      </c>
      <c r="I18" s="45">
        <v>1176</v>
      </c>
      <c r="J18" s="45">
        <v>-60</v>
      </c>
      <c r="K18" s="46">
        <v>2366</v>
      </c>
      <c r="L18" s="45">
        <v>-59</v>
      </c>
      <c r="M18" s="45">
        <v>999</v>
      </c>
      <c r="N18" s="45">
        <v>1367</v>
      </c>
    </row>
    <row r="19" spans="1:14" ht="13.5" customHeight="1">
      <c r="A19" s="31" t="s">
        <v>76</v>
      </c>
      <c r="B19" s="45">
        <v>468</v>
      </c>
      <c r="C19" s="45">
        <v>-29</v>
      </c>
      <c r="D19" s="46">
        <v>879</v>
      </c>
      <c r="E19" s="45">
        <v>-92</v>
      </c>
      <c r="F19" s="45">
        <v>379</v>
      </c>
      <c r="G19" s="45">
        <v>500</v>
      </c>
      <c r="H19" s="31" t="s">
        <v>258</v>
      </c>
      <c r="I19" s="45">
        <v>1195</v>
      </c>
      <c r="J19" s="45">
        <v>20</v>
      </c>
      <c r="K19" s="46">
        <v>2327</v>
      </c>
      <c r="L19" s="45">
        <v>-47</v>
      </c>
      <c r="M19" s="45">
        <v>955</v>
      </c>
      <c r="N19" s="45">
        <v>1372</v>
      </c>
    </row>
    <row r="20" spans="1:14" ht="13.5" customHeight="1">
      <c r="A20" s="31" t="s">
        <v>77</v>
      </c>
      <c r="B20" s="45">
        <v>389</v>
      </c>
      <c r="C20" s="45">
        <v>-59</v>
      </c>
      <c r="D20" s="46">
        <v>650</v>
      </c>
      <c r="E20" s="45">
        <v>-122</v>
      </c>
      <c r="F20" s="45">
        <v>298</v>
      </c>
      <c r="G20" s="45">
        <v>352</v>
      </c>
      <c r="H20" s="31" t="s">
        <v>125</v>
      </c>
      <c r="I20" s="45">
        <v>687</v>
      </c>
      <c r="J20" s="45">
        <v>21</v>
      </c>
      <c r="K20" s="46">
        <v>1814</v>
      </c>
      <c r="L20" s="45">
        <v>108</v>
      </c>
      <c r="M20" s="45">
        <v>949</v>
      </c>
      <c r="N20" s="45">
        <v>865</v>
      </c>
    </row>
    <row r="21" spans="1:14" ht="13.5" customHeight="1">
      <c r="A21" s="31" t="s">
        <v>78</v>
      </c>
      <c r="B21" s="45">
        <v>585</v>
      </c>
      <c r="C21" s="45">
        <v>-32</v>
      </c>
      <c r="D21" s="46">
        <v>1125</v>
      </c>
      <c r="E21" s="45">
        <v>-80</v>
      </c>
      <c r="F21" s="45">
        <v>486</v>
      </c>
      <c r="G21" s="45">
        <v>639</v>
      </c>
      <c r="H21" s="31" t="s">
        <v>126</v>
      </c>
      <c r="I21" s="45">
        <v>627</v>
      </c>
      <c r="J21" s="45">
        <v>-9</v>
      </c>
      <c r="K21" s="46">
        <v>1335</v>
      </c>
      <c r="L21" s="45">
        <v>-86</v>
      </c>
      <c r="M21" s="45">
        <v>614</v>
      </c>
      <c r="N21" s="45">
        <v>721</v>
      </c>
    </row>
    <row r="22" spans="1:14" ht="13.5" customHeight="1">
      <c r="A22" s="31" t="s">
        <v>79</v>
      </c>
      <c r="B22" s="45">
        <v>347</v>
      </c>
      <c r="C22" s="45">
        <v>-41</v>
      </c>
      <c r="D22" s="46">
        <v>634</v>
      </c>
      <c r="E22" s="45">
        <v>-83</v>
      </c>
      <c r="F22" s="45">
        <v>248</v>
      </c>
      <c r="G22" s="45">
        <v>386</v>
      </c>
      <c r="H22" s="31" t="s">
        <v>127</v>
      </c>
      <c r="I22" s="45">
        <v>1578</v>
      </c>
      <c r="J22" s="45">
        <v>-157</v>
      </c>
      <c r="K22" s="46">
        <v>3047</v>
      </c>
      <c r="L22" s="45">
        <v>-286</v>
      </c>
      <c r="M22" s="45">
        <v>1298</v>
      </c>
      <c r="N22" s="45">
        <v>1749</v>
      </c>
    </row>
    <row r="23" spans="1:14" ht="13.5" customHeight="1">
      <c r="A23" s="31" t="s">
        <v>80</v>
      </c>
      <c r="B23" s="45">
        <v>234</v>
      </c>
      <c r="C23" s="45">
        <v>-8</v>
      </c>
      <c r="D23" s="46">
        <v>483</v>
      </c>
      <c r="E23" s="45">
        <v>-65</v>
      </c>
      <c r="F23" s="45">
        <v>199</v>
      </c>
      <c r="G23" s="45">
        <v>284</v>
      </c>
      <c r="H23" s="31" t="s">
        <v>271</v>
      </c>
      <c r="I23" s="45">
        <v>801</v>
      </c>
      <c r="J23" s="45">
        <v>-18</v>
      </c>
      <c r="K23" s="46">
        <v>2188</v>
      </c>
      <c r="L23" s="45">
        <v>-122</v>
      </c>
      <c r="M23" s="45">
        <v>1246</v>
      </c>
      <c r="N23" s="45">
        <v>942</v>
      </c>
    </row>
    <row r="24" spans="1:14" ht="13.5" customHeight="1">
      <c r="A24" s="31" t="s">
        <v>81</v>
      </c>
      <c r="B24" s="45">
        <v>807</v>
      </c>
      <c r="C24" s="45">
        <v>-28</v>
      </c>
      <c r="D24" s="46">
        <v>1540</v>
      </c>
      <c r="E24" s="45">
        <v>-27</v>
      </c>
      <c r="F24" s="45">
        <v>716</v>
      </c>
      <c r="G24" s="45">
        <v>824</v>
      </c>
      <c r="H24" s="31" t="s">
        <v>246</v>
      </c>
      <c r="I24" s="45">
        <v>1220</v>
      </c>
      <c r="J24" s="45">
        <v>-34</v>
      </c>
      <c r="K24" s="46">
        <v>2930</v>
      </c>
      <c r="L24" s="45">
        <v>-83</v>
      </c>
      <c r="M24" s="45">
        <v>1321</v>
      </c>
      <c r="N24" s="45">
        <v>1609</v>
      </c>
    </row>
    <row r="25" spans="1:14" ht="13.5" customHeight="1">
      <c r="A25" s="31" t="s">
        <v>82</v>
      </c>
      <c r="B25" s="45">
        <v>228</v>
      </c>
      <c r="C25" s="45">
        <v>-9</v>
      </c>
      <c r="D25" s="46">
        <v>545</v>
      </c>
      <c r="E25" s="45">
        <v>40</v>
      </c>
      <c r="F25" s="45">
        <v>189</v>
      </c>
      <c r="G25" s="45">
        <v>356</v>
      </c>
      <c r="H25" s="31" t="s">
        <v>259</v>
      </c>
      <c r="I25" s="45">
        <v>1490</v>
      </c>
      <c r="J25" s="45">
        <v>47</v>
      </c>
      <c r="K25" s="46">
        <v>3095</v>
      </c>
      <c r="L25" s="45">
        <v>53</v>
      </c>
      <c r="M25" s="45">
        <v>1329</v>
      </c>
      <c r="N25" s="45">
        <v>1766</v>
      </c>
    </row>
    <row r="26" spans="1:14" ht="13.5" customHeight="1">
      <c r="A26" s="31" t="s">
        <v>83</v>
      </c>
      <c r="B26" s="45">
        <v>585</v>
      </c>
      <c r="C26" s="45">
        <v>-90</v>
      </c>
      <c r="D26" s="46">
        <v>1177</v>
      </c>
      <c r="E26" s="45">
        <v>-144</v>
      </c>
      <c r="F26" s="45">
        <v>518</v>
      </c>
      <c r="G26" s="45">
        <v>659</v>
      </c>
      <c r="H26" s="31" t="s">
        <v>266</v>
      </c>
      <c r="I26" s="45">
        <v>833</v>
      </c>
      <c r="J26" s="45">
        <v>-122</v>
      </c>
      <c r="K26" s="46">
        <v>2069</v>
      </c>
      <c r="L26" s="45">
        <v>-279</v>
      </c>
      <c r="M26" s="45">
        <v>917</v>
      </c>
      <c r="N26" s="45">
        <v>1152</v>
      </c>
    </row>
    <row r="27" spans="1:14" ht="13.5" customHeight="1">
      <c r="A27" s="31" t="s">
        <v>84</v>
      </c>
      <c r="B27" s="45">
        <v>499</v>
      </c>
      <c r="C27" s="45">
        <v>-22</v>
      </c>
      <c r="D27" s="46">
        <v>833</v>
      </c>
      <c r="E27" s="45">
        <v>-90</v>
      </c>
      <c r="F27" s="45">
        <v>365</v>
      </c>
      <c r="G27" s="45">
        <v>468</v>
      </c>
      <c r="H27" s="31" t="s">
        <v>128</v>
      </c>
      <c r="I27" s="45">
        <v>1112</v>
      </c>
      <c r="J27" s="45">
        <v>-33</v>
      </c>
      <c r="K27" s="46">
        <v>2339</v>
      </c>
      <c r="L27" s="45">
        <v>-113</v>
      </c>
      <c r="M27" s="45">
        <v>1094</v>
      </c>
      <c r="N27" s="45">
        <v>1245</v>
      </c>
    </row>
    <row r="28" spans="1:14" ht="13.5" customHeight="1">
      <c r="A28" s="31" t="s">
        <v>85</v>
      </c>
      <c r="B28" s="45">
        <v>638</v>
      </c>
      <c r="C28" s="45">
        <v>-98</v>
      </c>
      <c r="D28" s="46">
        <v>1093</v>
      </c>
      <c r="E28" s="45">
        <v>-193</v>
      </c>
      <c r="F28" s="45">
        <v>473</v>
      </c>
      <c r="G28" s="45">
        <v>620</v>
      </c>
      <c r="H28" s="31" t="s">
        <v>129</v>
      </c>
      <c r="I28" s="45">
        <v>1084</v>
      </c>
      <c r="J28" s="45">
        <v>-67</v>
      </c>
      <c r="K28" s="46">
        <v>2803</v>
      </c>
      <c r="L28" s="45">
        <v>-159</v>
      </c>
      <c r="M28" s="45">
        <v>1227</v>
      </c>
      <c r="N28" s="45">
        <v>1576</v>
      </c>
    </row>
    <row r="29" spans="1:14" ht="13.5" customHeight="1">
      <c r="A29" s="31" t="s">
        <v>86</v>
      </c>
      <c r="B29" s="45">
        <v>336</v>
      </c>
      <c r="C29" s="45">
        <v>-38</v>
      </c>
      <c r="D29" s="46">
        <v>614</v>
      </c>
      <c r="E29" s="45">
        <v>-89</v>
      </c>
      <c r="F29" s="45">
        <v>257</v>
      </c>
      <c r="G29" s="45">
        <v>357</v>
      </c>
      <c r="H29" s="31" t="s">
        <v>130</v>
      </c>
      <c r="I29" s="45">
        <v>189</v>
      </c>
      <c r="J29" s="45">
        <v>-18</v>
      </c>
      <c r="K29" s="46">
        <v>427</v>
      </c>
      <c r="L29" s="45">
        <v>-50</v>
      </c>
      <c r="M29" s="45">
        <v>197</v>
      </c>
      <c r="N29" s="45">
        <v>230</v>
      </c>
    </row>
    <row r="30" spans="1:14" ht="13.5" customHeight="1">
      <c r="A30" s="31" t="s">
        <v>87</v>
      </c>
      <c r="B30" s="45">
        <v>609</v>
      </c>
      <c r="C30" s="45">
        <v>-31</v>
      </c>
      <c r="D30" s="46">
        <v>1203</v>
      </c>
      <c r="E30" s="45">
        <v>-30</v>
      </c>
      <c r="F30" s="45">
        <v>549</v>
      </c>
      <c r="G30" s="45">
        <v>654</v>
      </c>
      <c r="H30" s="31" t="s">
        <v>131</v>
      </c>
      <c r="I30" s="45">
        <v>169</v>
      </c>
      <c r="J30" s="45">
        <v>10</v>
      </c>
      <c r="K30" s="46">
        <v>404</v>
      </c>
      <c r="L30" s="45">
        <v>-29</v>
      </c>
      <c r="M30" s="45">
        <v>177</v>
      </c>
      <c r="N30" s="45">
        <v>227</v>
      </c>
    </row>
    <row r="31" spans="1:14" ht="13.5" customHeight="1">
      <c r="A31" s="31" t="s">
        <v>88</v>
      </c>
      <c r="B31" s="45">
        <v>735</v>
      </c>
      <c r="C31" s="45">
        <v>-78</v>
      </c>
      <c r="D31" s="46">
        <v>1334</v>
      </c>
      <c r="E31" s="45">
        <v>-216</v>
      </c>
      <c r="F31" s="45">
        <v>574</v>
      </c>
      <c r="G31" s="45">
        <v>760</v>
      </c>
      <c r="H31" s="31" t="s">
        <v>132</v>
      </c>
      <c r="I31" s="45">
        <v>23</v>
      </c>
      <c r="J31" s="45">
        <v>3</v>
      </c>
      <c r="K31" s="46">
        <v>96</v>
      </c>
      <c r="L31" s="45">
        <v>-9</v>
      </c>
      <c r="M31" s="45">
        <v>50</v>
      </c>
      <c r="N31" s="45">
        <v>46</v>
      </c>
    </row>
    <row r="32" spans="1:14" ht="13.5" customHeight="1">
      <c r="A32" s="31" t="s">
        <v>89</v>
      </c>
      <c r="B32" s="45">
        <v>1123</v>
      </c>
      <c r="C32" s="45">
        <v>-66</v>
      </c>
      <c r="D32" s="46">
        <v>2250</v>
      </c>
      <c r="E32" s="45">
        <v>-178</v>
      </c>
      <c r="F32" s="45">
        <v>992</v>
      </c>
      <c r="G32" s="45">
        <v>1258</v>
      </c>
      <c r="H32" s="31" t="s">
        <v>133</v>
      </c>
      <c r="I32" s="45">
        <v>1797</v>
      </c>
      <c r="J32" s="45">
        <v>-188</v>
      </c>
      <c r="K32" s="46">
        <v>3532</v>
      </c>
      <c r="L32" s="45">
        <v>-672</v>
      </c>
      <c r="M32" s="45">
        <v>1599</v>
      </c>
      <c r="N32" s="45">
        <v>1933</v>
      </c>
    </row>
    <row r="33" spans="1:14" ht="13.5" customHeight="1">
      <c r="A33" s="31" t="s">
        <v>90</v>
      </c>
      <c r="B33" s="45">
        <v>643</v>
      </c>
      <c r="C33" s="45">
        <v>16</v>
      </c>
      <c r="D33" s="46">
        <v>1212</v>
      </c>
      <c r="E33" s="45">
        <v>12</v>
      </c>
      <c r="F33" s="45">
        <v>543</v>
      </c>
      <c r="G33" s="45">
        <v>669</v>
      </c>
      <c r="H33" s="31" t="s">
        <v>134</v>
      </c>
      <c r="I33" s="45">
        <v>7</v>
      </c>
      <c r="J33" s="274">
        <v>-1</v>
      </c>
      <c r="K33" s="46">
        <v>93</v>
      </c>
      <c r="L33" s="45">
        <v>3</v>
      </c>
      <c r="M33" s="45">
        <v>19</v>
      </c>
      <c r="N33" s="45">
        <v>74</v>
      </c>
    </row>
    <row r="34" spans="1:14" ht="13.5" customHeight="1">
      <c r="A34" s="31" t="s">
        <v>91</v>
      </c>
      <c r="B34" s="274">
        <v>0</v>
      </c>
      <c r="C34" s="677" t="s">
        <v>803</v>
      </c>
      <c r="D34" s="274">
        <v>0</v>
      </c>
      <c r="E34" s="47" t="s">
        <v>803</v>
      </c>
      <c r="F34" s="274">
        <v>0</v>
      </c>
      <c r="G34" s="274">
        <v>0</v>
      </c>
      <c r="H34" s="31" t="s">
        <v>135</v>
      </c>
      <c r="I34" s="45">
        <v>80</v>
      </c>
      <c r="J34" s="45">
        <v>5</v>
      </c>
      <c r="K34" s="46">
        <v>289</v>
      </c>
      <c r="L34" s="45">
        <v>-5</v>
      </c>
      <c r="M34" s="45">
        <v>98</v>
      </c>
      <c r="N34" s="45">
        <v>191</v>
      </c>
    </row>
    <row r="35" spans="1:14" ht="13.5" customHeight="1">
      <c r="A35" s="31" t="s">
        <v>92</v>
      </c>
      <c r="B35" s="45">
        <v>293</v>
      </c>
      <c r="C35" s="45">
        <v>17</v>
      </c>
      <c r="D35" s="46">
        <v>746</v>
      </c>
      <c r="E35" s="45">
        <v>51</v>
      </c>
      <c r="F35" s="45">
        <v>301</v>
      </c>
      <c r="G35" s="45">
        <v>445</v>
      </c>
      <c r="H35" s="31" t="s">
        <v>272</v>
      </c>
      <c r="I35" s="45">
        <v>553</v>
      </c>
      <c r="J35" s="45">
        <v>-43</v>
      </c>
      <c r="K35" s="46">
        <v>1208</v>
      </c>
      <c r="L35" s="45">
        <v>-196</v>
      </c>
      <c r="M35" s="45">
        <v>552</v>
      </c>
      <c r="N35" s="45">
        <v>656</v>
      </c>
    </row>
    <row r="36" spans="1:14" ht="13.5" customHeight="1">
      <c r="A36" s="31" t="s">
        <v>93</v>
      </c>
      <c r="B36" s="45">
        <v>438</v>
      </c>
      <c r="C36" s="45">
        <v>-30</v>
      </c>
      <c r="D36" s="46">
        <v>828</v>
      </c>
      <c r="E36" s="45">
        <v>-46</v>
      </c>
      <c r="F36" s="45">
        <v>395</v>
      </c>
      <c r="G36" s="45">
        <v>433</v>
      </c>
      <c r="H36" s="31" t="s">
        <v>247</v>
      </c>
      <c r="I36" s="45">
        <v>809</v>
      </c>
      <c r="J36" s="45">
        <v>-31</v>
      </c>
      <c r="K36" s="46">
        <v>1835</v>
      </c>
      <c r="L36" s="45">
        <v>-235</v>
      </c>
      <c r="M36" s="45">
        <v>824</v>
      </c>
      <c r="N36" s="45">
        <v>1011</v>
      </c>
    </row>
    <row r="37" spans="1:14" ht="13.5" customHeight="1">
      <c r="A37" s="31" t="s">
        <v>273</v>
      </c>
      <c r="B37" s="45">
        <v>1364</v>
      </c>
      <c r="C37" s="47" t="s">
        <v>803</v>
      </c>
      <c r="D37" s="46">
        <v>2700</v>
      </c>
      <c r="E37" s="45">
        <v>-160</v>
      </c>
      <c r="F37" s="45">
        <v>1344</v>
      </c>
      <c r="G37" s="45">
        <v>1356</v>
      </c>
      <c r="H37" s="31" t="s">
        <v>260</v>
      </c>
      <c r="I37" s="45">
        <v>505</v>
      </c>
      <c r="J37" s="45">
        <v>-3</v>
      </c>
      <c r="K37" s="46">
        <v>1346</v>
      </c>
      <c r="L37" s="45">
        <v>-131</v>
      </c>
      <c r="M37" s="45">
        <v>571</v>
      </c>
      <c r="N37" s="45">
        <v>775</v>
      </c>
    </row>
    <row r="38" spans="1:14" ht="13.5" customHeight="1">
      <c r="A38" s="31" t="s">
        <v>244</v>
      </c>
      <c r="B38" s="45">
        <v>694</v>
      </c>
      <c r="C38" s="45">
        <v>23</v>
      </c>
      <c r="D38" s="46">
        <v>1321</v>
      </c>
      <c r="E38" s="45">
        <v>-39</v>
      </c>
      <c r="F38" s="45">
        <v>629</v>
      </c>
      <c r="G38" s="45">
        <v>692</v>
      </c>
      <c r="H38" s="31" t="s">
        <v>822</v>
      </c>
      <c r="I38" s="45">
        <v>28</v>
      </c>
      <c r="J38" s="274">
        <v>-10</v>
      </c>
      <c r="K38" s="46">
        <v>62</v>
      </c>
      <c r="L38" s="45">
        <v>-17</v>
      </c>
      <c r="M38" s="45">
        <v>25</v>
      </c>
      <c r="N38" s="45">
        <v>37</v>
      </c>
    </row>
    <row r="39" spans="1:14" ht="13.5" customHeight="1">
      <c r="A39" s="31" t="s">
        <v>257</v>
      </c>
      <c r="B39" s="45">
        <v>1048</v>
      </c>
      <c r="C39" s="45">
        <v>-20</v>
      </c>
      <c r="D39" s="46">
        <v>1626</v>
      </c>
      <c r="E39" s="45">
        <v>-97</v>
      </c>
      <c r="F39" s="45">
        <v>820</v>
      </c>
      <c r="G39" s="45">
        <v>806</v>
      </c>
      <c r="H39" s="31" t="s">
        <v>136</v>
      </c>
      <c r="I39" s="674">
        <v>0</v>
      </c>
      <c r="J39" s="47" t="s">
        <v>803</v>
      </c>
      <c r="K39" s="674">
        <v>0</v>
      </c>
      <c r="L39" s="676" t="s">
        <v>803</v>
      </c>
      <c r="M39" s="675">
        <v>0</v>
      </c>
      <c r="N39" s="675">
        <v>0</v>
      </c>
    </row>
    <row r="40" spans="1:14" ht="13.5" customHeight="1">
      <c r="A40" s="31" t="s">
        <v>94</v>
      </c>
      <c r="B40" s="45">
        <v>461</v>
      </c>
      <c r="C40" s="45">
        <v>132</v>
      </c>
      <c r="D40" s="46">
        <v>1046</v>
      </c>
      <c r="E40" s="45">
        <v>253</v>
      </c>
      <c r="F40" s="45">
        <v>514</v>
      </c>
      <c r="G40" s="45">
        <v>532</v>
      </c>
      <c r="H40" s="31" t="s">
        <v>137</v>
      </c>
      <c r="I40" s="274">
        <v>0</v>
      </c>
      <c r="J40" s="677" t="s">
        <v>804</v>
      </c>
      <c r="K40" s="274">
        <v>0</v>
      </c>
      <c r="L40" s="47" t="s">
        <v>803</v>
      </c>
      <c r="M40" s="274">
        <v>0</v>
      </c>
      <c r="N40" s="274">
        <v>0</v>
      </c>
    </row>
    <row r="41" spans="1:14" ht="13.5" customHeight="1">
      <c r="A41" s="31" t="s">
        <v>95</v>
      </c>
      <c r="B41" s="45">
        <v>777</v>
      </c>
      <c r="C41" s="45">
        <v>-16</v>
      </c>
      <c r="D41" s="46">
        <v>1553</v>
      </c>
      <c r="E41" s="45">
        <v>-29</v>
      </c>
      <c r="F41" s="45">
        <v>721</v>
      </c>
      <c r="G41" s="45">
        <v>832</v>
      </c>
      <c r="H41" s="31" t="s">
        <v>806</v>
      </c>
      <c r="I41" s="47" t="s">
        <v>802</v>
      </c>
      <c r="J41" s="47" t="s">
        <v>367</v>
      </c>
      <c r="K41" s="48" t="s">
        <v>367</v>
      </c>
      <c r="L41" s="275" t="s">
        <v>367</v>
      </c>
      <c r="M41" s="47" t="s">
        <v>367</v>
      </c>
      <c r="N41" s="47" t="s">
        <v>367</v>
      </c>
    </row>
    <row r="42" spans="1:14" ht="13.5" customHeight="1">
      <c r="A42" s="31" t="s">
        <v>96</v>
      </c>
      <c r="B42" s="45">
        <v>1012</v>
      </c>
      <c r="C42" s="45">
        <v>-27</v>
      </c>
      <c r="D42" s="46">
        <v>2086</v>
      </c>
      <c r="E42" s="45">
        <v>-156</v>
      </c>
      <c r="F42" s="45">
        <v>888</v>
      </c>
      <c r="G42" s="45">
        <v>1198</v>
      </c>
      <c r="H42" s="31" t="s">
        <v>138</v>
      </c>
      <c r="I42" s="45">
        <v>53</v>
      </c>
      <c r="J42" s="45">
        <v>-8</v>
      </c>
      <c r="K42" s="46">
        <v>144</v>
      </c>
      <c r="L42" s="45">
        <v>-19</v>
      </c>
      <c r="M42" s="45">
        <v>67</v>
      </c>
      <c r="N42" s="45">
        <v>77</v>
      </c>
    </row>
    <row r="43" spans="1:14" ht="13.5" customHeight="1">
      <c r="A43" s="31" t="s">
        <v>97</v>
      </c>
      <c r="B43" s="45">
        <v>1395</v>
      </c>
      <c r="C43" s="45">
        <v>5</v>
      </c>
      <c r="D43" s="46">
        <v>2656</v>
      </c>
      <c r="E43" s="45">
        <v>-137</v>
      </c>
      <c r="F43" s="45">
        <v>1129</v>
      </c>
      <c r="G43" s="45">
        <v>1527</v>
      </c>
      <c r="H43" s="31" t="s">
        <v>139</v>
      </c>
      <c r="I43" s="45">
        <v>44</v>
      </c>
      <c r="J43" s="274">
        <v>-5</v>
      </c>
      <c r="K43" s="46">
        <v>105</v>
      </c>
      <c r="L43" s="45">
        <v>-22</v>
      </c>
      <c r="M43" s="45">
        <v>48</v>
      </c>
      <c r="N43" s="45">
        <v>57</v>
      </c>
    </row>
    <row r="44" spans="1:14" ht="13.5" customHeight="1">
      <c r="A44" s="31" t="s">
        <v>98</v>
      </c>
      <c r="B44" s="45">
        <v>1033</v>
      </c>
      <c r="C44" s="45">
        <v>14</v>
      </c>
      <c r="D44" s="46">
        <v>1749</v>
      </c>
      <c r="E44" s="45">
        <v>-128</v>
      </c>
      <c r="F44" s="45">
        <v>801</v>
      </c>
      <c r="G44" s="45">
        <v>948</v>
      </c>
      <c r="H44" s="31" t="s">
        <v>140</v>
      </c>
      <c r="I44" s="45">
        <v>55</v>
      </c>
      <c r="J44" s="45">
        <v>-3</v>
      </c>
      <c r="K44" s="46">
        <v>134</v>
      </c>
      <c r="L44" s="45">
        <v>-31</v>
      </c>
      <c r="M44" s="45">
        <v>68</v>
      </c>
      <c r="N44" s="45">
        <v>66</v>
      </c>
    </row>
    <row r="45" spans="1:14" ht="13.5" customHeight="1">
      <c r="A45" s="31" t="s">
        <v>99</v>
      </c>
      <c r="B45" s="45">
        <v>882</v>
      </c>
      <c r="C45" s="45">
        <v>-34</v>
      </c>
      <c r="D45" s="46">
        <v>1745</v>
      </c>
      <c r="E45" s="45">
        <v>-97</v>
      </c>
      <c r="F45" s="45">
        <v>845</v>
      </c>
      <c r="G45" s="45">
        <v>900</v>
      </c>
      <c r="H45" s="31" t="s">
        <v>141</v>
      </c>
      <c r="I45" s="45">
        <v>26</v>
      </c>
      <c r="J45" s="45">
        <v>-1</v>
      </c>
      <c r="K45" s="46">
        <v>72</v>
      </c>
      <c r="L45" s="45">
        <v>-6</v>
      </c>
      <c r="M45" s="45">
        <v>37</v>
      </c>
      <c r="N45" s="45">
        <v>35</v>
      </c>
    </row>
    <row r="46" spans="1:14" ht="13.5" customHeight="1">
      <c r="A46" s="31" t="s">
        <v>100</v>
      </c>
      <c r="B46" s="45">
        <v>1123</v>
      </c>
      <c r="C46" s="45">
        <v>-3</v>
      </c>
      <c r="D46" s="46">
        <v>2059</v>
      </c>
      <c r="E46" s="45">
        <v>35</v>
      </c>
      <c r="F46" s="45">
        <v>883</v>
      </c>
      <c r="G46" s="45">
        <v>1176</v>
      </c>
      <c r="H46" s="31" t="s">
        <v>142</v>
      </c>
      <c r="I46" s="45">
        <v>14</v>
      </c>
      <c r="J46" s="45">
        <v>-3</v>
      </c>
      <c r="K46" s="46">
        <v>26</v>
      </c>
      <c r="L46" s="45">
        <v>-8</v>
      </c>
      <c r="M46" s="45">
        <v>14</v>
      </c>
      <c r="N46" s="45">
        <v>12</v>
      </c>
    </row>
    <row r="47" spans="1:14" ht="13.5" customHeight="1">
      <c r="A47" s="31" t="s">
        <v>101</v>
      </c>
      <c r="B47" s="45">
        <v>1196</v>
      </c>
      <c r="C47" s="45">
        <v>-75</v>
      </c>
      <c r="D47" s="46">
        <v>2565</v>
      </c>
      <c r="E47" s="45">
        <v>-255</v>
      </c>
      <c r="F47" s="45">
        <v>1083</v>
      </c>
      <c r="G47" s="45">
        <v>1482</v>
      </c>
      <c r="H47" s="31" t="s">
        <v>143</v>
      </c>
      <c r="I47" s="45">
        <v>24</v>
      </c>
      <c r="J47" s="274">
        <v>-2</v>
      </c>
      <c r="K47" s="46">
        <v>48</v>
      </c>
      <c r="L47" s="45">
        <v>-12</v>
      </c>
      <c r="M47" s="45">
        <v>25</v>
      </c>
      <c r="N47" s="45">
        <v>23</v>
      </c>
    </row>
    <row r="48" spans="1:14" ht="13.5" customHeight="1">
      <c r="A48" s="31" t="s">
        <v>102</v>
      </c>
      <c r="B48" s="45">
        <v>1065</v>
      </c>
      <c r="C48" s="45">
        <v>-77</v>
      </c>
      <c r="D48" s="46">
        <v>1892</v>
      </c>
      <c r="E48" s="45">
        <v>-155</v>
      </c>
      <c r="F48" s="45">
        <v>842</v>
      </c>
      <c r="G48" s="45">
        <v>1050</v>
      </c>
      <c r="H48" s="513" t="s">
        <v>144</v>
      </c>
      <c r="I48" s="514">
        <v>21927</v>
      </c>
      <c r="J48" s="515">
        <v>-977</v>
      </c>
      <c r="K48" s="514">
        <v>48060</v>
      </c>
      <c r="L48" s="515">
        <v>-3581</v>
      </c>
      <c r="M48" s="515">
        <v>21480</v>
      </c>
      <c r="N48" s="515">
        <v>26580</v>
      </c>
    </row>
    <row r="49" spans="1:14" ht="13.5" customHeight="1">
      <c r="A49" s="31" t="s">
        <v>103</v>
      </c>
      <c r="B49" s="45">
        <v>1027</v>
      </c>
      <c r="C49" s="45">
        <v>-39</v>
      </c>
      <c r="D49" s="46">
        <v>1982</v>
      </c>
      <c r="E49" s="45">
        <v>-137</v>
      </c>
      <c r="F49" s="45">
        <v>863</v>
      </c>
      <c r="G49" s="45">
        <v>1119</v>
      </c>
      <c r="H49" s="31" t="s">
        <v>145</v>
      </c>
      <c r="I49" s="45">
        <v>236</v>
      </c>
      <c r="J49" s="45">
        <v>-30</v>
      </c>
      <c r="K49" s="46">
        <v>560</v>
      </c>
      <c r="L49" s="45">
        <v>-76</v>
      </c>
      <c r="M49" s="45">
        <v>240</v>
      </c>
      <c r="N49" s="45">
        <v>320</v>
      </c>
    </row>
    <row r="50" spans="1:14" ht="13.5" customHeight="1">
      <c r="A50" s="31" t="s">
        <v>104</v>
      </c>
      <c r="B50" s="45">
        <v>809</v>
      </c>
      <c r="C50" s="45">
        <v>-39</v>
      </c>
      <c r="D50" s="46">
        <v>1606</v>
      </c>
      <c r="E50" s="45">
        <v>-130</v>
      </c>
      <c r="F50" s="45">
        <v>716</v>
      </c>
      <c r="G50" s="45">
        <v>890</v>
      </c>
      <c r="H50" s="31" t="s">
        <v>146</v>
      </c>
      <c r="I50" s="45">
        <v>876</v>
      </c>
      <c r="J50" s="45">
        <v>29</v>
      </c>
      <c r="K50" s="46">
        <v>2076</v>
      </c>
      <c r="L50" s="45">
        <v>-120</v>
      </c>
      <c r="M50" s="45">
        <v>955</v>
      </c>
      <c r="N50" s="45">
        <v>1121</v>
      </c>
    </row>
    <row r="51" spans="1:14" ht="13.5" customHeight="1">
      <c r="A51" s="31" t="s">
        <v>105</v>
      </c>
      <c r="B51" s="45">
        <v>456</v>
      </c>
      <c r="C51" s="45">
        <v>-33</v>
      </c>
      <c r="D51" s="46">
        <v>856</v>
      </c>
      <c r="E51" s="45">
        <v>-60</v>
      </c>
      <c r="F51" s="45">
        <v>392</v>
      </c>
      <c r="G51" s="45">
        <v>464</v>
      </c>
      <c r="H51" s="31" t="s">
        <v>147</v>
      </c>
      <c r="I51" s="45">
        <v>158</v>
      </c>
      <c r="J51" s="47" t="s">
        <v>803</v>
      </c>
      <c r="K51" s="46">
        <v>380</v>
      </c>
      <c r="L51" s="45">
        <v>-26</v>
      </c>
      <c r="M51" s="45">
        <v>176</v>
      </c>
      <c r="N51" s="45">
        <v>204</v>
      </c>
    </row>
    <row r="52" spans="1:14" ht="13.5" customHeight="1">
      <c r="A52" s="31" t="s">
        <v>106</v>
      </c>
      <c r="B52" s="45">
        <v>641</v>
      </c>
      <c r="C52" s="45">
        <v>-30</v>
      </c>
      <c r="D52" s="46">
        <v>1366</v>
      </c>
      <c r="E52" s="45">
        <v>83</v>
      </c>
      <c r="F52" s="45">
        <v>653</v>
      </c>
      <c r="G52" s="45">
        <v>713</v>
      </c>
      <c r="H52" s="31" t="s">
        <v>148</v>
      </c>
      <c r="I52" s="45">
        <v>86</v>
      </c>
      <c r="J52" s="45">
        <v>8</v>
      </c>
      <c r="K52" s="46">
        <v>188</v>
      </c>
      <c r="L52" s="45">
        <v>-16</v>
      </c>
      <c r="M52" s="45">
        <v>81</v>
      </c>
      <c r="N52" s="45">
        <v>107</v>
      </c>
    </row>
    <row r="53" spans="1:14" ht="13.5" customHeight="1">
      <c r="A53" s="31" t="s">
        <v>107</v>
      </c>
      <c r="B53" s="45">
        <v>1018</v>
      </c>
      <c r="C53" s="45">
        <v>-70</v>
      </c>
      <c r="D53" s="46">
        <v>2090</v>
      </c>
      <c r="E53" s="45">
        <v>-190</v>
      </c>
      <c r="F53" s="45">
        <v>923</v>
      </c>
      <c r="G53" s="45">
        <v>1167</v>
      </c>
      <c r="H53" s="31" t="s">
        <v>149</v>
      </c>
      <c r="I53" s="45">
        <v>48</v>
      </c>
      <c r="J53" s="45">
        <v>7</v>
      </c>
      <c r="K53" s="46">
        <v>132</v>
      </c>
      <c r="L53" s="45">
        <v>6</v>
      </c>
      <c r="M53" s="45">
        <v>65</v>
      </c>
      <c r="N53" s="45">
        <v>67</v>
      </c>
    </row>
    <row r="54" spans="1:14" ht="13.5" customHeight="1">
      <c r="A54" s="31" t="s">
        <v>108</v>
      </c>
      <c r="B54" s="45">
        <v>1057</v>
      </c>
      <c r="C54" s="45">
        <v>-58</v>
      </c>
      <c r="D54" s="46">
        <v>2019</v>
      </c>
      <c r="E54" s="45">
        <v>-195</v>
      </c>
      <c r="F54" s="45">
        <v>870</v>
      </c>
      <c r="G54" s="45">
        <v>1149</v>
      </c>
      <c r="H54" s="31" t="s">
        <v>150</v>
      </c>
      <c r="I54" s="45">
        <v>586</v>
      </c>
      <c r="J54" s="45">
        <v>-13</v>
      </c>
      <c r="K54" s="46">
        <v>1486</v>
      </c>
      <c r="L54" s="45">
        <v>-138</v>
      </c>
      <c r="M54" s="45">
        <v>706</v>
      </c>
      <c r="N54" s="45">
        <v>780</v>
      </c>
    </row>
    <row r="55" spans="1:14" ht="13.5" customHeight="1">
      <c r="A55" s="31" t="s">
        <v>109</v>
      </c>
      <c r="B55" s="45">
        <v>698</v>
      </c>
      <c r="C55" s="45">
        <v>-10</v>
      </c>
      <c r="D55" s="46">
        <v>1392</v>
      </c>
      <c r="E55" s="45">
        <v>-4</v>
      </c>
      <c r="F55" s="45">
        <v>538</v>
      </c>
      <c r="G55" s="45">
        <v>854</v>
      </c>
      <c r="H55" s="31" t="s">
        <v>151</v>
      </c>
      <c r="I55" s="45">
        <v>9</v>
      </c>
      <c r="J55" s="274">
        <v>-2</v>
      </c>
      <c r="K55" s="46">
        <v>123</v>
      </c>
      <c r="L55" s="45">
        <v>26</v>
      </c>
      <c r="M55" s="45">
        <v>26</v>
      </c>
      <c r="N55" s="45">
        <v>97</v>
      </c>
    </row>
    <row r="56" spans="1:14" ht="13.5" customHeight="1">
      <c r="A56" s="31" t="s">
        <v>110</v>
      </c>
      <c r="B56" s="45">
        <v>1035</v>
      </c>
      <c r="C56" s="45">
        <v>-63</v>
      </c>
      <c r="D56" s="46">
        <v>1646</v>
      </c>
      <c r="E56" s="45">
        <v>-166</v>
      </c>
      <c r="F56" s="45">
        <v>663</v>
      </c>
      <c r="G56" s="45">
        <v>983</v>
      </c>
      <c r="H56" s="31" t="s">
        <v>152</v>
      </c>
      <c r="I56" s="45">
        <v>144</v>
      </c>
      <c r="J56" s="45">
        <v>-12</v>
      </c>
      <c r="K56" s="46">
        <v>454</v>
      </c>
      <c r="L56" s="45">
        <v>-53</v>
      </c>
      <c r="M56" s="45">
        <v>203</v>
      </c>
      <c r="N56" s="45">
        <v>251</v>
      </c>
    </row>
    <row r="57" spans="1:14" ht="13.5" customHeight="1">
      <c r="A57" s="31" t="s">
        <v>111</v>
      </c>
      <c r="B57" s="45">
        <v>892</v>
      </c>
      <c r="C57" s="45">
        <v>241</v>
      </c>
      <c r="D57" s="46">
        <v>1573</v>
      </c>
      <c r="E57" s="45">
        <v>380</v>
      </c>
      <c r="F57" s="45">
        <v>730</v>
      </c>
      <c r="G57" s="45">
        <v>843</v>
      </c>
      <c r="H57" s="31" t="s">
        <v>153</v>
      </c>
      <c r="I57" s="45">
        <v>9</v>
      </c>
      <c r="J57" s="45">
        <v>-2</v>
      </c>
      <c r="K57" s="46">
        <v>27</v>
      </c>
      <c r="L57" s="45">
        <v>-3</v>
      </c>
      <c r="M57" s="45">
        <v>13</v>
      </c>
      <c r="N57" s="45">
        <v>14</v>
      </c>
    </row>
    <row r="58" spans="1:14" ht="13.5" customHeight="1">
      <c r="A58" s="31" t="s">
        <v>112</v>
      </c>
      <c r="B58" s="45">
        <v>969</v>
      </c>
      <c r="C58" s="45">
        <v>-19</v>
      </c>
      <c r="D58" s="46">
        <v>1587</v>
      </c>
      <c r="E58" s="45">
        <v>-97</v>
      </c>
      <c r="F58" s="45">
        <v>720</v>
      </c>
      <c r="G58" s="45">
        <v>867</v>
      </c>
      <c r="H58" s="31" t="s">
        <v>154</v>
      </c>
      <c r="I58" s="45">
        <v>230</v>
      </c>
      <c r="J58" s="45">
        <v>-32</v>
      </c>
      <c r="K58" s="46">
        <v>609</v>
      </c>
      <c r="L58" s="45">
        <v>-93</v>
      </c>
      <c r="M58" s="45">
        <v>268</v>
      </c>
      <c r="N58" s="45">
        <v>341</v>
      </c>
    </row>
    <row r="59" spans="1:14" ht="13.5" customHeight="1">
      <c r="A59" s="31" t="s">
        <v>113</v>
      </c>
      <c r="B59" s="45">
        <v>388</v>
      </c>
      <c r="C59" s="45">
        <v>23</v>
      </c>
      <c r="D59" s="46">
        <v>729</v>
      </c>
      <c r="E59" s="45">
        <v>23</v>
      </c>
      <c r="F59" s="45">
        <v>319</v>
      </c>
      <c r="G59" s="45">
        <v>410</v>
      </c>
      <c r="H59" s="31" t="s">
        <v>155</v>
      </c>
      <c r="I59" s="45">
        <v>31</v>
      </c>
      <c r="J59" s="45">
        <v>-6</v>
      </c>
      <c r="K59" s="46">
        <v>82</v>
      </c>
      <c r="L59" s="45">
        <v>-18</v>
      </c>
      <c r="M59" s="45">
        <v>40</v>
      </c>
      <c r="N59" s="45">
        <v>42</v>
      </c>
    </row>
    <row r="60" spans="1:14" ht="13.5" customHeight="1">
      <c r="A60" s="31" t="s">
        <v>114</v>
      </c>
      <c r="B60" s="45">
        <v>1222</v>
      </c>
      <c r="C60" s="45">
        <v>-22</v>
      </c>
      <c r="D60" s="46">
        <v>2445</v>
      </c>
      <c r="E60" s="45">
        <v>-136</v>
      </c>
      <c r="F60" s="45">
        <v>1038</v>
      </c>
      <c r="G60" s="45">
        <v>1407</v>
      </c>
      <c r="H60" s="31" t="s">
        <v>156</v>
      </c>
      <c r="I60" s="45">
        <v>232</v>
      </c>
      <c r="J60" s="45">
        <v>-29</v>
      </c>
      <c r="K60" s="46">
        <v>571</v>
      </c>
      <c r="L60" s="45">
        <v>-130</v>
      </c>
      <c r="M60" s="45">
        <v>259</v>
      </c>
      <c r="N60" s="45">
        <v>312</v>
      </c>
    </row>
    <row r="61" spans="1:14" ht="6" customHeight="1">
      <c r="A61" s="35"/>
      <c r="B61" s="34"/>
      <c r="C61" s="34"/>
      <c r="D61" s="41"/>
      <c r="E61" s="36"/>
      <c r="F61" s="34"/>
      <c r="G61" s="37"/>
      <c r="H61" s="35"/>
      <c r="I61" s="34"/>
      <c r="J61" s="34"/>
      <c r="K61" s="41"/>
      <c r="L61" s="34"/>
      <c r="M61" s="34"/>
      <c r="N61" s="34"/>
    </row>
    <row r="62" spans="1:14" ht="13.5" customHeight="1">
      <c r="H62" s="490" t="s">
        <v>855</v>
      </c>
    </row>
  </sheetData>
  <mergeCells count="18">
    <mergeCell ref="G4:G5"/>
    <mergeCell ref="D3:G3"/>
    <mergeCell ref="C4:C5"/>
    <mergeCell ref="E4:E5"/>
    <mergeCell ref="J4:J5"/>
    <mergeCell ref="L4:L5"/>
    <mergeCell ref="A3:A5"/>
    <mergeCell ref="H3:H5"/>
    <mergeCell ref="I3:J3"/>
    <mergeCell ref="K3:N3"/>
    <mergeCell ref="K4:K5"/>
    <mergeCell ref="M4:M5"/>
    <mergeCell ref="N4:N5"/>
    <mergeCell ref="I4:I5"/>
    <mergeCell ref="D4:D5"/>
    <mergeCell ref="B4:B5"/>
    <mergeCell ref="B3:C3"/>
    <mergeCell ref="F4:F5"/>
  </mergeCells>
  <phoneticPr fontId="1"/>
  <pageMargins left="0.70866141732283472" right="0.70866141732283472" top="0.74803149606299213" bottom="0.74803149606299213" header="0.31496062992125984" footer="0.31496062992125984"/>
  <pageSetup paperSize="9" scale="98" firstPageNumber="31" fitToWidth="2" orientation="portrait" useFirstPageNumber="1" r:id="rId1"/>
  <headerFooter scaleWithDoc="0">
    <oddFooter>&amp;C&amp;"Century,標準"&amp;10&amp;P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S62"/>
  <sheetViews>
    <sheetView zoomScaleNormal="100" workbookViewId="0">
      <selection activeCell="AC18" sqref="AC18"/>
    </sheetView>
  </sheetViews>
  <sheetFormatPr defaultRowHeight="13.5" customHeight="1"/>
  <cols>
    <col min="1" max="1" width="18.75" style="8" customWidth="1"/>
    <col min="2" max="4" width="10.5" style="8" customWidth="1"/>
    <col min="5" max="5" width="10.5" style="29" customWidth="1"/>
    <col min="6" max="6" width="10.5" style="8" customWidth="1"/>
    <col min="7" max="7" width="10.5" style="12" customWidth="1"/>
    <col min="8" max="8" width="18.75" style="8" customWidth="1"/>
    <col min="9" max="14" width="10.5" style="8" customWidth="1"/>
    <col min="15" max="18" width="9" style="8"/>
    <col min="19" max="20" width="9" style="8" customWidth="1"/>
    <col min="21" max="16384" width="9" style="8"/>
  </cols>
  <sheetData>
    <row r="1" spans="1:19" s="1" customFormat="1" ht="13.5" customHeight="1">
      <c r="A1" s="2" t="s">
        <v>691</v>
      </c>
      <c r="E1" s="7"/>
      <c r="G1" s="6"/>
      <c r="S1" s="2"/>
    </row>
    <row r="3" spans="1:19" ht="13.5" customHeight="1">
      <c r="A3" s="693" t="s">
        <v>63</v>
      </c>
      <c r="B3" s="715" t="s">
        <v>5</v>
      </c>
      <c r="C3" s="715"/>
      <c r="D3" s="715" t="s">
        <v>4</v>
      </c>
      <c r="E3" s="715"/>
      <c r="F3" s="715"/>
      <c r="G3" s="699"/>
      <c r="H3" s="693" t="s">
        <v>63</v>
      </c>
      <c r="I3" s="715" t="s">
        <v>5</v>
      </c>
      <c r="J3" s="715"/>
      <c r="K3" s="715" t="s">
        <v>4</v>
      </c>
      <c r="L3" s="715"/>
      <c r="M3" s="715"/>
      <c r="N3" s="699"/>
    </row>
    <row r="4" spans="1:19" ht="13.5" customHeight="1">
      <c r="A4" s="694"/>
      <c r="B4" s="715" t="s">
        <v>1</v>
      </c>
      <c r="C4" s="713" t="s">
        <v>771</v>
      </c>
      <c r="D4" s="715" t="s">
        <v>1</v>
      </c>
      <c r="E4" s="713" t="s">
        <v>771</v>
      </c>
      <c r="F4" s="715" t="s">
        <v>2</v>
      </c>
      <c r="G4" s="716" t="s">
        <v>3</v>
      </c>
      <c r="H4" s="694"/>
      <c r="I4" s="715" t="s">
        <v>1</v>
      </c>
      <c r="J4" s="713" t="s">
        <v>771</v>
      </c>
      <c r="K4" s="715" t="s">
        <v>1</v>
      </c>
      <c r="L4" s="713" t="s">
        <v>771</v>
      </c>
      <c r="M4" s="715" t="s">
        <v>2</v>
      </c>
      <c r="N4" s="716" t="s">
        <v>3</v>
      </c>
    </row>
    <row r="5" spans="1:19" ht="13.5" customHeight="1">
      <c r="A5" s="695"/>
      <c r="B5" s="715"/>
      <c r="C5" s="714"/>
      <c r="D5" s="715"/>
      <c r="E5" s="714"/>
      <c r="F5" s="715"/>
      <c r="G5" s="716"/>
      <c r="H5" s="695"/>
      <c r="I5" s="715"/>
      <c r="J5" s="714"/>
      <c r="K5" s="715"/>
      <c r="L5" s="714"/>
      <c r="M5" s="715"/>
      <c r="N5" s="716"/>
    </row>
    <row r="6" spans="1:19" ht="6" customHeight="1">
      <c r="A6" s="44"/>
      <c r="D6" s="42"/>
      <c r="H6" s="44"/>
      <c r="K6" s="42"/>
    </row>
    <row r="7" spans="1:19" ht="13.5" customHeight="1">
      <c r="A7" s="31" t="s">
        <v>157</v>
      </c>
      <c r="B7" s="45">
        <v>37</v>
      </c>
      <c r="C7" s="45">
        <v>-6</v>
      </c>
      <c r="D7" s="46">
        <v>89</v>
      </c>
      <c r="E7" s="45">
        <v>-17</v>
      </c>
      <c r="F7" s="45">
        <v>40</v>
      </c>
      <c r="G7" s="45">
        <v>49</v>
      </c>
      <c r="H7" s="31" t="s">
        <v>184</v>
      </c>
      <c r="I7" s="45">
        <v>615</v>
      </c>
      <c r="J7" s="45">
        <v>-15</v>
      </c>
      <c r="K7" s="46">
        <v>1405</v>
      </c>
      <c r="L7" s="45">
        <v>-132</v>
      </c>
      <c r="M7" s="45">
        <v>650</v>
      </c>
      <c r="N7" s="45">
        <v>755</v>
      </c>
    </row>
    <row r="8" spans="1:19" ht="13.5" customHeight="1">
      <c r="A8" s="31" t="s">
        <v>158</v>
      </c>
      <c r="B8" s="45">
        <v>36</v>
      </c>
      <c r="C8" s="45">
        <v>-5</v>
      </c>
      <c r="D8" s="46">
        <v>93</v>
      </c>
      <c r="E8" s="45">
        <v>-23</v>
      </c>
      <c r="F8" s="45">
        <v>47</v>
      </c>
      <c r="G8" s="45">
        <v>46</v>
      </c>
      <c r="H8" s="31" t="s">
        <v>185</v>
      </c>
      <c r="I8" s="45">
        <v>469</v>
      </c>
      <c r="J8" s="45">
        <v>10</v>
      </c>
      <c r="K8" s="46">
        <v>1132</v>
      </c>
      <c r="L8" s="45">
        <v>-64</v>
      </c>
      <c r="M8" s="45">
        <v>522</v>
      </c>
      <c r="N8" s="45">
        <v>610</v>
      </c>
    </row>
    <row r="9" spans="1:19" ht="13.5" customHeight="1">
      <c r="A9" s="513" t="s">
        <v>159</v>
      </c>
      <c r="B9" s="515">
        <v>2718</v>
      </c>
      <c r="C9" s="515">
        <v>-93</v>
      </c>
      <c r="D9" s="514">
        <v>6870</v>
      </c>
      <c r="E9" s="515">
        <v>-681</v>
      </c>
      <c r="F9" s="515">
        <v>3119</v>
      </c>
      <c r="G9" s="515">
        <v>3751</v>
      </c>
      <c r="H9" s="513" t="s">
        <v>186</v>
      </c>
      <c r="I9" s="515">
        <v>52171</v>
      </c>
      <c r="J9" s="515">
        <v>782</v>
      </c>
      <c r="K9" s="514">
        <v>116862</v>
      </c>
      <c r="L9" s="515">
        <v>-1620</v>
      </c>
      <c r="M9" s="515">
        <v>53442</v>
      </c>
      <c r="N9" s="515">
        <v>63420</v>
      </c>
    </row>
    <row r="10" spans="1:19" ht="13.5" customHeight="1">
      <c r="A10" s="31" t="s">
        <v>235</v>
      </c>
      <c r="B10" s="45">
        <v>2003</v>
      </c>
      <c r="C10" s="45">
        <v>-18</v>
      </c>
      <c r="D10" s="46">
        <v>4114</v>
      </c>
      <c r="E10" s="45">
        <v>-229</v>
      </c>
      <c r="F10" s="45">
        <v>1797</v>
      </c>
      <c r="G10" s="45">
        <v>2317</v>
      </c>
      <c r="H10" s="31" t="s">
        <v>187</v>
      </c>
      <c r="I10" s="45">
        <v>303</v>
      </c>
      <c r="J10" s="45">
        <v>-22</v>
      </c>
      <c r="K10" s="46">
        <v>791</v>
      </c>
      <c r="L10" s="45">
        <v>-93</v>
      </c>
      <c r="M10" s="45">
        <v>360</v>
      </c>
      <c r="N10" s="45">
        <v>431</v>
      </c>
    </row>
    <row r="11" spans="1:19" ht="13.5" customHeight="1">
      <c r="A11" s="31" t="s">
        <v>248</v>
      </c>
      <c r="B11" s="45">
        <v>2394</v>
      </c>
      <c r="C11" s="45">
        <v>-94</v>
      </c>
      <c r="D11" s="46">
        <v>4721</v>
      </c>
      <c r="E11" s="45">
        <v>-192</v>
      </c>
      <c r="F11" s="45">
        <v>2116</v>
      </c>
      <c r="G11" s="45">
        <v>2605</v>
      </c>
      <c r="H11" s="31" t="s">
        <v>188</v>
      </c>
      <c r="I11" s="45">
        <v>184</v>
      </c>
      <c r="J11" s="45">
        <v>-17</v>
      </c>
      <c r="K11" s="46">
        <v>510</v>
      </c>
      <c r="L11" s="45">
        <v>-80</v>
      </c>
      <c r="M11" s="45">
        <v>229</v>
      </c>
      <c r="N11" s="45">
        <v>281</v>
      </c>
    </row>
    <row r="12" spans="1:19" ht="13.5" customHeight="1">
      <c r="A12" s="31" t="s">
        <v>261</v>
      </c>
      <c r="B12" s="45">
        <v>1479</v>
      </c>
      <c r="C12" s="45">
        <v>36</v>
      </c>
      <c r="D12" s="46">
        <v>2885</v>
      </c>
      <c r="E12" s="45">
        <v>31</v>
      </c>
      <c r="F12" s="45">
        <v>1285</v>
      </c>
      <c r="G12" s="45">
        <v>1600</v>
      </c>
      <c r="H12" s="31" t="s">
        <v>189</v>
      </c>
      <c r="I12" s="45">
        <v>80</v>
      </c>
      <c r="J12" s="45">
        <v>-6</v>
      </c>
      <c r="K12" s="46">
        <v>200</v>
      </c>
      <c r="L12" s="45">
        <v>-35</v>
      </c>
      <c r="M12" s="45">
        <v>98</v>
      </c>
      <c r="N12" s="45">
        <v>102</v>
      </c>
    </row>
    <row r="13" spans="1:19" ht="13.5" customHeight="1">
      <c r="A13" s="31" t="s">
        <v>236</v>
      </c>
      <c r="B13" s="45">
        <v>1095</v>
      </c>
      <c r="C13" s="45">
        <v>-51</v>
      </c>
      <c r="D13" s="46">
        <v>2184</v>
      </c>
      <c r="E13" s="45">
        <v>-182</v>
      </c>
      <c r="F13" s="45">
        <v>993</v>
      </c>
      <c r="G13" s="45">
        <v>1191</v>
      </c>
      <c r="H13" s="31" t="s">
        <v>190</v>
      </c>
      <c r="I13" s="45">
        <v>76</v>
      </c>
      <c r="J13" s="45">
        <v>-15</v>
      </c>
      <c r="K13" s="46">
        <v>240</v>
      </c>
      <c r="L13" s="45">
        <v>-55</v>
      </c>
      <c r="M13" s="45">
        <v>111</v>
      </c>
      <c r="N13" s="45">
        <v>129</v>
      </c>
    </row>
    <row r="14" spans="1:19" ht="13.5" customHeight="1">
      <c r="A14" s="31" t="s">
        <v>249</v>
      </c>
      <c r="B14" s="45">
        <v>1857</v>
      </c>
      <c r="C14" s="45">
        <v>-53</v>
      </c>
      <c r="D14" s="46">
        <v>3692</v>
      </c>
      <c r="E14" s="45">
        <v>-364</v>
      </c>
      <c r="F14" s="45">
        <v>1674</v>
      </c>
      <c r="G14" s="45">
        <v>2018</v>
      </c>
      <c r="H14" s="31" t="s">
        <v>191</v>
      </c>
      <c r="I14" s="45">
        <v>55</v>
      </c>
      <c r="J14" s="45">
        <v>-6</v>
      </c>
      <c r="K14" s="46">
        <v>131</v>
      </c>
      <c r="L14" s="45">
        <v>-35</v>
      </c>
      <c r="M14" s="45">
        <v>50</v>
      </c>
      <c r="N14" s="45">
        <v>81</v>
      </c>
    </row>
    <row r="15" spans="1:19" ht="13.5" customHeight="1">
      <c r="A15" s="31" t="s">
        <v>237</v>
      </c>
      <c r="B15" s="45">
        <v>687</v>
      </c>
      <c r="C15" s="45">
        <v>-26</v>
      </c>
      <c r="D15" s="46">
        <v>1587</v>
      </c>
      <c r="E15" s="45">
        <v>-104</v>
      </c>
      <c r="F15" s="45">
        <v>719</v>
      </c>
      <c r="G15" s="45">
        <v>868</v>
      </c>
      <c r="H15" s="31" t="s">
        <v>192</v>
      </c>
      <c r="I15" s="45">
        <v>21</v>
      </c>
      <c r="J15" s="45">
        <v>-2</v>
      </c>
      <c r="K15" s="46">
        <v>46</v>
      </c>
      <c r="L15" s="45">
        <v>-10</v>
      </c>
      <c r="M15" s="45">
        <v>17</v>
      </c>
      <c r="N15" s="45">
        <v>29</v>
      </c>
    </row>
    <row r="16" spans="1:19" ht="13.5" customHeight="1">
      <c r="A16" s="31" t="s">
        <v>250</v>
      </c>
      <c r="B16" s="45">
        <v>1098</v>
      </c>
      <c r="C16" s="45">
        <v>21</v>
      </c>
      <c r="D16" s="46">
        <v>2584</v>
      </c>
      <c r="E16" s="45">
        <v>-155</v>
      </c>
      <c r="F16" s="45">
        <v>1128</v>
      </c>
      <c r="G16" s="45">
        <v>1456</v>
      </c>
      <c r="H16" s="31" t="s">
        <v>193</v>
      </c>
      <c r="I16" s="45">
        <v>42</v>
      </c>
      <c r="J16" s="274">
        <v>-4</v>
      </c>
      <c r="K16" s="46">
        <v>92</v>
      </c>
      <c r="L16" s="45">
        <v>-11</v>
      </c>
      <c r="M16" s="45">
        <v>42</v>
      </c>
      <c r="N16" s="45">
        <v>50</v>
      </c>
    </row>
    <row r="17" spans="1:14" ht="13.5" customHeight="1">
      <c r="A17" s="31" t="s">
        <v>262</v>
      </c>
      <c r="B17" s="45">
        <v>1254</v>
      </c>
      <c r="C17" s="45">
        <v>-57</v>
      </c>
      <c r="D17" s="46">
        <v>3006</v>
      </c>
      <c r="E17" s="45">
        <v>-218</v>
      </c>
      <c r="F17" s="45">
        <v>1356</v>
      </c>
      <c r="G17" s="45">
        <v>1650</v>
      </c>
      <c r="H17" s="31" t="s">
        <v>194</v>
      </c>
      <c r="I17" s="45">
        <v>224</v>
      </c>
      <c r="J17" s="45">
        <v>-18</v>
      </c>
      <c r="K17" s="46">
        <v>491</v>
      </c>
      <c r="L17" s="45">
        <v>-83</v>
      </c>
      <c r="M17" s="45">
        <v>226</v>
      </c>
      <c r="N17" s="45">
        <v>265</v>
      </c>
    </row>
    <row r="18" spans="1:14" ht="13.5" customHeight="1">
      <c r="A18" s="31" t="s">
        <v>238</v>
      </c>
      <c r="B18" s="45">
        <v>1851</v>
      </c>
      <c r="C18" s="45">
        <v>-28</v>
      </c>
      <c r="D18" s="46">
        <v>3632</v>
      </c>
      <c r="E18" s="45">
        <v>-169</v>
      </c>
      <c r="F18" s="45">
        <v>1666</v>
      </c>
      <c r="G18" s="45">
        <v>1966</v>
      </c>
      <c r="H18" s="31" t="s">
        <v>195</v>
      </c>
      <c r="I18" s="45">
        <v>24</v>
      </c>
      <c r="J18" s="47" t="s">
        <v>269</v>
      </c>
      <c r="K18" s="46">
        <v>52</v>
      </c>
      <c r="L18" s="45">
        <v>-14</v>
      </c>
      <c r="M18" s="45">
        <v>27</v>
      </c>
      <c r="N18" s="45">
        <v>25</v>
      </c>
    </row>
    <row r="19" spans="1:14" ht="13.5" customHeight="1">
      <c r="A19" s="31" t="s">
        <v>251</v>
      </c>
      <c r="B19" s="45">
        <v>1278</v>
      </c>
      <c r="C19" s="45">
        <v>-25</v>
      </c>
      <c r="D19" s="46">
        <v>2776</v>
      </c>
      <c r="E19" s="45">
        <v>-90</v>
      </c>
      <c r="F19" s="45">
        <v>1252</v>
      </c>
      <c r="G19" s="45">
        <v>1524</v>
      </c>
      <c r="H19" s="31" t="s">
        <v>196</v>
      </c>
      <c r="I19" s="45">
        <v>58</v>
      </c>
      <c r="J19" s="45">
        <v>-6</v>
      </c>
      <c r="K19" s="46">
        <v>124</v>
      </c>
      <c r="L19" s="45">
        <v>-35</v>
      </c>
      <c r="M19" s="45">
        <v>59</v>
      </c>
      <c r="N19" s="45">
        <v>65</v>
      </c>
    </row>
    <row r="20" spans="1:14" ht="13.5" customHeight="1">
      <c r="A20" s="31" t="s">
        <v>263</v>
      </c>
      <c r="B20" s="45">
        <v>533</v>
      </c>
      <c r="C20" s="45">
        <v>37</v>
      </c>
      <c r="D20" s="46">
        <v>1195</v>
      </c>
      <c r="E20" s="45">
        <v>22</v>
      </c>
      <c r="F20" s="45">
        <v>538</v>
      </c>
      <c r="G20" s="45">
        <v>657</v>
      </c>
      <c r="H20" s="31" t="s">
        <v>197</v>
      </c>
      <c r="I20" s="47" t="s">
        <v>275</v>
      </c>
      <c r="J20" s="47" t="s">
        <v>269</v>
      </c>
      <c r="K20" s="48" t="s">
        <v>269</v>
      </c>
      <c r="L20" s="47" t="s">
        <v>269</v>
      </c>
      <c r="M20" s="47" t="s">
        <v>269</v>
      </c>
      <c r="N20" s="47" t="s">
        <v>269</v>
      </c>
    </row>
    <row r="21" spans="1:14" ht="13.5" customHeight="1">
      <c r="A21" s="31" t="s">
        <v>267</v>
      </c>
      <c r="B21" s="45">
        <v>797</v>
      </c>
      <c r="C21" s="45">
        <v>-74</v>
      </c>
      <c r="D21" s="46">
        <v>1803</v>
      </c>
      <c r="E21" s="45">
        <v>-174</v>
      </c>
      <c r="F21" s="45">
        <v>800</v>
      </c>
      <c r="G21" s="45">
        <v>1003</v>
      </c>
      <c r="H21" s="31" t="s">
        <v>198</v>
      </c>
      <c r="I21" s="47" t="s">
        <v>275</v>
      </c>
      <c r="J21" s="47" t="s">
        <v>269</v>
      </c>
      <c r="K21" s="48" t="s">
        <v>269</v>
      </c>
      <c r="L21" s="47" t="s">
        <v>269</v>
      </c>
      <c r="M21" s="47" t="s">
        <v>269</v>
      </c>
      <c r="N21" s="47" t="s">
        <v>269</v>
      </c>
    </row>
    <row r="22" spans="1:14" ht="13.5" customHeight="1">
      <c r="A22" s="31" t="s">
        <v>239</v>
      </c>
      <c r="B22" s="45">
        <v>1250</v>
      </c>
      <c r="C22" s="45">
        <v>-2</v>
      </c>
      <c r="D22" s="46">
        <v>2672</v>
      </c>
      <c r="E22" s="45">
        <v>-55</v>
      </c>
      <c r="F22" s="45">
        <v>1203</v>
      </c>
      <c r="G22" s="45">
        <v>1469</v>
      </c>
      <c r="H22" s="513" t="s">
        <v>199</v>
      </c>
      <c r="I22" s="515">
        <v>1067</v>
      </c>
      <c r="J22" s="515">
        <v>-96</v>
      </c>
      <c r="K22" s="514">
        <v>2677</v>
      </c>
      <c r="L22" s="515">
        <v>-451</v>
      </c>
      <c r="M22" s="515">
        <v>1219</v>
      </c>
      <c r="N22" s="515">
        <v>1458</v>
      </c>
    </row>
    <row r="23" spans="1:14" ht="13.5" customHeight="1">
      <c r="A23" s="31" t="s">
        <v>252</v>
      </c>
      <c r="B23" s="45">
        <v>1246</v>
      </c>
      <c r="C23" s="45">
        <v>18</v>
      </c>
      <c r="D23" s="46">
        <v>2783</v>
      </c>
      <c r="E23" s="45">
        <v>-2</v>
      </c>
      <c r="F23" s="45">
        <v>1203</v>
      </c>
      <c r="G23" s="45">
        <v>1580</v>
      </c>
      <c r="H23" s="31" t="s">
        <v>200</v>
      </c>
      <c r="I23" s="45">
        <v>86</v>
      </c>
      <c r="J23" s="45">
        <v>-8</v>
      </c>
      <c r="K23" s="46">
        <v>197</v>
      </c>
      <c r="L23" s="45">
        <v>-44</v>
      </c>
      <c r="M23" s="45">
        <v>91</v>
      </c>
      <c r="N23" s="45">
        <v>106</v>
      </c>
    </row>
    <row r="24" spans="1:14" ht="13.5" customHeight="1">
      <c r="A24" s="31" t="s">
        <v>160</v>
      </c>
      <c r="B24" s="45">
        <v>1239</v>
      </c>
      <c r="C24" s="45">
        <v>4</v>
      </c>
      <c r="D24" s="46">
        <v>3264</v>
      </c>
      <c r="E24" s="45">
        <v>-172</v>
      </c>
      <c r="F24" s="45">
        <v>1521</v>
      </c>
      <c r="G24" s="45">
        <v>1743</v>
      </c>
      <c r="H24" s="31" t="s">
        <v>201</v>
      </c>
      <c r="I24" s="45">
        <v>79</v>
      </c>
      <c r="J24" s="45">
        <v>-14</v>
      </c>
      <c r="K24" s="46">
        <v>206</v>
      </c>
      <c r="L24" s="45">
        <v>-34</v>
      </c>
      <c r="M24" s="45">
        <v>105</v>
      </c>
      <c r="N24" s="45">
        <v>101</v>
      </c>
    </row>
    <row r="25" spans="1:14" ht="13.5" customHeight="1">
      <c r="A25" s="31" t="s">
        <v>161</v>
      </c>
      <c r="B25" s="45">
        <v>168</v>
      </c>
      <c r="C25" s="45">
        <v>83</v>
      </c>
      <c r="D25" s="46">
        <v>477</v>
      </c>
      <c r="E25" s="45">
        <v>248</v>
      </c>
      <c r="F25" s="45">
        <v>226</v>
      </c>
      <c r="G25" s="45">
        <v>251</v>
      </c>
      <c r="H25" s="31" t="s">
        <v>202</v>
      </c>
      <c r="I25" s="45">
        <v>129</v>
      </c>
      <c r="J25" s="274">
        <v>-20</v>
      </c>
      <c r="K25" s="46">
        <v>339</v>
      </c>
      <c r="L25" s="45">
        <v>-65</v>
      </c>
      <c r="M25" s="45">
        <v>165</v>
      </c>
      <c r="N25" s="45">
        <v>174</v>
      </c>
    </row>
    <row r="26" spans="1:14" ht="13.5" customHeight="1">
      <c r="A26" s="31" t="s">
        <v>240</v>
      </c>
      <c r="B26" s="45">
        <v>512</v>
      </c>
      <c r="C26" s="45">
        <v>8</v>
      </c>
      <c r="D26" s="46">
        <v>1254</v>
      </c>
      <c r="E26" s="45">
        <v>6</v>
      </c>
      <c r="F26" s="45">
        <v>554</v>
      </c>
      <c r="G26" s="45">
        <v>700</v>
      </c>
      <c r="H26" s="31" t="s">
        <v>203</v>
      </c>
      <c r="I26" s="45">
        <v>101</v>
      </c>
      <c r="J26" s="45">
        <v>-11</v>
      </c>
      <c r="K26" s="46">
        <v>248</v>
      </c>
      <c r="L26" s="45">
        <v>-35</v>
      </c>
      <c r="M26" s="45">
        <v>117</v>
      </c>
      <c r="N26" s="45">
        <v>131</v>
      </c>
    </row>
    <row r="27" spans="1:14" ht="13.5" customHeight="1">
      <c r="A27" s="31" t="s">
        <v>253</v>
      </c>
      <c r="B27" s="45">
        <v>179</v>
      </c>
      <c r="C27" s="274">
        <v>-12</v>
      </c>
      <c r="D27" s="46">
        <v>355</v>
      </c>
      <c r="E27" s="45">
        <v>-37</v>
      </c>
      <c r="F27" s="45">
        <v>149</v>
      </c>
      <c r="G27" s="45">
        <v>206</v>
      </c>
      <c r="H27" s="31" t="s">
        <v>204</v>
      </c>
      <c r="I27" s="45">
        <v>70</v>
      </c>
      <c r="J27" s="45">
        <v>13</v>
      </c>
      <c r="K27" s="46">
        <v>169</v>
      </c>
      <c r="L27" s="45">
        <v>49</v>
      </c>
      <c r="M27" s="45">
        <v>77</v>
      </c>
      <c r="N27" s="45">
        <v>92</v>
      </c>
    </row>
    <row r="28" spans="1:14" ht="13.5" customHeight="1">
      <c r="A28" s="31" t="s">
        <v>264</v>
      </c>
      <c r="B28" s="45">
        <v>1291</v>
      </c>
      <c r="C28" s="45">
        <v>-39</v>
      </c>
      <c r="D28" s="46">
        <v>3045</v>
      </c>
      <c r="E28" s="45">
        <v>-177</v>
      </c>
      <c r="F28" s="45">
        <v>1369</v>
      </c>
      <c r="G28" s="45">
        <v>1676</v>
      </c>
      <c r="H28" s="31" t="s">
        <v>205</v>
      </c>
      <c r="I28" s="45">
        <v>150</v>
      </c>
      <c r="J28" s="45">
        <v>-38</v>
      </c>
      <c r="K28" s="46">
        <v>309</v>
      </c>
      <c r="L28" s="45">
        <v>-136</v>
      </c>
      <c r="M28" s="45">
        <v>144</v>
      </c>
      <c r="N28" s="45">
        <v>165</v>
      </c>
    </row>
    <row r="29" spans="1:14" ht="13.5" customHeight="1">
      <c r="A29" s="31" t="s">
        <v>162</v>
      </c>
      <c r="B29" s="45">
        <v>474</v>
      </c>
      <c r="C29" s="45">
        <v>-29</v>
      </c>
      <c r="D29" s="46">
        <v>1243</v>
      </c>
      <c r="E29" s="45">
        <v>-141</v>
      </c>
      <c r="F29" s="45">
        <v>579</v>
      </c>
      <c r="G29" s="45">
        <v>664</v>
      </c>
      <c r="H29" s="31" t="s">
        <v>823</v>
      </c>
      <c r="I29" s="45">
        <v>39</v>
      </c>
      <c r="J29" s="45">
        <v>-35</v>
      </c>
      <c r="K29" s="46">
        <v>81</v>
      </c>
      <c r="L29" s="45">
        <v>-103</v>
      </c>
      <c r="M29" s="45">
        <v>38</v>
      </c>
      <c r="N29" s="45">
        <v>43</v>
      </c>
    </row>
    <row r="30" spans="1:14" ht="13.5" customHeight="1">
      <c r="A30" s="31" t="s">
        <v>241</v>
      </c>
      <c r="B30" s="45">
        <v>469</v>
      </c>
      <c r="C30" s="45">
        <v>2</v>
      </c>
      <c r="D30" s="46">
        <v>1123</v>
      </c>
      <c r="E30" s="45">
        <v>-35</v>
      </c>
      <c r="F30" s="45">
        <v>516</v>
      </c>
      <c r="G30" s="45">
        <v>607</v>
      </c>
      <c r="H30" s="31" t="s">
        <v>206</v>
      </c>
      <c r="I30" s="45">
        <v>183</v>
      </c>
      <c r="J30" s="45">
        <v>18</v>
      </c>
      <c r="K30" s="46">
        <v>370</v>
      </c>
      <c r="L30" s="45">
        <v>-11</v>
      </c>
      <c r="M30" s="45">
        <v>163</v>
      </c>
      <c r="N30" s="45">
        <v>207</v>
      </c>
    </row>
    <row r="31" spans="1:14" ht="13.5" customHeight="1">
      <c r="A31" s="31" t="s">
        <v>254</v>
      </c>
      <c r="B31" s="45">
        <v>1104</v>
      </c>
      <c r="C31" s="45">
        <v>26</v>
      </c>
      <c r="D31" s="46">
        <v>2482</v>
      </c>
      <c r="E31" s="45">
        <v>-53</v>
      </c>
      <c r="F31" s="45">
        <v>1087</v>
      </c>
      <c r="G31" s="45">
        <v>1395</v>
      </c>
      <c r="H31" s="31" t="s">
        <v>207</v>
      </c>
      <c r="I31" s="45">
        <v>71</v>
      </c>
      <c r="J31" s="45">
        <v>-11</v>
      </c>
      <c r="K31" s="46">
        <v>164</v>
      </c>
      <c r="L31" s="45">
        <v>-41</v>
      </c>
      <c r="M31" s="45">
        <v>76</v>
      </c>
      <c r="N31" s="45">
        <v>88</v>
      </c>
    </row>
    <row r="32" spans="1:14" ht="13.5" customHeight="1">
      <c r="A32" s="31" t="s">
        <v>265</v>
      </c>
      <c r="B32" s="45">
        <v>625</v>
      </c>
      <c r="C32" s="45">
        <v>-1</v>
      </c>
      <c r="D32" s="46">
        <v>1508</v>
      </c>
      <c r="E32" s="45">
        <v>-75</v>
      </c>
      <c r="F32" s="45">
        <v>698</v>
      </c>
      <c r="G32" s="45">
        <v>810</v>
      </c>
      <c r="H32" s="31" t="s">
        <v>208</v>
      </c>
      <c r="I32" s="45">
        <v>100</v>
      </c>
      <c r="J32" s="45">
        <v>-6</v>
      </c>
      <c r="K32" s="46">
        <v>267</v>
      </c>
      <c r="L32" s="45">
        <v>-21</v>
      </c>
      <c r="M32" s="45">
        <v>105</v>
      </c>
      <c r="N32" s="45">
        <v>162</v>
      </c>
    </row>
    <row r="33" spans="1:14" ht="13.5" customHeight="1">
      <c r="A33" s="31" t="s">
        <v>242</v>
      </c>
      <c r="B33" s="45">
        <v>1091</v>
      </c>
      <c r="C33" s="45">
        <v>53</v>
      </c>
      <c r="D33" s="46">
        <v>2001</v>
      </c>
      <c r="E33" s="45">
        <v>-59</v>
      </c>
      <c r="F33" s="45">
        <v>954</v>
      </c>
      <c r="G33" s="45">
        <v>1047</v>
      </c>
      <c r="H33" s="31" t="s">
        <v>209</v>
      </c>
      <c r="I33" s="45">
        <v>237</v>
      </c>
      <c r="J33" s="45">
        <v>-7</v>
      </c>
      <c r="K33" s="46">
        <v>534</v>
      </c>
      <c r="L33" s="45">
        <v>-35</v>
      </c>
      <c r="M33" s="45">
        <v>259</v>
      </c>
      <c r="N33" s="45">
        <v>275</v>
      </c>
    </row>
    <row r="34" spans="1:14" ht="13.5" customHeight="1">
      <c r="A34" s="31" t="s">
        <v>255</v>
      </c>
      <c r="B34" s="45">
        <v>1596</v>
      </c>
      <c r="C34" s="45">
        <v>80</v>
      </c>
      <c r="D34" s="46">
        <v>3091</v>
      </c>
      <c r="E34" s="47" t="s">
        <v>666</v>
      </c>
      <c r="F34" s="45">
        <v>1407</v>
      </c>
      <c r="G34" s="45">
        <v>1684</v>
      </c>
      <c r="H34" s="31" t="s">
        <v>210</v>
      </c>
      <c r="I34" s="45">
        <v>44</v>
      </c>
      <c r="J34" s="45">
        <v>-27</v>
      </c>
      <c r="K34" s="46">
        <v>113</v>
      </c>
      <c r="L34" s="45">
        <v>-84</v>
      </c>
      <c r="M34" s="45">
        <v>53</v>
      </c>
      <c r="N34" s="45">
        <v>60</v>
      </c>
    </row>
    <row r="35" spans="1:14" ht="13.5" customHeight="1">
      <c r="A35" s="31" t="s">
        <v>256</v>
      </c>
      <c r="B35" s="45">
        <v>1775</v>
      </c>
      <c r="C35" s="45">
        <v>66</v>
      </c>
      <c r="D35" s="46">
        <v>3587</v>
      </c>
      <c r="E35" s="45">
        <v>79</v>
      </c>
      <c r="F35" s="45">
        <v>1682</v>
      </c>
      <c r="G35" s="45">
        <v>1905</v>
      </c>
      <c r="H35" s="31" t="s">
        <v>211</v>
      </c>
      <c r="I35" s="47" t="s">
        <v>275</v>
      </c>
      <c r="J35" s="47" t="s">
        <v>269</v>
      </c>
      <c r="K35" s="48" t="s">
        <v>269</v>
      </c>
      <c r="L35" s="47" t="s">
        <v>269</v>
      </c>
      <c r="M35" s="47" t="s">
        <v>269</v>
      </c>
      <c r="N35" s="47" t="s">
        <v>269</v>
      </c>
    </row>
    <row r="36" spans="1:14" ht="13.5" customHeight="1">
      <c r="A36" s="31" t="s">
        <v>268</v>
      </c>
      <c r="B36" s="45">
        <v>1205</v>
      </c>
      <c r="C36" s="45">
        <v>-54</v>
      </c>
      <c r="D36" s="46">
        <v>2474</v>
      </c>
      <c r="E36" s="45">
        <v>-181</v>
      </c>
      <c r="F36" s="45">
        <v>1149</v>
      </c>
      <c r="G36" s="45">
        <v>1325</v>
      </c>
      <c r="H36" s="31" t="s">
        <v>212</v>
      </c>
      <c r="I36" s="47" t="s">
        <v>275</v>
      </c>
      <c r="J36" s="47" t="s">
        <v>269</v>
      </c>
      <c r="K36" s="48" t="s">
        <v>269</v>
      </c>
      <c r="L36" s="47" t="s">
        <v>269</v>
      </c>
      <c r="M36" s="47" t="s">
        <v>269</v>
      </c>
      <c r="N36" s="47" t="s">
        <v>269</v>
      </c>
    </row>
    <row r="37" spans="1:14" ht="13.5" customHeight="1">
      <c r="A37" s="31" t="s">
        <v>274</v>
      </c>
      <c r="B37" s="45">
        <v>984</v>
      </c>
      <c r="C37" s="45">
        <v>13</v>
      </c>
      <c r="D37" s="46">
        <v>2209</v>
      </c>
      <c r="E37" s="45">
        <v>-9</v>
      </c>
      <c r="F37" s="45">
        <v>978</v>
      </c>
      <c r="G37" s="45">
        <v>1231</v>
      </c>
      <c r="H37" s="513" t="s">
        <v>213</v>
      </c>
      <c r="I37" s="515">
        <v>1289</v>
      </c>
      <c r="J37" s="515">
        <v>-146</v>
      </c>
      <c r="K37" s="514">
        <v>2997</v>
      </c>
      <c r="L37" s="515">
        <v>-560</v>
      </c>
      <c r="M37" s="515">
        <v>1393</v>
      </c>
      <c r="N37" s="515">
        <v>1604</v>
      </c>
    </row>
    <row r="38" spans="1:14" ht="13.5" customHeight="1">
      <c r="A38" s="31" t="s">
        <v>163</v>
      </c>
      <c r="B38" s="45">
        <v>730</v>
      </c>
      <c r="C38" s="45">
        <v>-38</v>
      </c>
      <c r="D38" s="46">
        <v>1676</v>
      </c>
      <c r="E38" s="45">
        <v>-167</v>
      </c>
      <c r="F38" s="45">
        <v>778</v>
      </c>
      <c r="G38" s="45">
        <v>898</v>
      </c>
      <c r="H38" s="31" t="s">
        <v>807</v>
      </c>
      <c r="I38" s="47" t="s">
        <v>367</v>
      </c>
      <c r="J38" s="275" t="s">
        <v>367</v>
      </c>
      <c r="K38" s="48" t="s">
        <v>367</v>
      </c>
      <c r="L38" s="47" t="s">
        <v>367</v>
      </c>
      <c r="M38" s="47" t="s">
        <v>367</v>
      </c>
      <c r="N38" s="47" t="s">
        <v>367</v>
      </c>
    </row>
    <row r="39" spans="1:14" ht="13.5" customHeight="1">
      <c r="A39" s="31" t="s">
        <v>243</v>
      </c>
      <c r="B39" s="45">
        <v>878</v>
      </c>
      <c r="C39" s="45">
        <v>-14</v>
      </c>
      <c r="D39" s="46">
        <v>1846</v>
      </c>
      <c r="E39" s="45">
        <v>-116</v>
      </c>
      <c r="F39" s="45">
        <v>877</v>
      </c>
      <c r="G39" s="45">
        <v>969</v>
      </c>
      <c r="H39" s="31" t="s">
        <v>214</v>
      </c>
      <c r="I39" s="45">
        <v>89</v>
      </c>
      <c r="J39" s="45">
        <v>-10</v>
      </c>
      <c r="K39" s="46">
        <v>220</v>
      </c>
      <c r="L39" s="45">
        <v>-51</v>
      </c>
      <c r="M39" s="45">
        <v>98</v>
      </c>
      <c r="N39" s="45">
        <v>122</v>
      </c>
    </row>
    <row r="40" spans="1:14" ht="13.5" customHeight="1">
      <c r="A40" s="31" t="s">
        <v>164</v>
      </c>
      <c r="B40" s="45">
        <v>220</v>
      </c>
      <c r="C40" s="45">
        <v>17</v>
      </c>
      <c r="D40" s="46">
        <v>601</v>
      </c>
      <c r="E40" s="45">
        <v>-68</v>
      </c>
      <c r="F40" s="45">
        <v>302</v>
      </c>
      <c r="G40" s="45">
        <v>299</v>
      </c>
      <c r="H40" s="31" t="s">
        <v>215</v>
      </c>
      <c r="I40" s="45">
        <v>131</v>
      </c>
      <c r="J40" s="45">
        <v>-20</v>
      </c>
      <c r="K40" s="46">
        <v>312</v>
      </c>
      <c r="L40" s="45">
        <v>-64</v>
      </c>
      <c r="M40" s="45">
        <v>134</v>
      </c>
      <c r="N40" s="45">
        <v>178</v>
      </c>
    </row>
    <row r="41" spans="1:14" ht="13.5" customHeight="1">
      <c r="A41" s="31" t="s">
        <v>165</v>
      </c>
      <c r="B41" s="47" t="s">
        <v>803</v>
      </c>
      <c r="C41" s="47" t="s">
        <v>805</v>
      </c>
      <c r="D41" s="48" t="s">
        <v>803</v>
      </c>
      <c r="E41" s="47" t="s">
        <v>803</v>
      </c>
      <c r="F41" s="47" t="s">
        <v>803</v>
      </c>
      <c r="G41" s="47" t="s">
        <v>803</v>
      </c>
      <c r="H41" s="31" t="s">
        <v>216</v>
      </c>
      <c r="I41" s="45">
        <v>66</v>
      </c>
      <c r="J41" s="45">
        <v>-5</v>
      </c>
      <c r="K41" s="46">
        <v>145</v>
      </c>
      <c r="L41" s="45">
        <v>-17</v>
      </c>
      <c r="M41" s="45">
        <v>70</v>
      </c>
      <c r="N41" s="45">
        <v>75</v>
      </c>
    </row>
    <row r="42" spans="1:14" ht="13.5" customHeight="1">
      <c r="A42" s="31" t="s">
        <v>166</v>
      </c>
      <c r="B42" s="47" t="s">
        <v>803</v>
      </c>
      <c r="C42" s="47" t="s">
        <v>803</v>
      </c>
      <c r="D42" s="48" t="s">
        <v>803</v>
      </c>
      <c r="E42" s="47" t="s">
        <v>803</v>
      </c>
      <c r="F42" s="47" t="s">
        <v>803</v>
      </c>
      <c r="G42" s="47" t="s">
        <v>803</v>
      </c>
      <c r="H42" s="31" t="s">
        <v>217</v>
      </c>
      <c r="I42" s="45">
        <v>29</v>
      </c>
      <c r="J42" s="45">
        <v>-4</v>
      </c>
      <c r="K42" s="46">
        <v>57</v>
      </c>
      <c r="L42" s="45">
        <v>-7</v>
      </c>
      <c r="M42" s="45">
        <v>22</v>
      </c>
      <c r="N42" s="45">
        <v>35</v>
      </c>
    </row>
    <row r="43" spans="1:14" ht="13.5" customHeight="1">
      <c r="A43" s="31" t="s">
        <v>167</v>
      </c>
      <c r="B43" s="45">
        <v>1621</v>
      </c>
      <c r="C43" s="45">
        <v>269</v>
      </c>
      <c r="D43" s="46">
        <v>4834</v>
      </c>
      <c r="E43" s="45">
        <v>577</v>
      </c>
      <c r="F43" s="45">
        <v>2212</v>
      </c>
      <c r="G43" s="45">
        <v>2622</v>
      </c>
      <c r="H43" s="31" t="s">
        <v>218</v>
      </c>
      <c r="I43" s="45">
        <v>34</v>
      </c>
      <c r="J43" s="45">
        <v>-6</v>
      </c>
      <c r="K43" s="46">
        <v>79</v>
      </c>
      <c r="L43" s="45">
        <v>-19</v>
      </c>
      <c r="M43" s="45">
        <v>34</v>
      </c>
      <c r="N43" s="45">
        <v>45</v>
      </c>
    </row>
    <row r="44" spans="1:14" ht="13.5" customHeight="1">
      <c r="A44" s="31" t="s">
        <v>168</v>
      </c>
      <c r="B44" s="45">
        <v>446</v>
      </c>
      <c r="C44" s="45">
        <v>14</v>
      </c>
      <c r="D44" s="46">
        <v>1393</v>
      </c>
      <c r="E44" s="45">
        <v>286</v>
      </c>
      <c r="F44" s="45">
        <v>589</v>
      </c>
      <c r="G44" s="45">
        <v>804</v>
      </c>
      <c r="H44" s="31" t="s">
        <v>219</v>
      </c>
      <c r="I44" s="45">
        <v>27</v>
      </c>
      <c r="J44" s="45">
        <v>-4</v>
      </c>
      <c r="K44" s="46">
        <v>60</v>
      </c>
      <c r="L44" s="45">
        <v>-17</v>
      </c>
      <c r="M44" s="45">
        <v>26</v>
      </c>
      <c r="N44" s="45">
        <v>34</v>
      </c>
    </row>
    <row r="45" spans="1:14" ht="13.5" customHeight="1">
      <c r="A45" s="31" t="s">
        <v>169</v>
      </c>
      <c r="B45" s="45">
        <v>653</v>
      </c>
      <c r="C45" s="45">
        <v>34</v>
      </c>
      <c r="D45" s="46">
        <v>1622</v>
      </c>
      <c r="E45" s="45">
        <v>56</v>
      </c>
      <c r="F45" s="45">
        <v>763</v>
      </c>
      <c r="G45" s="45">
        <v>859</v>
      </c>
      <c r="H45" s="31" t="s">
        <v>220</v>
      </c>
      <c r="I45" s="45">
        <v>12</v>
      </c>
      <c r="J45" s="47" t="s">
        <v>269</v>
      </c>
      <c r="K45" s="46">
        <v>19</v>
      </c>
      <c r="L45" s="45">
        <v>-7</v>
      </c>
      <c r="M45" s="45">
        <v>9</v>
      </c>
      <c r="N45" s="45">
        <v>10</v>
      </c>
    </row>
    <row r="46" spans="1:14" ht="13.5" customHeight="1">
      <c r="A46" s="31" t="s">
        <v>170</v>
      </c>
      <c r="B46" s="45">
        <v>689</v>
      </c>
      <c r="C46" s="45">
        <v>16</v>
      </c>
      <c r="D46" s="46">
        <v>1666</v>
      </c>
      <c r="E46" s="45">
        <v>59</v>
      </c>
      <c r="F46" s="45">
        <v>759</v>
      </c>
      <c r="G46" s="45">
        <v>907</v>
      </c>
      <c r="H46" s="31" t="s">
        <v>221</v>
      </c>
      <c r="I46" s="45">
        <v>6</v>
      </c>
      <c r="J46" s="47" t="s">
        <v>269</v>
      </c>
      <c r="K46" s="46">
        <v>14</v>
      </c>
      <c r="L46" s="45">
        <v>-3</v>
      </c>
      <c r="M46" s="45">
        <v>10</v>
      </c>
      <c r="N46" s="45">
        <v>4</v>
      </c>
    </row>
    <row r="47" spans="1:14" ht="13.5" customHeight="1">
      <c r="A47" s="31" t="s">
        <v>171</v>
      </c>
      <c r="B47" s="45">
        <v>768</v>
      </c>
      <c r="C47" s="45">
        <v>29</v>
      </c>
      <c r="D47" s="46">
        <v>1791</v>
      </c>
      <c r="E47" s="45">
        <v>-41</v>
      </c>
      <c r="F47" s="45">
        <v>834</v>
      </c>
      <c r="G47" s="45">
        <v>957</v>
      </c>
      <c r="H47" s="513" t="s">
        <v>232</v>
      </c>
      <c r="I47" s="515">
        <v>394</v>
      </c>
      <c r="J47" s="515">
        <v>-49</v>
      </c>
      <c r="K47" s="514">
        <v>906</v>
      </c>
      <c r="L47" s="515">
        <v>-185</v>
      </c>
      <c r="M47" s="515">
        <v>403</v>
      </c>
      <c r="N47" s="515">
        <v>503</v>
      </c>
    </row>
    <row r="48" spans="1:14" ht="13.5" customHeight="1">
      <c r="A48" s="31" t="s">
        <v>172</v>
      </c>
      <c r="B48" s="45">
        <v>829</v>
      </c>
      <c r="C48" s="45">
        <v>52</v>
      </c>
      <c r="D48" s="46">
        <v>2211</v>
      </c>
      <c r="E48" s="45">
        <v>-13</v>
      </c>
      <c r="F48" s="45">
        <v>1075</v>
      </c>
      <c r="G48" s="45">
        <v>1136</v>
      </c>
      <c r="H48" s="31" t="s">
        <v>222</v>
      </c>
      <c r="I48" s="45">
        <v>57</v>
      </c>
      <c r="J48" s="45">
        <v>-5</v>
      </c>
      <c r="K48" s="46">
        <v>118</v>
      </c>
      <c r="L48" s="45">
        <v>-24</v>
      </c>
      <c r="M48" s="45">
        <v>59</v>
      </c>
      <c r="N48" s="45">
        <v>59</v>
      </c>
    </row>
    <row r="49" spans="1:14" ht="13.5" customHeight="1">
      <c r="A49" s="31" t="s">
        <v>173</v>
      </c>
      <c r="B49" s="45">
        <v>1696</v>
      </c>
      <c r="C49" s="45">
        <v>228</v>
      </c>
      <c r="D49" s="46">
        <v>4752</v>
      </c>
      <c r="E49" s="45">
        <v>628</v>
      </c>
      <c r="F49" s="45">
        <v>2207</v>
      </c>
      <c r="G49" s="45">
        <v>2545</v>
      </c>
      <c r="H49" s="31" t="s">
        <v>223</v>
      </c>
      <c r="I49" s="45">
        <v>233</v>
      </c>
      <c r="J49" s="45">
        <v>-30</v>
      </c>
      <c r="K49" s="46">
        <v>657</v>
      </c>
      <c r="L49" s="45">
        <v>-131</v>
      </c>
      <c r="M49" s="45">
        <v>306</v>
      </c>
      <c r="N49" s="45">
        <v>351</v>
      </c>
    </row>
    <row r="50" spans="1:14" ht="13.5" customHeight="1">
      <c r="A50" s="31" t="s">
        <v>174</v>
      </c>
      <c r="B50" s="45">
        <v>1247</v>
      </c>
      <c r="C50" s="45">
        <v>113</v>
      </c>
      <c r="D50" s="46">
        <v>2982</v>
      </c>
      <c r="E50" s="45">
        <v>220</v>
      </c>
      <c r="F50" s="45">
        <v>1441</v>
      </c>
      <c r="G50" s="45">
        <v>1541</v>
      </c>
      <c r="H50" s="31" t="s">
        <v>224</v>
      </c>
      <c r="I50" s="45">
        <v>491</v>
      </c>
      <c r="J50" s="45">
        <v>-60</v>
      </c>
      <c r="K50" s="46">
        <v>1313</v>
      </c>
      <c r="L50" s="45">
        <v>-187</v>
      </c>
      <c r="M50" s="45">
        <v>640</v>
      </c>
      <c r="N50" s="45">
        <v>673</v>
      </c>
    </row>
    <row r="51" spans="1:14" ht="13.5" customHeight="1">
      <c r="A51" s="31" t="s">
        <v>175</v>
      </c>
      <c r="B51" s="45">
        <v>359</v>
      </c>
      <c r="C51" s="45">
        <v>67</v>
      </c>
      <c r="D51" s="46">
        <v>854</v>
      </c>
      <c r="E51" s="45">
        <v>198</v>
      </c>
      <c r="F51" s="45">
        <v>429</v>
      </c>
      <c r="G51" s="45">
        <v>425</v>
      </c>
      <c r="H51" s="31" t="s">
        <v>225</v>
      </c>
      <c r="I51" s="45">
        <v>439</v>
      </c>
      <c r="J51" s="45">
        <v>-25</v>
      </c>
      <c r="K51" s="46">
        <v>1082</v>
      </c>
      <c r="L51" s="45">
        <v>-112</v>
      </c>
      <c r="M51" s="45">
        <v>478</v>
      </c>
      <c r="N51" s="45">
        <v>604</v>
      </c>
    </row>
    <row r="52" spans="1:14" ht="13.5" customHeight="1">
      <c r="A52" s="31" t="s">
        <v>176</v>
      </c>
      <c r="B52" s="45">
        <v>810</v>
      </c>
      <c r="C52" s="45">
        <v>23</v>
      </c>
      <c r="D52" s="46">
        <v>1920</v>
      </c>
      <c r="E52" s="45">
        <v>34</v>
      </c>
      <c r="F52" s="45">
        <v>848</v>
      </c>
      <c r="G52" s="45">
        <v>1072</v>
      </c>
      <c r="H52" s="31" t="s">
        <v>226</v>
      </c>
      <c r="I52" s="45">
        <v>148</v>
      </c>
      <c r="J52" s="45">
        <v>-8</v>
      </c>
      <c r="K52" s="46">
        <v>367</v>
      </c>
      <c r="L52" s="45">
        <v>-32</v>
      </c>
      <c r="M52" s="45">
        <v>153</v>
      </c>
      <c r="N52" s="45">
        <v>214</v>
      </c>
    </row>
    <row r="53" spans="1:14" ht="13.5" customHeight="1">
      <c r="A53" s="31" t="s">
        <v>177</v>
      </c>
      <c r="B53" s="45">
        <v>1279</v>
      </c>
      <c r="C53" s="45">
        <v>-22</v>
      </c>
      <c r="D53" s="46">
        <v>2741</v>
      </c>
      <c r="E53" s="45">
        <v>-139</v>
      </c>
      <c r="F53" s="45">
        <v>1296</v>
      </c>
      <c r="G53" s="45">
        <v>1445</v>
      </c>
      <c r="H53" s="31" t="s">
        <v>227</v>
      </c>
      <c r="I53" s="45">
        <v>277</v>
      </c>
      <c r="J53" s="45">
        <v>-25</v>
      </c>
      <c r="K53" s="46">
        <v>666</v>
      </c>
      <c r="L53" s="45">
        <v>-103</v>
      </c>
      <c r="M53" s="45">
        <v>322</v>
      </c>
      <c r="N53" s="45">
        <v>344</v>
      </c>
    </row>
    <row r="54" spans="1:14" ht="13.5" customHeight="1">
      <c r="A54" s="31" t="s">
        <v>178</v>
      </c>
      <c r="B54" s="45">
        <v>1102</v>
      </c>
      <c r="C54" s="45">
        <v>31</v>
      </c>
      <c r="D54" s="46">
        <v>2346</v>
      </c>
      <c r="E54" s="45">
        <v>-84</v>
      </c>
      <c r="F54" s="45">
        <v>1080</v>
      </c>
      <c r="G54" s="45">
        <v>1266</v>
      </c>
      <c r="H54" s="31" t="s">
        <v>228</v>
      </c>
      <c r="I54" s="45">
        <v>122</v>
      </c>
      <c r="J54" s="45">
        <v>-20</v>
      </c>
      <c r="K54" s="46">
        <v>315</v>
      </c>
      <c r="L54" s="45">
        <v>-53</v>
      </c>
      <c r="M54" s="45">
        <v>152</v>
      </c>
      <c r="N54" s="45">
        <v>163</v>
      </c>
    </row>
    <row r="55" spans="1:14" ht="13.5" customHeight="1">
      <c r="A55" s="31" t="s">
        <v>179</v>
      </c>
      <c r="B55" s="45">
        <v>1641</v>
      </c>
      <c r="C55" s="45">
        <v>115</v>
      </c>
      <c r="D55" s="46">
        <v>3552</v>
      </c>
      <c r="E55" s="45">
        <v>117</v>
      </c>
      <c r="F55" s="45">
        <v>1721</v>
      </c>
      <c r="G55" s="45">
        <v>1831</v>
      </c>
      <c r="H55" s="31" t="s">
        <v>229</v>
      </c>
      <c r="I55" s="45">
        <v>149</v>
      </c>
      <c r="J55" s="45">
        <v>-3</v>
      </c>
      <c r="K55" s="46">
        <v>410</v>
      </c>
      <c r="L55" s="45">
        <v>-47</v>
      </c>
      <c r="M55" s="45">
        <v>205</v>
      </c>
      <c r="N55" s="45">
        <v>205</v>
      </c>
    </row>
    <row r="56" spans="1:14" ht="13.5" customHeight="1">
      <c r="A56" s="31" t="s">
        <v>180</v>
      </c>
      <c r="B56" s="45">
        <v>1573</v>
      </c>
      <c r="C56" s="45">
        <v>-48</v>
      </c>
      <c r="D56" s="46">
        <v>3187</v>
      </c>
      <c r="E56" s="45">
        <v>-310</v>
      </c>
      <c r="F56" s="45">
        <v>1418</v>
      </c>
      <c r="G56" s="45">
        <v>1769</v>
      </c>
      <c r="H56" s="31" t="s">
        <v>230</v>
      </c>
      <c r="I56" s="45">
        <v>55</v>
      </c>
      <c r="J56" s="45">
        <v>-5</v>
      </c>
      <c r="K56" s="46">
        <v>160</v>
      </c>
      <c r="L56" s="45">
        <v>-36</v>
      </c>
      <c r="M56" s="45">
        <v>76</v>
      </c>
      <c r="N56" s="45">
        <v>84</v>
      </c>
    </row>
    <row r="57" spans="1:14" ht="13.5" customHeight="1">
      <c r="A57" s="31" t="s">
        <v>181</v>
      </c>
      <c r="B57" s="45">
        <v>1964</v>
      </c>
      <c r="C57" s="45">
        <v>-18</v>
      </c>
      <c r="D57" s="46">
        <v>4120</v>
      </c>
      <c r="E57" s="45">
        <v>-41</v>
      </c>
      <c r="F57" s="45">
        <v>1888</v>
      </c>
      <c r="G57" s="45">
        <v>2232</v>
      </c>
      <c r="H57" s="31" t="s">
        <v>231</v>
      </c>
      <c r="I57" s="45">
        <v>52</v>
      </c>
      <c r="J57" s="45">
        <v>-5</v>
      </c>
      <c r="K57" s="46">
        <v>154</v>
      </c>
      <c r="L57" s="45">
        <v>-27</v>
      </c>
      <c r="M57" s="45">
        <v>80</v>
      </c>
      <c r="N57" s="45">
        <v>74</v>
      </c>
    </row>
    <row r="58" spans="1:14" ht="13.5" customHeight="1">
      <c r="A58" s="31" t="s">
        <v>182</v>
      </c>
      <c r="B58" s="45">
        <v>288</v>
      </c>
      <c r="C58" s="45">
        <v>-1</v>
      </c>
      <c r="D58" s="46">
        <v>683</v>
      </c>
      <c r="E58" s="45">
        <v>-60</v>
      </c>
      <c r="F58" s="45">
        <v>307</v>
      </c>
      <c r="G58" s="45">
        <v>376</v>
      </c>
      <c r="H58" s="513" t="s">
        <v>233</v>
      </c>
      <c r="I58" s="515">
        <v>2023</v>
      </c>
      <c r="J58" s="515">
        <v>-186</v>
      </c>
      <c r="K58" s="514">
        <v>5242</v>
      </c>
      <c r="L58" s="515">
        <v>-752</v>
      </c>
      <c r="M58" s="515">
        <v>2471</v>
      </c>
      <c r="N58" s="515">
        <v>2771</v>
      </c>
    </row>
    <row r="59" spans="1:14" ht="13.5" customHeight="1">
      <c r="A59" s="31" t="s">
        <v>183</v>
      </c>
      <c r="B59" s="45">
        <v>241</v>
      </c>
      <c r="C59" s="45">
        <v>-3</v>
      </c>
      <c r="D59" s="46">
        <v>588</v>
      </c>
      <c r="E59" s="45">
        <v>-52</v>
      </c>
      <c r="F59" s="45">
        <v>275</v>
      </c>
      <c r="G59" s="45">
        <v>313</v>
      </c>
      <c r="H59" s="717" t="s">
        <v>234</v>
      </c>
      <c r="I59" s="718">
        <v>123950</v>
      </c>
      <c r="J59" s="719">
        <v>-2230</v>
      </c>
      <c r="K59" s="718">
        <v>265979</v>
      </c>
      <c r="L59" s="719">
        <v>-13148</v>
      </c>
      <c r="M59" s="719">
        <v>120376</v>
      </c>
      <c r="N59" s="719">
        <v>145603</v>
      </c>
    </row>
    <row r="60" spans="1:14" ht="13.5" customHeight="1">
      <c r="A60" s="66" t="s">
        <v>366</v>
      </c>
      <c r="B60" s="45">
        <v>519</v>
      </c>
      <c r="C60" s="45">
        <v>39</v>
      </c>
      <c r="D60" s="46">
        <v>1213</v>
      </c>
      <c r="E60" s="45">
        <v>-21</v>
      </c>
      <c r="F60" s="45">
        <v>572</v>
      </c>
      <c r="G60" s="45">
        <v>641</v>
      </c>
      <c r="H60" s="717"/>
      <c r="I60" s="718"/>
      <c r="J60" s="719"/>
      <c r="K60" s="718"/>
      <c r="L60" s="719"/>
      <c r="M60" s="719"/>
      <c r="N60" s="719"/>
    </row>
    <row r="61" spans="1:14" ht="6" customHeight="1">
      <c r="A61" s="35"/>
      <c r="B61" s="34"/>
      <c r="C61" s="34"/>
      <c r="D61" s="41"/>
      <c r="E61" s="36"/>
      <c r="F61" s="34"/>
      <c r="G61" s="37"/>
      <c r="H61" s="49"/>
      <c r="I61" s="50"/>
      <c r="J61" s="50"/>
      <c r="K61" s="51"/>
      <c r="L61" s="50"/>
      <c r="M61" s="50"/>
      <c r="N61" s="50"/>
    </row>
    <row r="62" spans="1:14" ht="13.5" customHeight="1">
      <c r="H62" s="218" t="s">
        <v>816</v>
      </c>
    </row>
  </sheetData>
  <mergeCells count="25">
    <mergeCell ref="K3:N3"/>
    <mergeCell ref="B4:B5"/>
    <mergeCell ref="D4:D5"/>
    <mergeCell ref="F4:F5"/>
    <mergeCell ref="A3:A5"/>
    <mergeCell ref="B3:C3"/>
    <mergeCell ref="D3:G3"/>
    <mergeCell ref="H3:H5"/>
    <mergeCell ref="I3:J3"/>
    <mergeCell ref="C4:C5"/>
    <mergeCell ref="E4:E5"/>
    <mergeCell ref="J4:J5"/>
    <mergeCell ref="G4:G5"/>
    <mergeCell ref="L4:L5"/>
    <mergeCell ref="N59:N60"/>
    <mergeCell ref="I4:I5"/>
    <mergeCell ref="K4:K5"/>
    <mergeCell ref="M4:M5"/>
    <mergeCell ref="N4:N5"/>
    <mergeCell ref="L59:L60"/>
    <mergeCell ref="H59:H60"/>
    <mergeCell ref="I59:I60"/>
    <mergeCell ref="J59:J60"/>
    <mergeCell ref="K59:K60"/>
    <mergeCell ref="M59:M60"/>
  </mergeCells>
  <phoneticPr fontId="1"/>
  <pageMargins left="0.70866141732283472" right="0.70866141732283472" top="0.74803149606299213" bottom="0.74803149606299213" header="0.31496062992125984" footer="0.31496062992125984"/>
  <pageSetup paperSize="9" scale="98" firstPageNumber="33" orientation="portrait" useFirstPageNumber="1" r:id="rId1"/>
  <headerFooter scaleWithDoc="0">
    <oddFooter>&amp;C&amp;"Century,標準"&amp;10&amp;P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Z68"/>
  <sheetViews>
    <sheetView zoomScaleNormal="100" zoomScaleSheetLayoutView="100" workbookViewId="0">
      <selection activeCell="I21" sqref="I21"/>
    </sheetView>
  </sheetViews>
  <sheetFormatPr defaultRowHeight="13.5" customHeight="1"/>
  <cols>
    <col min="1" max="1" width="12.25" style="8" customWidth="1"/>
    <col min="2" max="10" width="9" style="8"/>
    <col min="11" max="11" width="9" style="8" customWidth="1"/>
    <col min="12" max="18" width="9" style="8"/>
    <col min="19" max="19" width="9" style="8" customWidth="1"/>
    <col min="20" max="21" width="9" style="8"/>
    <col min="22" max="22" width="12.25" style="8" bestFit="1" customWidth="1"/>
    <col min="23" max="16384" width="9" style="8"/>
  </cols>
  <sheetData>
    <row r="1" spans="1:24" ht="13.5" customHeight="1">
      <c r="A1" s="598" t="s">
        <v>869</v>
      </c>
    </row>
    <row r="3" spans="1:24" s="54" customFormat="1" ht="18" customHeight="1">
      <c r="A3" s="52" t="s">
        <v>276</v>
      </c>
      <c r="B3" s="722" t="s">
        <v>870</v>
      </c>
      <c r="C3" s="723"/>
      <c r="D3" s="722" t="s">
        <v>278</v>
      </c>
      <c r="E3" s="723"/>
      <c r="F3" s="722" t="s">
        <v>279</v>
      </c>
      <c r="G3" s="723"/>
      <c r="H3" s="722" t="s">
        <v>280</v>
      </c>
      <c r="I3" s="724"/>
      <c r="J3" s="722" t="s">
        <v>281</v>
      </c>
      <c r="K3" s="724"/>
      <c r="L3" s="724" t="s">
        <v>282</v>
      </c>
      <c r="M3" s="723"/>
      <c r="N3" s="722" t="s">
        <v>283</v>
      </c>
      <c r="O3" s="723"/>
      <c r="P3" s="722" t="s">
        <v>284</v>
      </c>
      <c r="Q3" s="723"/>
      <c r="R3" s="722" t="s">
        <v>308</v>
      </c>
      <c r="S3" s="723"/>
      <c r="T3" s="722" t="s">
        <v>796</v>
      </c>
      <c r="U3" s="723"/>
      <c r="V3" s="67" t="s">
        <v>276</v>
      </c>
      <c r="W3" s="53"/>
    </row>
    <row r="4" spans="1:24" s="54" customFormat="1" ht="18" customHeight="1">
      <c r="A4" s="55" t="s">
        <v>277</v>
      </c>
      <c r="B4" s="79" t="s">
        <v>309</v>
      </c>
      <c r="C4" s="80" t="s">
        <v>788</v>
      </c>
      <c r="D4" s="79" t="s">
        <v>309</v>
      </c>
      <c r="E4" s="80" t="s">
        <v>788</v>
      </c>
      <c r="F4" s="79" t="s">
        <v>309</v>
      </c>
      <c r="G4" s="80" t="s">
        <v>788</v>
      </c>
      <c r="H4" s="79" t="s">
        <v>309</v>
      </c>
      <c r="I4" s="481" t="s">
        <v>788</v>
      </c>
      <c r="J4" s="79" t="s">
        <v>309</v>
      </c>
      <c r="K4" s="481" t="s">
        <v>788</v>
      </c>
      <c r="L4" s="482" t="s">
        <v>309</v>
      </c>
      <c r="M4" s="80" t="s">
        <v>788</v>
      </c>
      <c r="N4" s="79" t="s">
        <v>309</v>
      </c>
      <c r="O4" s="80" t="s">
        <v>788</v>
      </c>
      <c r="P4" s="79" t="s">
        <v>309</v>
      </c>
      <c r="Q4" s="80" t="s">
        <v>788</v>
      </c>
      <c r="R4" s="79" t="s">
        <v>309</v>
      </c>
      <c r="S4" s="80" t="s">
        <v>788</v>
      </c>
      <c r="T4" s="79" t="s">
        <v>309</v>
      </c>
      <c r="U4" s="80" t="s">
        <v>788</v>
      </c>
      <c r="V4" s="68" t="s">
        <v>277</v>
      </c>
      <c r="W4" s="53"/>
    </row>
    <row r="5" spans="1:24" s="54" customFormat="1" ht="9" customHeight="1">
      <c r="A5" s="60"/>
      <c r="B5" s="56"/>
      <c r="C5" s="56"/>
      <c r="D5" s="56"/>
      <c r="E5" s="56"/>
      <c r="F5" s="56"/>
      <c r="G5" s="56"/>
      <c r="H5" s="56"/>
      <c r="I5" s="56"/>
      <c r="J5" s="56"/>
      <c r="K5" s="56"/>
      <c r="L5" s="57"/>
      <c r="M5" s="57"/>
      <c r="N5" s="57"/>
      <c r="O5" s="57"/>
      <c r="P5" s="57"/>
      <c r="Q5" s="57"/>
      <c r="R5" s="57"/>
      <c r="S5" s="78"/>
      <c r="T5" s="56"/>
      <c r="U5" s="56"/>
      <c r="V5" s="69"/>
      <c r="W5" s="53"/>
    </row>
    <row r="6" spans="1:24" s="520" customFormat="1" ht="15" customHeight="1">
      <c r="A6" s="516" t="s">
        <v>705</v>
      </c>
      <c r="B6" s="517">
        <v>322497</v>
      </c>
      <c r="C6" s="652">
        <v>100</v>
      </c>
      <c r="D6" s="517">
        <v>334416</v>
      </c>
      <c r="E6" s="652">
        <v>100</v>
      </c>
      <c r="F6" s="517">
        <v>345165</v>
      </c>
      <c r="G6" s="652">
        <v>100</v>
      </c>
      <c r="H6" s="517">
        <v>342540</v>
      </c>
      <c r="I6" s="652">
        <v>100</v>
      </c>
      <c r="J6" s="517">
        <v>328493</v>
      </c>
      <c r="K6" s="652">
        <v>100</v>
      </c>
      <c r="L6" s="517">
        <v>318308</v>
      </c>
      <c r="M6" s="652">
        <v>100</v>
      </c>
      <c r="N6" s="517">
        <v>305311</v>
      </c>
      <c r="O6" s="652">
        <v>100</v>
      </c>
      <c r="P6" s="517">
        <v>294264</v>
      </c>
      <c r="Q6" s="652">
        <v>100</v>
      </c>
      <c r="R6" s="517">
        <v>279127</v>
      </c>
      <c r="S6" s="652">
        <v>100</v>
      </c>
      <c r="T6" s="517">
        <v>265979</v>
      </c>
      <c r="U6" s="652">
        <v>100</v>
      </c>
      <c r="V6" s="518" t="s">
        <v>705</v>
      </c>
      <c r="W6" s="519"/>
      <c r="X6" s="665"/>
    </row>
    <row r="7" spans="1:24" s="616" customFormat="1" ht="15" customHeight="1">
      <c r="A7" s="612" t="s">
        <v>732</v>
      </c>
      <c r="B7" s="613" t="s">
        <v>733</v>
      </c>
      <c r="C7" s="653"/>
      <c r="D7" s="617" t="s">
        <v>734</v>
      </c>
      <c r="E7" s="653"/>
      <c r="F7" s="617" t="s">
        <v>735</v>
      </c>
      <c r="G7" s="653"/>
      <c r="H7" s="617" t="s">
        <v>736</v>
      </c>
      <c r="I7" s="653"/>
      <c r="J7" s="617" t="s">
        <v>737</v>
      </c>
      <c r="K7" s="653"/>
      <c r="L7" s="617" t="s">
        <v>738</v>
      </c>
      <c r="M7" s="653"/>
      <c r="N7" s="617" t="s">
        <v>739</v>
      </c>
      <c r="O7" s="653"/>
      <c r="P7" s="617" t="s">
        <v>740</v>
      </c>
      <c r="Q7" s="653"/>
      <c r="R7" s="617" t="s">
        <v>741</v>
      </c>
      <c r="S7" s="653"/>
      <c r="T7" s="617" t="s">
        <v>797</v>
      </c>
      <c r="U7" s="653"/>
      <c r="V7" s="614" t="s">
        <v>732</v>
      </c>
      <c r="W7" s="615"/>
    </row>
    <row r="8" spans="1:24" s="59" customFormat="1" ht="11.25" customHeight="1">
      <c r="A8" s="60"/>
      <c r="B8" s="61"/>
      <c r="C8" s="653"/>
      <c r="D8" s="61"/>
      <c r="E8" s="653"/>
      <c r="F8" s="61"/>
      <c r="G8" s="653"/>
      <c r="H8" s="61"/>
      <c r="I8" s="653"/>
      <c r="J8" s="61"/>
      <c r="K8" s="653"/>
      <c r="L8" s="61"/>
      <c r="M8" s="653"/>
      <c r="N8" s="61"/>
      <c r="O8" s="653"/>
      <c r="P8" s="61"/>
      <c r="Q8" s="653"/>
      <c r="S8" s="653"/>
      <c r="T8" s="61"/>
      <c r="U8" s="653"/>
      <c r="V8" s="70"/>
      <c r="W8" s="58"/>
    </row>
    <row r="9" spans="1:24" s="520" customFormat="1" ht="15" customHeight="1">
      <c r="A9" s="516" t="s">
        <v>285</v>
      </c>
      <c r="B9" s="517">
        <v>76738</v>
      </c>
      <c r="C9" s="652">
        <v>23.794950030542918</v>
      </c>
      <c r="D9" s="517">
        <v>79833</v>
      </c>
      <c r="E9" s="652">
        <v>23.872505337695195</v>
      </c>
      <c r="F9" s="517">
        <v>80038</v>
      </c>
      <c r="G9" s="652">
        <v>23.193773110315171</v>
      </c>
      <c r="H9" s="517">
        <v>73429</v>
      </c>
      <c r="I9" s="652">
        <v>21.454283026255048</v>
      </c>
      <c r="J9" s="517">
        <v>58732</v>
      </c>
      <c r="K9" s="652">
        <v>17.883960707173436</v>
      </c>
      <c r="L9" s="517">
        <v>47487</v>
      </c>
      <c r="M9" s="652">
        <v>14.919928741764302</v>
      </c>
      <c r="N9" s="517">
        <v>39591</v>
      </c>
      <c r="O9" s="652">
        <v>12.967857950023093</v>
      </c>
      <c r="P9" s="517">
        <v>34369</v>
      </c>
      <c r="Q9" s="652">
        <v>11.68397613503085</v>
      </c>
      <c r="R9" s="607">
        <v>30474</v>
      </c>
      <c r="S9" s="652">
        <v>10.941561705611168</v>
      </c>
      <c r="T9" s="517">
        <v>27131</v>
      </c>
      <c r="U9" s="652">
        <v>10.229774975868725</v>
      </c>
      <c r="V9" s="518" t="s">
        <v>285</v>
      </c>
      <c r="W9" s="519"/>
      <c r="X9" s="521"/>
    </row>
    <row r="10" spans="1:24" s="59" customFormat="1" ht="11.25" customHeight="1">
      <c r="A10" s="60"/>
      <c r="B10" s="61"/>
      <c r="C10" s="653"/>
      <c r="D10" s="61"/>
      <c r="E10" s="653"/>
      <c r="F10" s="61"/>
      <c r="G10" s="653"/>
      <c r="H10" s="61"/>
      <c r="I10" s="653"/>
      <c r="J10" s="61"/>
      <c r="K10" s="653"/>
      <c r="L10" s="61"/>
      <c r="M10" s="653"/>
      <c r="N10" s="61"/>
      <c r="O10" s="653"/>
      <c r="P10" s="61"/>
      <c r="Q10" s="653"/>
      <c r="S10" s="653"/>
      <c r="T10" s="61"/>
      <c r="U10" s="653"/>
      <c r="V10" s="70"/>
      <c r="W10" s="58"/>
    </row>
    <row r="11" spans="1:24" s="59" customFormat="1" ht="15" customHeight="1">
      <c r="A11" s="60" t="s">
        <v>286</v>
      </c>
      <c r="B11" s="61">
        <v>26476</v>
      </c>
      <c r="C11" s="653">
        <v>8.2096887722986569</v>
      </c>
      <c r="D11" s="61">
        <v>28875</v>
      </c>
      <c r="E11" s="653">
        <v>8.6345069285376805</v>
      </c>
      <c r="F11" s="61">
        <v>24545</v>
      </c>
      <c r="G11" s="653">
        <v>7.1127609509568686</v>
      </c>
      <c r="H11" s="61">
        <v>20551</v>
      </c>
      <c r="I11" s="653">
        <v>6.0045345908642016</v>
      </c>
      <c r="J11" s="61">
        <v>15889</v>
      </c>
      <c r="K11" s="653">
        <v>4.8382185465551784</v>
      </c>
      <c r="L11" s="61">
        <v>13079</v>
      </c>
      <c r="M11" s="653">
        <v>4.1092877632517384</v>
      </c>
      <c r="N11" s="61">
        <v>11625</v>
      </c>
      <c r="O11" s="653">
        <v>3.8077176294869655</v>
      </c>
      <c r="P11" s="61">
        <v>10236</v>
      </c>
      <c r="Q11" s="653">
        <v>3.4797980656456633</v>
      </c>
      <c r="R11" s="61">
        <v>9048</v>
      </c>
      <c r="S11" s="653">
        <v>3.2486463973344439</v>
      </c>
      <c r="T11" s="61">
        <v>8161</v>
      </c>
      <c r="U11" s="653">
        <v>3.0771145028957529</v>
      </c>
      <c r="V11" s="70" t="s">
        <v>286</v>
      </c>
      <c r="W11" s="58"/>
    </row>
    <row r="12" spans="1:24" s="59" customFormat="1" ht="15" customHeight="1">
      <c r="A12" s="60" t="s">
        <v>287</v>
      </c>
      <c r="B12" s="61">
        <v>24741</v>
      </c>
      <c r="C12" s="653">
        <v>7.6716992716211312</v>
      </c>
      <c r="D12" s="61">
        <v>26293</v>
      </c>
      <c r="E12" s="653">
        <v>7.8624100665641992</v>
      </c>
      <c r="F12" s="61">
        <v>29098</v>
      </c>
      <c r="G12" s="653">
        <v>8.4321498533690349</v>
      </c>
      <c r="H12" s="61">
        <v>24206</v>
      </c>
      <c r="I12" s="653">
        <v>7.0724424264735966</v>
      </c>
      <c r="J12" s="61">
        <v>19539</v>
      </c>
      <c r="K12" s="653">
        <v>5.9496476921858914</v>
      </c>
      <c r="L12" s="61">
        <v>15556</v>
      </c>
      <c r="M12" s="653">
        <v>4.8875357783579814</v>
      </c>
      <c r="N12" s="61">
        <v>12673</v>
      </c>
      <c r="O12" s="653">
        <v>4.150985420945231</v>
      </c>
      <c r="P12" s="61">
        <v>11463</v>
      </c>
      <c r="Q12" s="653">
        <v>3.8969250905135047</v>
      </c>
      <c r="R12" s="61">
        <v>10084</v>
      </c>
      <c r="S12" s="653">
        <v>3.6206178460124376</v>
      </c>
      <c r="T12" s="61">
        <v>8952</v>
      </c>
      <c r="U12" s="653">
        <v>3.3753619691119687</v>
      </c>
      <c r="V12" s="70" t="s">
        <v>287</v>
      </c>
      <c r="W12" s="58"/>
    </row>
    <row r="13" spans="1:24" s="59" customFormat="1" ht="15" customHeight="1">
      <c r="A13" s="60" t="s">
        <v>288</v>
      </c>
      <c r="B13" s="61">
        <v>25521</v>
      </c>
      <c r="C13" s="653">
        <v>7.9135619866231313</v>
      </c>
      <c r="D13" s="61">
        <v>24665</v>
      </c>
      <c r="E13" s="653">
        <v>7.3755883425933133</v>
      </c>
      <c r="F13" s="61">
        <v>26395</v>
      </c>
      <c r="G13" s="653">
        <v>7.6488623059892662</v>
      </c>
      <c r="H13" s="61">
        <v>28672</v>
      </c>
      <c r="I13" s="653">
        <v>8.37730600891725</v>
      </c>
      <c r="J13" s="61">
        <v>23304</v>
      </c>
      <c r="K13" s="653">
        <v>7.0960944684323675</v>
      </c>
      <c r="L13" s="61">
        <v>18852</v>
      </c>
      <c r="M13" s="653">
        <v>5.9231052001545814</v>
      </c>
      <c r="N13" s="61">
        <v>15293</v>
      </c>
      <c r="O13" s="653">
        <v>5.0091548995908948</v>
      </c>
      <c r="P13" s="61">
        <v>12670</v>
      </c>
      <c r="Q13" s="653">
        <v>4.3072529788716833</v>
      </c>
      <c r="R13" s="61">
        <v>11342</v>
      </c>
      <c r="S13" s="653">
        <v>4.0722974622642862</v>
      </c>
      <c r="T13" s="61">
        <v>10018</v>
      </c>
      <c r="U13" s="653">
        <v>3.7772985038610041</v>
      </c>
      <c r="V13" s="70" t="s">
        <v>288</v>
      </c>
      <c r="W13" s="58"/>
    </row>
    <row r="14" spans="1:24" s="59" customFormat="1" ht="11.25" customHeight="1">
      <c r="A14" s="62"/>
      <c r="B14" s="61"/>
      <c r="C14" s="653"/>
      <c r="D14" s="61"/>
      <c r="E14" s="653"/>
      <c r="F14" s="61"/>
      <c r="G14" s="653"/>
      <c r="H14" s="61"/>
      <c r="I14" s="653"/>
      <c r="J14" s="61"/>
      <c r="K14" s="653"/>
      <c r="L14" s="61"/>
      <c r="M14" s="653"/>
      <c r="N14" s="61"/>
      <c r="O14" s="653"/>
      <c r="P14" s="61"/>
      <c r="Q14" s="653"/>
      <c r="S14" s="653"/>
      <c r="T14" s="61"/>
      <c r="U14" s="653"/>
      <c r="V14" s="71"/>
      <c r="W14" s="58"/>
    </row>
    <row r="15" spans="1:24" s="520" customFormat="1" ht="15" customHeight="1">
      <c r="A15" s="720" t="s">
        <v>706</v>
      </c>
      <c r="B15" s="517">
        <v>223594</v>
      </c>
      <c r="C15" s="652">
        <v>69.332117818150252</v>
      </c>
      <c r="D15" s="517">
        <v>227662</v>
      </c>
      <c r="E15" s="652">
        <v>68.077891475835344</v>
      </c>
      <c r="F15" s="517">
        <v>233334</v>
      </c>
      <c r="G15" s="652">
        <v>67.616580310880821</v>
      </c>
      <c r="H15" s="517">
        <v>232185</v>
      </c>
      <c r="I15" s="652">
        <v>67.839173956488963</v>
      </c>
      <c r="J15" s="517">
        <v>226263</v>
      </c>
      <c r="K15" s="652">
        <v>68.897340487080015</v>
      </c>
      <c r="L15" s="517">
        <v>218185</v>
      </c>
      <c r="M15" s="652">
        <v>68.551490987466963</v>
      </c>
      <c r="N15" s="517">
        <v>203855</v>
      </c>
      <c r="O15" s="652">
        <v>66.771808805080894</v>
      </c>
      <c r="P15" s="517">
        <v>189327</v>
      </c>
      <c r="Q15" s="652">
        <v>64.363005898250918</v>
      </c>
      <c r="R15" s="606">
        <v>171405</v>
      </c>
      <c r="S15" s="652">
        <v>61.54224532881414</v>
      </c>
      <c r="T15" s="517">
        <v>152154</v>
      </c>
      <c r="U15" s="652">
        <v>57.369841940154444</v>
      </c>
      <c r="V15" s="721" t="s">
        <v>706</v>
      </c>
      <c r="W15" s="519"/>
    </row>
    <row r="16" spans="1:24" s="59" customFormat="1" ht="11.25" customHeight="1">
      <c r="A16" s="720"/>
      <c r="B16" s="61"/>
      <c r="C16" s="653"/>
      <c r="D16" s="61"/>
      <c r="E16" s="653"/>
      <c r="F16" s="61"/>
      <c r="G16" s="653"/>
      <c r="H16" s="61"/>
      <c r="I16" s="653"/>
      <c r="J16" s="61"/>
      <c r="K16" s="653"/>
      <c r="L16" s="61"/>
      <c r="M16" s="653"/>
      <c r="N16" s="61"/>
      <c r="O16" s="653"/>
      <c r="P16" s="61"/>
      <c r="Q16" s="653"/>
      <c r="S16" s="653"/>
      <c r="T16" s="61"/>
      <c r="U16" s="653"/>
      <c r="V16" s="721"/>
      <c r="W16" s="58"/>
    </row>
    <row r="17" spans="1:23" s="59" customFormat="1" ht="15" customHeight="1">
      <c r="A17" s="60" t="s">
        <v>289</v>
      </c>
      <c r="B17" s="61">
        <v>31778</v>
      </c>
      <c r="C17" s="653">
        <v>9.853735073504561</v>
      </c>
      <c r="D17" s="61">
        <v>26207</v>
      </c>
      <c r="E17" s="653">
        <v>7.8366934398679478</v>
      </c>
      <c r="F17" s="61">
        <v>25448</v>
      </c>
      <c r="G17" s="653">
        <v>7.3744363691159247</v>
      </c>
      <c r="H17" s="61">
        <v>25931</v>
      </c>
      <c r="I17" s="653">
        <v>7.5764481765218052</v>
      </c>
      <c r="J17" s="61">
        <v>27179</v>
      </c>
      <c r="K17" s="653">
        <v>8.2760363696156585</v>
      </c>
      <c r="L17" s="61">
        <v>22990</v>
      </c>
      <c r="M17" s="653">
        <v>7.2232223929319872</v>
      </c>
      <c r="N17" s="61">
        <v>18697</v>
      </c>
      <c r="O17" s="653">
        <v>6.1241201306251867</v>
      </c>
      <c r="P17" s="61">
        <v>15563</v>
      </c>
      <c r="Q17" s="653">
        <v>5.2907480749944762</v>
      </c>
      <c r="R17" s="61">
        <v>12747</v>
      </c>
      <c r="S17" s="653">
        <v>4.5767568110988242</v>
      </c>
      <c r="T17" s="61">
        <v>11498</v>
      </c>
      <c r="U17" s="653">
        <v>4.335334218146718</v>
      </c>
      <c r="V17" s="70" t="s">
        <v>289</v>
      </c>
      <c r="W17" s="58"/>
    </row>
    <row r="18" spans="1:23" s="59" customFormat="1" ht="15" customHeight="1">
      <c r="A18" s="60" t="s">
        <v>290</v>
      </c>
      <c r="B18" s="61">
        <v>32381</v>
      </c>
      <c r="C18" s="653">
        <v>10.040713557025336</v>
      </c>
      <c r="D18" s="61">
        <v>26482</v>
      </c>
      <c r="E18" s="653">
        <v>7.9189268391873542</v>
      </c>
      <c r="F18" s="61">
        <v>22560</v>
      </c>
      <c r="G18" s="653">
        <v>6.5375386862329172</v>
      </c>
      <c r="H18" s="61">
        <v>20461</v>
      </c>
      <c r="I18" s="653">
        <v>5.9782386386877739</v>
      </c>
      <c r="J18" s="61">
        <v>19665</v>
      </c>
      <c r="K18" s="653">
        <v>5.9880148352953357</v>
      </c>
      <c r="L18" s="61">
        <v>21795</v>
      </c>
      <c r="M18" s="653">
        <v>6.8477656395803681</v>
      </c>
      <c r="N18" s="61">
        <v>17631</v>
      </c>
      <c r="O18" s="653">
        <v>5.7749565183212637</v>
      </c>
      <c r="P18" s="61">
        <v>14843</v>
      </c>
      <c r="Q18" s="653">
        <v>5.0459791606465982</v>
      </c>
      <c r="R18" s="61">
        <v>12253</v>
      </c>
      <c r="S18" s="653">
        <v>4.3993881859570001</v>
      </c>
      <c r="T18" s="61">
        <v>10413</v>
      </c>
      <c r="U18" s="653">
        <v>3.9262337113899615</v>
      </c>
      <c r="V18" s="70" t="s">
        <v>290</v>
      </c>
      <c r="W18" s="58"/>
    </row>
    <row r="19" spans="1:23" s="59" customFormat="1" ht="15" customHeight="1">
      <c r="A19" s="60" t="s">
        <v>291</v>
      </c>
      <c r="B19" s="61">
        <v>26173</v>
      </c>
      <c r="C19" s="653">
        <v>8.1157344099324966</v>
      </c>
      <c r="D19" s="61">
        <v>31829</v>
      </c>
      <c r="E19" s="653">
        <v>9.5178431524995961</v>
      </c>
      <c r="F19" s="61">
        <v>27404</v>
      </c>
      <c r="G19" s="653">
        <v>7.9412548828690994</v>
      </c>
      <c r="H19" s="61">
        <v>21497</v>
      </c>
      <c r="I19" s="653">
        <v>6.2809342659631033</v>
      </c>
      <c r="J19" s="61">
        <v>19082</v>
      </c>
      <c r="K19" s="653">
        <v>5.8104906731302108</v>
      </c>
      <c r="L19" s="61">
        <v>19014</v>
      </c>
      <c r="M19" s="653">
        <v>5.9740039399394878</v>
      </c>
      <c r="N19" s="61">
        <v>20294</v>
      </c>
      <c r="O19" s="653">
        <v>6.6472104578759978</v>
      </c>
      <c r="P19" s="61">
        <v>16451</v>
      </c>
      <c r="Q19" s="653">
        <v>5.5926297360235253</v>
      </c>
      <c r="R19" s="61">
        <v>13110</v>
      </c>
      <c r="S19" s="653">
        <v>4.7070904364560748</v>
      </c>
      <c r="T19" s="61">
        <v>11032</v>
      </c>
      <c r="U19" s="653">
        <v>4.159628378378379</v>
      </c>
      <c r="V19" s="70" t="s">
        <v>291</v>
      </c>
      <c r="W19" s="58"/>
    </row>
    <row r="20" spans="1:23" s="59" customFormat="1" ht="15" customHeight="1">
      <c r="A20" s="60" t="s">
        <v>292</v>
      </c>
      <c r="B20" s="61">
        <v>24378</v>
      </c>
      <c r="C20" s="653">
        <v>7.5591400850240467</v>
      </c>
      <c r="D20" s="61">
        <v>25761</v>
      </c>
      <c r="E20" s="653">
        <v>7.7033258176990191</v>
      </c>
      <c r="F20" s="61">
        <v>31697</v>
      </c>
      <c r="G20" s="653">
        <v>9.1852998110604958</v>
      </c>
      <c r="H20" s="61">
        <v>26259</v>
      </c>
      <c r="I20" s="653">
        <v>7.6722823133425653</v>
      </c>
      <c r="J20" s="61">
        <v>19857</v>
      </c>
      <c r="K20" s="653">
        <v>6.0464790533668689</v>
      </c>
      <c r="L20" s="61">
        <v>18444</v>
      </c>
      <c r="M20" s="653">
        <v>5.7949157814370409</v>
      </c>
      <c r="N20" s="61">
        <v>18286</v>
      </c>
      <c r="O20" s="653">
        <v>5.9894988879826787</v>
      </c>
      <c r="P20" s="61">
        <v>19295</v>
      </c>
      <c r="Q20" s="653">
        <v>6.5594669476976426</v>
      </c>
      <c r="R20" s="61">
        <v>15535</v>
      </c>
      <c r="S20" s="653">
        <v>5.5777765011704892</v>
      </c>
      <c r="T20" s="61">
        <v>12741</v>
      </c>
      <c r="U20" s="653">
        <v>4.804008807915058</v>
      </c>
      <c r="V20" s="70" t="s">
        <v>292</v>
      </c>
      <c r="W20" s="58"/>
    </row>
    <row r="21" spans="1:23" s="59" customFormat="1" ht="15" customHeight="1">
      <c r="A21" s="60" t="s">
        <v>293</v>
      </c>
      <c r="B21" s="61">
        <v>25092</v>
      </c>
      <c r="C21" s="653">
        <v>7.7805374933720319</v>
      </c>
      <c r="D21" s="61">
        <v>24002</v>
      </c>
      <c r="E21" s="653">
        <v>7.1773310925977984</v>
      </c>
      <c r="F21" s="61">
        <v>25551</v>
      </c>
      <c r="G21" s="653">
        <v>7.4042841742879988</v>
      </c>
      <c r="H21" s="61">
        <v>30598</v>
      </c>
      <c r="I21" s="653">
        <v>8.9400393854928151</v>
      </c>
      <c r="J21" s="61">
        <v>24924</v>
      </c>
      <c r="K21" s="653">
        <v>7.5893863084109308</v>
      </c>
      <c r="L21" s="61">
        <v>19311</v>
      </c>
      <c r="M21" s="653">
        <v>6.0673182962118144</v>
      </c>
      <c r="N21" s="61">
        <v>17763</v>
      </c>
      <c r="O21" s="653">
        <v>5.818192537856083</v>
      </c>
      <c r="P21" s="61">
        <v>17717</v>
      </c>
      <c r="Q21" s="653">
        <v>6.0230150770852102</v>
      </c>
      <c r="R21" s="61">
        <v>18719</v>
      </c>
      <c r="S21" s="653">
        <v>6.7209783279955193</v>
      </c>
      <c r="T21" s="61">
        <v>15410</v>
      </c>
      <c r="U21" s="653">
        <v>5.8103583494208495</v>
      </c>
      <c r="V21" s="70" t="s">
        <v>293</v>
      </c>
      <c r="W21" s="58"/>
    </row>
    <row r="22" spans="1:23" s="59" customFormat="1" ht="15" customHeight="1">
      <c r="A22" s="60" t="s">
        <v>294</v>
      </c>
      <c r="B22" s="61">
        <v>23249</v>
      </c>
      <c r="C22" s="653">
        <v>7.2090593090788442</v>
      </c>
      <c r="D22" s="61">
        <v>24602</v>
      </c>
      <c r="E22" s="653">
        <v>7.3567494183855944</v>
      </c>
      <c r="F22" s="61">
        <v>23591</v>
      </c>
      <c r="G22" s="653">
        <v>6.8363065224698909</v>
      </c>
      <c r="H22" s="61">
        <v>24692</v>
      </c>
      <c r="I22" s="653">
        <v>7.2144405682263084</v>
      </c>
      <c r="J22" s="61">
        <v>29107</v>
      </c>
      <c r="K22" s="653">
        <v>8.8631145594173066</v>
      </c>
      <c r="L22" s="61">
        <v>24042</v>
      </c>
      <c r="M22" s="653">
        <v>7.5537500117821166</v>
      </c>
      <c r="N22" s="61">
        <v>18845</v>
      </c>
      <c r="O22" s="653">
        <v>6.1725968798005901</v>
      </c>
      <c r="P22" s="61">
        <v>17306</v>
      </c>
      <c r="Q22" s="653">
        <v>5.8832928218116303</v>
      </c>
      <c r="R22" s="61">
        <v>17236</v>
      </c>
      <c r="S22" s="653">
        <v>6.1885134067701681</v>
      </c>
      <c r="T22" s="61">
        <v>18490</v>
      </c>
      <c r="U22" s="653">
        <v>6.9716759169884162</v>
      </c>
      <c r="V22" s="70" t="s">
        <v>294</v>
      </c>
      <c r="W22" s="58"/>
    </row>
    <row r="23" spans="1:23" s="59" customFormat="1" ht="15" customHeight="1">
      <c r="A23" s="60" t="s">
        <v>295</v>
      </c>
      <c r="B23" s="61">
        <v>18944</v>
      </c>
      <c r="C23" s="653">
        <v>5.8741631705101129</v>
      </c>
      <c r="D23" s="61">
        <v>22685</v>
      </c>
      <c r="E23" s="653">
        <v>6.7835078674935865</v>
      </c>
      <c r="F23" s="61">
        <v>24050</v>
      </c>
      <c r="G23" s="653">
        <v>6.969317615421172</v>
      </c>
      <c r="H23" s="61">
        <v>22773</v>
      </c>
      <c r="I23" s="653">
        <v>6.6537524323755761</v>
      </c>
      <c r="J23" s="61">
        <v>23336</v>
      </c>
      <c r="K23" s="653">
        <v>7.1058385047776227</v>
      </c>
      <c r="L23" s="61">
        <v>28028</v>
      </c>
      <c r="M23" s="653">
        <v>8.8061103622922019</v>
      </c>
      <c r="N23" s="61">
        <v>23217</v>
      </c>
      <c r="O23" s="653">
        <v>7.6046262540902259</v>
      </c>
      <c r="P23" s="61">
        <v>18137</v>
      </c>
      <c r="Q23" s="653">
        <v>6.1657969437881395</v>
      </c>
      <c r="R23" s="61">
        <v>16768</v>
      </c>
      <c r="S23" s="653">
        <v>6.0204799724252824</v>
      </c>
      <c r="T23" s="61">
        <v>16987</v>
      </c>
      <c r="U23" s="653">
        <v>6.4049680260617761</v>
      </c>
      <c r="V23" s="70" t="s">
        <v>295</v>
      </c>
      <c r="W23" s="58"/>
    </row>
    <row r="24" spans="1:23" s="59" customFormat="1" ht="15" customHeight="1">
      <c r="A24" s="60" t="s">
        <v>296</v>
      </c>
      <c r="B24" s="61">
        <v>15601</v>
      </c>
      <c r="C24" s="653">
        <v>4.8375643804438493</v>
      </c>
      <c r="D24" s="61">
        <v>18175</v>
      </c>
      <c r="E24" s="653">
        <v>5.4348801186553191</v>
      </c>
      <c r="F24" s="61">
        <v>21807</v>
      </c>
      <c r="G24" s="653">
        <v>6.3193309455089191</v>
      </c>
      <c r="H24" s="61">
        <v>22885</v>
      </c>
      <c r="I24" s="653">
        <v>6.6864762839729099</v>
      </c>
      <c r="J24" s="61">
        <v>21592</v>
      </c>
      <c r="K24" s="653">
        <v>6.5747885239611943</v>
      </c>
      <c r="L24" s="61">
        <v>22613</v>
      </c>
      <c r="M24" s="653">
        <v>7.1047728565189665</v>
      </c>
      <c r="N24" s="61">
        <v>26926</v>
      </c>
      <c r="O24" s="653">
        <v>8.8194928938981523</v>
      </c>
      <c r="P24" s="61">
        <v>22504</v>
      </c>
      <c r="Q24" s="653">
        <v>7.6503884006731155</v>
      </c>
      <c r="R24" s="61">
        <v>17800</v>
      </c>
      <c r="S24" s="653">
        <v>6.3910152379037468</v>
      </c>
      <c r="T24" s="61">
        <v>16648</v>
      </c>
      <c r="U24" s="653">
        <v>6.2771476833976836</v>
      </c>
      <c r="V24" s="70" t="s">
        <v>296</v>
      </c>
      <c r="W24" s="58"/>
    </row>
    <row r="25" spans="1:23" s="59" customFormat="1" ht="15" customHeight="1">
      <c r="A25" s="60" t="s">
        <v>297</v>
      </c>
      <c r="B25" s="61">
        <v>13962</v>
      </c>
      <c r="C25" s="653">
        <v>4.3293425985358001</v>
      </c>
      <c r="D25" s="61">
        <v>14789</v>
      </c>
      <c r="E25" s="653">
        <v>4.4223627001261905</v>
      </c>
      <c r="F25" s="61">
        <v>17262</v>
      </c>
      <c r="G25" s="653">
        <v>5.0022603192266226</v>
      </c>
      <c r="H25" s="61">
        <v>20731</v>
      </c>
      <c r="I25" s="653">
        <v>6.0571264952170587</v>
      </c>
      <c r="J25" s="61">
        <v>21704</v>
      </c>
      <c r="K25" s="653">
        <v>6.6088926511695885</v>
      </c>
      <c r="L25" s="61">
        <v>20825</v>
      </c>
      <c r="M25" s="653">
        <v>6.543001580374451</v>
      </c>
      <c r="N25" s="61">
        <v>21749</v>
      </c>
      <c r="O25" s="653">
        <v>7.1237893095666251</v>
      </c>
      <c r="P25" s="61">
        <v>26168</v>
      </c>
      <c r="Q25" s="653">
        <v>8.8959902092434255</v>
      </c>
      <c r="R25" s="61">
        <v>21934</v>
      </c>
      <c r="S25" s="653">
        <v>7.8753105746168979</v>
      </c>
      <c r="T25" s="61">
        <v>17440</v>
      </c>
      <c r="U25" s="653">
        <v>6.5757722007722013</v>
      </c>
      <c r="V25" s="70" t="s">
        <v>297</v>
      </c>
      <c r="W25" s="58"/>
    </row>
    <row r="26" spans="1:23" s="59" customFormat="1" ht="15" customHeight="1">
      <c r="A26" s="60" t="s">
        <v>298</v>
      </c>
      <c r="B26" s="61">
        <v>12036</v>
      </c>
      <c r="C26" s="653">
        <v>3.7321277407231692</v>
      </c>
      <c r="D26" s="61">
        <v>13130</v>
      </c>
      <c r="E26" s="653">
        <v>3.926271029322935</v>
      </c>
      <c r="F26" s="61">
        <v>13964</v>
      </c>
      <c r="G26" s="653">
        <v>4.0465509846877863</v>
      </c>
      <c r="H26" s="61">
        <v>16358</v>
      </c>
      <c r="I26" s="653">
        <v>4.7794353966890473</v>
      </c>
      <c r="J26" s="61">
        <v>19817</v>
      </c>
      <c r="K26" s="653">
        <v>6.0342990079352994</v>
      </c>
      <c r="L26" s="61">
        <v>21123</v>
      </c>
      <c r="M26" s="653">
        <v>6.6366301263985381</v>
      </c>
      <c r="N26" s="61">
        <v>20447</v>
      </c>
      <c r="O26" s="653">
        <v>6.6973249350640849</v>
      </c>
      <c r="P26" s="61">
        <v>21343</v>
      </c>
      <c r="Q26" s="653">
        <v>7.2556985262871621</v>
      </c>
      <c r="R26" s="61">
        <v>25303</v>
      </c>
      <c r="S26" s="653">
        <v>9.0849358744201414</v>
      </c>
      <c r="T26" s="61">
        <v>21495</v>
      </c>
      <c r="U26" s="653">
        <v>8.104714647683398</v>
      </c>
      <c r="V26" s="70" t="s">
        <v>298</v>
      </c>
      <c r="W26" s="58"/>
    </row>
    <row r="27" spans="1:23" s="59" customFormat="1" ht="11.25" customHeight="1">
      <c r="A27" s="60"/>
      <c r="B27" s="61"/>
      <c r="C27" s="653"/>
      <c r="D27" s="61"/>
      <c r="E27" s="653"/>
      <c r="F27" s="61"/>
      <c r="G27" s="653"/>
      <c r="H27" s="61"/>
      <c r="I27" s="653"/>
      <c r="J27" s="61"/>
      <c r="K27" s="653"/>
      <c r="L27" s="61"/>
      <c r="M27" s="653"/>
      <c r="N27" s="61"/>
      <c r="O27" s="653"/>
      <c r="P27" s="61"/>
      <c r="Q27" s="653"/>
      <c r="S27" s="653"/>
      <c r="T27" s="61"/>
      <c r="U27" s="653"/>
      <c r="V27" s="70"/>
      <c r="W27" s="58"/>
    </row>
    <row r="28" spans="1:23" s="520" customFormat="1" ht="15" customHeight="1">
      <c r="A28" s="516" t="s">
        <v>299</v>
      </c>
      <c r="B28" s="517">
        <v>22165</v>
      </c>
      <c r="C28" s="652">
        <v>6.8729321513068333</v>
      </c>
      <c r="D28" s="517">
        <v>26919</v>
      </c>
      <c r="E28" s="652">
        <v>8.049603186469465</v>
      </c>
      <c r="F28" s="517">
        <v>31712</v>
      </c>
      <c r="G28" s="652">
        <v>9.1896465788040018</v>
      </c>
      <c r="H28" s="517">
        <v>36644</v>
      </c>
      <c r="I28" s="652">
        <v>10.706543017255989</v>
      </c>
      <c r="J28" s="517">
        <v>43411</v>
      </c>
      <c r="K28" s="652">
        <v>13.218698805746545</v>
      </c>
      <c r="L28" s="517">
        <v>52607</v>
      </c>
      <c r="M28" s="652">
        <v>16.528580270768728</v>
      </c>
      <c r="N28" s="517">
        <v>61855</v>
      </c>
      <c r="O28" s="652">
        <v>20.260333244896021</v>
      </c>
      <c r="P28" s="517">
        <v>70459</v>
      </c>
      <c r="Q28" s="652">
        <v>23.953017966718228</v>
      </c>
      <c r="R28" s="606">
        <v>76637</v>
      </c>
      <c r="S28" s="652">
        <v>27.516192965574689</v>
      </c>
      <c r="T28" s="517">
        <v>85931</v>
      </c>
      <c r="U28" s="652">
        <v>32.400383083976834</v>
      </c>
      <c r="V28" s="518" t="s">
        <v>299</v>
      </c>
      <c r="W28" s="519"/>
    </row>
    <row r="29" spans="1:23" s="59" customFormat="1" ht="11.25" customHeight="1">
      <c r="A29" s="60"/>
      <c r="B29" s="61"/>
      <c r="C29" s="653"/>
      <c r="D29" s="61"/>
      <c r="E29" s="653"/>
      <c r="F29" s="61"/>
      <c r="G29" s="653"/>
      <c r="H29" s="61"/>
      <c r="I29" s="653"/>
      <c r="J29" s="61"/>
      <c r="K29" s="653"/>
      <c r="L29" s="61"/>
      <c r="M29" s="653"/>
      <c r="N29" s="61"/>
      <c r="O29" s="653"/>
      <c r="P29" s="61"/>
      <c r="Q29" s="653"/>
      <c r="S29" s="653"/>
      <c r="T29" s="61"/>
      <c r="U29" s="653"/>
      <c r="V29" s="70"/>
      <c r="W29" s="58"/>
    </row>
    <row r="30" spans="1:23" s="59" customFormat="1" ht="15" customHeight="1">
      <c r="A30" s="60" t="s">
        <v>300</v>
      </c>
      <c r="B30" s="61">
        <v>9497</v>
      </c>
      <c r="C30" s="653">
        <v>2.9448335953512745</v>
      </c>
      <c r="D30" s="61">
        <v>10869</v>
      </c>
      <c r="E30" s="653">
        <v>3.2501629716459237</v>
      </c>
      <c r="F30" s="61">
        <v>11876</v>
      </c>
      <c r="G30" s="653">
        <v>3.4414809147917604</v>
      </c>
      <c r="H30" s="61">
        <v>12836</v>
      </c>
      <c r="I30" s="653">
        <v>3.7503871348514863</v>
      </c>
      <c r="J30" s="61">
        <v>15299</v>
      </c>
      <c r="K30" s="653">
        <v>4.6585628764395297</v>
      </c>
      <c r="L30" s="61">
        <v>18628</v>
      </c>
      <c r="M30" s="653">
        <v>5.8527266957606381</v>
      </c>
      <c r="N30" s="61">
        <v>20030</v>
      </c>
      <c r="O30" s="653">
        <v>6.5607384188063582</v>
      </c>
      <c r="P30" s="61">
        <v>19680</v>
      </c>
      <c r="Q30" s="653">
        <v>6.6903503255086605</v>
      </c>
      <c r="R30" s="61">
        <v>20251</v>
      </c>
      <c r="S30" s="653">
        <v>7.2710364934151004</v>
      </c>
      <c r="T30" s="61">
        <v>24454</v>
      </c>
      <c r="U30" s="653">
        <v>9.2204090250965258</v>
      </c>
      <c r="V30" s="70" t="s">
        <v>300</v>
      </c>
      <c r="W30" s="58"/>
    </row>
    <row r="31" spans="1:23" s="59" customFormat="1" ht="15" customHeight="1">
      <c r="A31" s="60" t="s">
        <v>301</v>
      </c>
      <c r="B31" s="61">
        <v>6590</v>
      </c>
      <c r="C31" s="653">
        <v>2.0434298613630513</v>
      </c>
      <c r="D31" s="61">
        <v>7946</v>
      </c>
      <c r="E31" s="653">
        <v>2.3760966945163777</v>
      </c>
      <c r="F31" s="61">
        <v>9268</v>
      </c>
      <c r="G31" s="653">
        <v>2.6857228964541968</v>
      </c>
      <c r="H31" s="61">
        <v>10375</v>
      </c>
      <c r="I31" s="653">
        <v>3.0313389314493744</v>
      </c>
      <c r="J31" s="61">
        <v>11437</v>
      </c>
      <c r="K31" s="653">
        <v>3.4825794900214979</v>
      </c>
      <c r="L31" s="61">
        <v>13964</v>
      </c>
      <c r="M31" s="653">
        <v>4.3873456935581672</v>
      </c>
      <c r="N31" s="61">
        <v>16951</v>
      </c>
      <c r="O31" s="653">
        <v>5.5522255085964343</v>
      </c>
      <c r="P31" s="61">
        <v>18572</v>
      </c>
      <c r="Q31" s="653">
        <v>6.3136781628733152</v>
      </c>
      <c r="R31" s="61">
        <v>18139</v>
      </c>
      <c r="S31" s="653">
        <v>6.5127317640638243</v>
      </c>
      <c r="T31" s="61">
        <v>18791</v>
      </c>
      <c r="U31" s="653">
        <v>7.0851683156370653</v>
      </c>
      <c r="V31" s="70" t="s">
        <v>301</v>
      </c>
      <c r="W31" s="58"/>
    </row>
    <row r="32" spans="1:23" s="59" customFormat="1" ht="15" customHeight="1">
      <c r="A32" s="60" t="s">
        <v>302</v>
      </c>
      <c r="B32" s="61">
        <v>3642</v>
      </c>
      <c r="C32" s="653">
        <v>1.1293128308170308</v>
      </c>
      <c r="D32" s="61">
        <v>4904</v>
      </c>
      <c r="E32" s="653">
        <v>1.4664457827722523</v>
      </c>
      <c r="F32" s="61">
        <v>6095</v>
      </c>
      <c r="G32" s="653">
        <v>1.7662366264445759</v>
      </c>
      <c r="H32" s="61">
        <v>7296</v>
      </c>
      <c r="I32" s="653">
        <v>2.1317251897691216</v>
      </c>
      <c r="J32" s="61">
        <v>8520</v>
      </c>
      <c r="K32" s="653">
        <v>2.5943496769242951</v>
      </c>
      <c r="L32" s="61">
        <v>9623</v>
      </c>
      <c r="M32" s="653">
        <v>3.0234479811737502</v>
      </c>
      <c r="N32" s="61">
        <v>11947</v>
      </c>
      <c r="O32" s="653">
        <v>3.9131873135037227</v>
      </c>
      <c r="P32" s="61">
        <v>14963</v>
      </c>
      <c r="Q32" s="653">
        <v>5.086773979704577</v>
      </c>
      <c r="R32" s="61">
        <v>16260</v>
      </c>
      <c r="S32" s="653">
        <v>5.838084706085108</v>
      </c>
      <c r="T32" s="61">
        <v>16221</v>
      </c>
      <c r="U32" s="653">
        <v>6.1161468388030888</v>
      </c>
      <c r="V32" s="70" t="s">
        <v>302</v>
      </c>
      <c r="W32" s="58"/>
    </row>
    <row r="33" spans="1:23" s="59" customFormat="1" ht="15" customHeight="1">
      <c r="A33" s="60" t="s">
        <v>303</v>
      </c>
      <c r="B33" s="61">
        <v>1657</v>
      </c>
      <c r="C33" s="653">
        <v>0.51380322917732568</v>
      </c>
      <c r="D33" s="61">
        <v>2251</v>
      </c>
      <c r="E33" s="653">
        <v>0.67311775224721448</v>
      </c>
      <c r="F33" s="61">
        <v>3095</v>
      </c>
      <c r="G33" s="653">
        <v>0.89688307774339004</v>
      </c>
      <c r="H33" s="61">
        <v>4087</v>
      </c>
      <c r="I33" s="653">
        <v>1.19412840605625</v>
      </c>
      <c r="J33" s="61">
        <v>5194</v>
      </c>
      <c r="K33" s="653">
        <v>1.5815788992892943</v>
      </c>
      <c r="L33" s="61">
        <v>6147</v>
      </c>
      <c r="M33" s="653">
        <v>1.9313244040605884</v>
      </c>
      <c r="N33" s="61">
        <v>7291</v>
      </c>
      <c r="O33" s="653">
        <v>2.3881349880937175</v>
      </c>
      <c r="P33" s="61">
        <v>9611</v>
      </c>
      <c r="Q33" s="653">
        <v>3.2673250497186856</v>
      </c>
      <c r="R33" s="61">
        <v>11976</v>
      </c>
      <c r="S33" s="653">
        <v>4.2999324993896222</v>
      </c>
      <c r="T33" s="61">
        <v>13409</v>
      </c>
      <c r="U33" s="653">
        <v>5.0558789816602312</v>
      </c>
      <c r="V33" s="70" t="s">
        <v>303</v>
      </c>
      <c r="W33" s="58"/>
    </row>
    <row r="34" spans="1:23" s="59" customFormat="1" ht="15" customHeight="1">
      <c r="A34" s="60" t="s">
        <v>304</v>
      </c>
      <c r="B34" s="61">
        <v>597</v>
      </c>
      <c r="C34" s="653">
        <v>0.18511800109768464</v>
      </c>
      <c r="D34" s="61">
        <v>767</v>
      </c>
      <c r="E34" s="653">
        <v>0.22935642646539919</v>
      </c>
      <c r="F34" s="61">
        <v>1090</v>
      </c>
      <c r="G34" s="653">
        <v>0.31586512269476419</v>
      </c>
      <c r="H34" s="61">
        <v>1615</v>
      </c>
      <c r="I34" s="653">
        <v>0.47186625294368573</v>
      </c>
      <c r="J34" s="61">
        <v>2261</v>
      </c>
      <c r="K34" s="653">
        <v>0.68847706801946373</v>
      </c>
      <c r="L34" s="61">
        <v>3112</v>
      </c>
      <c r="M34" s="653">
        <v>0.9777585074730033</v>
      </c>
      <c r="N34" s="61">
        <v>3895</v>
      </c>
      <c r="O34" s="653">
        <v>1.2757901218797187</v>
      </c>
      <c r="P34" s="61">
        <v>5094</v>
      </c>
      <c r="Q34" s="653">
        <v>1.7317400690112357</v>
      </c>
      <c r="R34" s="61">
        <v>6634</v>
      </c>
      <c r="S34" s="653">
        <v>2.3819098364187337</v>
      </c>
      <c r="T34" s="61">
        <v>8403</v>
      </c>
      <c r="U34" s="653">
        <v>3.1683608832046328</v>
      </c>
      <c r="V34" s="70" t="s">
        <v>304</v>
      </c>
      <c r="W34" s="58"/>
    </row>
    <row r="35" spans="1:23" s="59" customFormat="1" ht="15" customHeight="1">
      <c r="A35" s="60" t="s">
        <v>305</v>
      </c>
      <c r="B35" s="61">
        <v>164</v>
      </c>
      <c r="C35" s="653">
        <v>5.0853186231189743E-2</v>
      </c>
      <c r="D35" s="61">
        <v>158</v>
      </c>
      <c r="E35" s="653">
        <v>4.7246825790786269E-2</v>
      </c>
      <c r="F35" s="61">
        <v>254</v>
      </c>
      <c r="G35" s="653">
        <v>7.3605267123367055E-2</v>
      </c>
      <c r="H35" s="61">
        <v>375</v>
      </c>
      <c r="I35" s="653">
        <v>0.10956646740178462</v>
      </c>
      <c r="J35" s="61">
        <v>615</v>
      </c>
      <c r="K35" s="653">
        <v>0.18726819851038046</v>
      </c>
      <c r="L35" s="61">
        <v>939</v>
      </c>
      <c r="M35" s="653">
        <v>0.29502417690139787</v>
      </c>
      <c r="N35" s="61">
        <v>1404</v>
      </c>
      <c r="O35" s="653">
        <v>0.45987402596126442</v>
      </c>
      <c r="P35" s="61">
        <v>1981</v>
      </c>
      <c r="Q35" s="653">
        <v>0.67345447128214719</v>
      </c>
      <c r="R35" s="61">
        <v>2600</v>
      </c>
      <c r="S35" s="653">
        <v>0.93351907969380576</v>
      </c>
      <c r="T35" s="61">
        <v>3628</v>
      </c>
      <c r="U35" s="653">
        <v>1.3679416023166022</v>
      </c>
      <c r="V35" s="70" t="s">
        <v>305</v>
      </c>
      <c r="W35" s="58"/>
    </row>
    <row r="36" spans="1:23" s="59" customFormat="1" ht="15" customHeight="1">
      <c r="A36" s="60" t="s">
        <v>306</v>
      </c>
      <c r="B36" s="61">
        <v>17</v>
      </c>
      <c r="C36" s="653">
        <v>5.2713668654282061E-3</v>
      </c>
      <c r="D36" s="61">
        <v>23</v>
      </c>
      <c r="E36" s="653">
        <v>6.8777024885321785E-3</v>
      </c>
      <c r="F36" s="61">
        <v>30</v>
      </c>
      <c r="G36" s="653">
        <v>8.6935354870118584E-3</v>
      </c>
      <c r="H36" s="61">
        <v>56</v>
      </c>
      <c r="I36" s="653">
        <v>1.6361925798666504E-2</v>
      </c>
      <c r="J36" s="61">
        <v>79</v>
      </c>
      <c r="K36" s="653">
        <v>2.4055589727349683E-2</v>
      </c>
      <c r="L36" s="61">
        <v>183</v>
      </c>
      <c r="M36" s="653">
        <v>5.7496724571837916E-2</v>
      </c>
      <c r="N36" s="61">
        <v>306</v>
      </c>
      <c r="O36" s="653">
        <v>0.10022895437617303</v>
      </c>
      <c r="P36" s="61">
        <v>497</v>
      </c>
      <c r="Q36" s="653">
        <v>0.16895854226513232</v>
      </c>
      <c r="R36" s="61">
        <v>689</v>
      </c>
      <c r="S36" s="653">
        <v>0.24738255611885854</v>
      </c>
      <c r="T36" s="61">
        <v>878</v>
      </c>
      <c r="U36" s="653">
        <v>0.33105091698841699</v>
      </c>
      <c r="V36" s="70" t="s">
        <v>306</v>
      </c>
      <c r="W36" s="58"/>
    </row>
    <row r="37" spans="1:23" s="59" customFormat="1" ht="15" customHeight="1">
      <c r="A37" s="60" t="s">
        <v>307</v>
      </c>
      <c r="B37" s="61">
        <v>1</v>
      </c>
      <c r="C37" s="653">
        <v>3.1008040384871793E-4</v>
      </c>
      <c r="D37" s="61">
        <v>1</v>
      </c>
      <c r="E37" s="653">
        <v>2.9903054297965992E-4</v>
      </c>
      <c r="F37" s="61">
        <v>4</v>
      </c>
      <c r="G37" s="653">
        <v>1.1591380649349145E-3</v>
      </c>
      <c r="H37" s="61">
        <v>4</v>
      </c>
      <c r="I37" s="653">
        <v>1.1687089856190359E-3</v>
      </c>
      <c r="J37" s="61">
        <v>6</v>
      </c>
      <c r="K37" s="653">
        <v>1.827006814735419E-3</v>
      </c>
      <c r="L37" s="61">
        <v>11</v>
      </c>
      <c r="M37" s="653">
        <v>3.4560872693454483E-3</v>
      </c>
      <c r="N37" s="61">
        <v>31</v>
      </c>
      <c r="O37" s="653">
        <v>1.0153913678631908E-2</v>
      </c>
      <c r="P37" s="61">
        <v>61</v>
      </c>
      <c r="Q37" s="653">
        <v>2.0737366354472982E-2</v>
      </c>
      <c r="R37" s="61">
        <v>88</v>
      </c>
      <c r="S37" s="653">
        <v>3.1596030389636501E-2</v>
      </c>
      <c r="T37" s="61">
        <v>147</v>
      </c>
      <c r="U37" s="653">
        <v>5.5426520270270271E-2</v>
      </c>
      <c r="V37" s="70" t="s">
        <v>307</v>
      </c>
      <c r="W37" s="58"/>
    </row>
    <row r="38" spans="1:23" s="59" customFormat="1" ht="11.25" customHeight="1">
      <c r="A38" s="60"/>
      <c r="B38" s="61"/>
      <c r="C38" s="61"/>
      <c r="D38" s="61"/>
      <c r="E38" s="61"/>
      <c r="F38" s="61"/>
      <c r="G38" s="61"/>
      <c r="H38" s="61"/>
      <c r="I38" s="61"/>
      <c r="J38" s="61"/>
      <c r="K38" s="61"/>
      <c r="L38" s="61"/>
      <c r="M38" s="61"/>
      <c r="N38" s="61"/>
      <c r="O38" s="61"/>
      <c r="P38" s="61"/>
      <c r="Q38" s="61"/>
      <c r="R38" s="61"/>
      <c r="S38" s="61"/>
      <c r="T38" s="61"/>
      <c r="U38" s="61"/>
      <c r="V38" s="70"/>
      <c r="W38" s="58"/>
    </row>
    <row r="39" spans="1:23" s="59" customFormat="1" ht="11.25" customHeight="1">
      <c r="A39" s="63"/>
      <c r="B39" s="64"/>
      <c r="C39" s="64"/>
      <c r="D39" s="64"/>
      <c r="E39" s="64"/>
      <c r="F39" s="64"/>
      <c r="G39" s="64"/>
      <c r="H39" s="64"/>
      <c r="I39" s="64"/>
      <c r="J39" s="64"/>
      <c r="K39" s="64"/>
      <c r="L39" s="64"/>
      <c r="M39" s="64"/>
      <c r="N39" s="64"/>
      <c r="O39" s="64"/>
      <c r="P39" s="64"/>
      <c r="Q39" s="64"/>
      <c r="R39" s="64"/>
      <c r="S39" s="64"/>
      <c r="T39" s="64"/>
      <c r="U39" s="64"/>
      <c r="V39" s="72"/>
      <c r="W39" s="58"/>
    </row>
    <row r="40" spans="1:23" s="59" customFormat="1" ht="11.25" customHeight="1">
      <c r="A40" s="488" t="s">
        <v>742</v>
      </c>
      <c r="B40" s="8"/>
      <c r="C40" s="8"/>
      <c r="D40" s="8"/>
      <c r="E40" s="8"/>
      <c r="F40" s="8"/>
      <c r="G40" s="8"/>
      <c r="H40" s="8"/>
      <c r="I40" s="8"/>
      <c r="J40" s="8"/>
      <c r="K40" s="8"/>
      <c r="L40" s="8"/>
      <c r="M40" s="8"/>
      <c r="N40" s="8"/>
      <c r="O40" s="8"/>
      <c r="P40" s="8"/>
      <c r="Q40" s="8"/>
      <c r="R40" s="8"/>
      <c r="S40" s="8"/>
      <c r="T40" s="8"/>
      <c r="U40" s="8"/>
      <c r="V40" s="8"/>
      <c r="W40" s="58"/>
    </row>
    <row r="42" spans="1:23" ht="13.5" customHeight="1">
      <c r="A42" s="598" t="s">
        <v>692</v>
      </c>
    </row>
    <row r="44" spans="1:23" ht="13.5" customHeight="1">
      <c r="B44" s="708" t="s">
        <v>310</v>
      </c>
      <c r="C44" s="708" t="s">
        <v>311</v>
      </c>
      <c r="D44" s="696" t="s">
        <v>312</v>
      </c>
      <c r="E44" s="696" t="s">
        <v>313</v>
      </c>
      <c r="F44" s="708" t="s">
        <v>310</v>
      </c>
      <c r="G44" s="708" t="s">
        <v>311</v>
      </c>
      <c r="H44" s="696" t="s">
        <v>312</v>
      </c>
      <c r="I44" s="696" t="s">
        <v>313</v>
      </c>
      <c r="J44" s="708" t="s">
        <v>310</v>
      </c>
      <c r="K44" s="711" t="s">
        <v>311</v>
      </c>
      <c r="L44" s="708" t="s">
        <v>312</v>
      </c>
      <c r="M44" s="696" t="s">
        <v>313</v>
      </c>
      <c r="N44" s="708" t="s">
        <v>310</v>
      </c>
      <c r="O44" s="708" t="s">
        <v>311</v>
      </c>
      <c r="P44" s="696" t="s">
        <v>312</v>
      </c>
      <c r="Q44" s="696" t="s">
        <v>313</v>
      </c>
      <c r="R44" s="708" t="s">
        <v>310</v>
      </c>
      <c r="S44" s="708" t="s">
        <v>311</v>
      </c>
      <c r="T44" s="696" t="s">
        <v>312</v>
      </c>
      <c r="U44" s="711" t="s">
        <v>313</v>
      </c>
    </row>
    <row r="45" spans="1:23" ht="13.5" customHeight="1">
      <c r="B45" s="712"/>
      <c r="C45" s="712"/>
      <c r="D45" s="689"/>
      <c r="E45" s="689"/>
      <c r="F45" s="712"/>
      <c r="G45" s="712"/>
      <c r="H45" s="689"/>
      <c r="I45" s="689"/>
      <c r="J45" s="712"/>
      <c r="K45" s="692"/>
      <c r="L45" s="712"/>
      <c r="M45" s="689"/>
      <c r="N45" s="712"/>
      <c r="O45" s="712"/>
      <c r="P45" s="689"/>
      <c r="Q45" s="689"/>
      <c r="R45" s="712"/>
      <c r="S45" s="712"/>
      <c r="T45" s="689"/>
      <c r="U45" s="692"/>
    </row>
    <row r="46" spans="1:23" ht="15" customHeight="1">
      <c r="B46" s="81" t="s">
        <v>314</v>
      </c>
      <c r="C46" s="45">
        <v>1567</v>
      </c>
      <c r="D46" s="45">
        <v>775</v>
      </c>
      <c r="E46" s="90">
        <v>792</v>
      </c>
      <c r="F46" s="81" t="s">
        <v>324</v>
      </c>
      <c r="G46" s="45">
        <v>2072</v>
      </c>
      <c r="H46" s="45">
        <v>1014</v>
      </c>
      <c r="I46" s="90">
        <v>1058</v>
      </c>
      <c r="J46" s="81" t="s">
        <v>325</v>
      </c>
      <c r="K46" s="45">
        <v>3504</v>
      </c>
      <c r="L46" s="45">
        <v>1654</v>
      </c>
      <c r="M46" s="90">
        <v>1850</v>
      </c>
      <c r="N46" s="81" t="s">
        <v>326</v>
      </c>
      <c r="O46" s="45">
        <v>3368</v>
      </c>
      <c r="P46" s="45">
        <v>1479</v>
      </c>
      <c r="Q46" s="90">
        <v>1889</v>
      </c>
      <c r="R46" s="81" t="s">
        <v>327</v>
      </c>
      <c r="S46" s="45">
        <v>643</v>
      </c>
      <c r="T46" s="45">
        <v>129</v>
      </c>
      <c r="U46" s="94">
        <v>514</v>
      </c>
    </row>
    <row r="47" spans="1:23" ht="15" customHeight="1">
      <c r="B47" s="82" t="s">
        <v>315</v>
      </c>
      <c r="C47" s="45">
        <v>1497</v>
      </c>
      <c r="D47" s="45">
        <v>771</v>
      </c>
      <c r="E47" s="91">
        <v>726</v>
      </c>
      <c r="F47" s="82">
        <v>24</v>
      </c>
      <c r="G47" s="45">
        <v>1993</v>
      </c>
      <c r="H47" s="45">
        <v>979</v>
      </c>
      <c r="I47" s="91">
        <v>1014</v>
      </c>
      <c r="J47" s="82">
        <v>47</v>
      </c>
      <c r="K47" s="45">
        <v>3435</v>
      </c>
      <c r="L47" s="45">
        <v>1592</v>
      </c>
      <c r="M47" s="91">
        <v>1843</v>
      </c>
      <c r="N47" s="82">
        <v>70</v>
      </c>
      <c r="O47" s="45">
        <v>3271</v>
      </c>
      <c r="P47" s="45">
        <v>1419</v>
      </c>
      <c r="Q47" s="91">
        <v>1852</v>
      </c>
      <c r="R47" s="82">
        <v>93</v>
      </c>
      <c r="S47" s="45">
        <v>516</v>
      </c>
      <c r="T47" s="45">
        <v>105</v>
      </c>
      <c r="U47" s="92">
        <v>411</v>
      </c>
    </row>
    <row r="48" spans="1:23" ht="15" customHeight="1">
      <c r="B48" s="82" t="s">
        <v>316</v>
      </c>
      <c r="C48" s="45">
        <v>1679</v>
      </c>
      <c r="D48" s="45">
        <v>846</v>
      </c>
      <c r="E48" s="91">
        <v>833</v>
      </c>
      <c r="F48" s="82">
        <v>25</v>
      </c>
      <c r="G48" s="45">
        <v>2011</v>
      </c>
      <c r="H48" s="45">
        <v>1011</v>
      </c>
      <c r="I48" s="91">
        <v>1000</v>
      </c>
      <c r="J48" s="82">
        <v>48</v>
      </c>
      <c r="K48" s="45">
        <v>3600</v>
      </c>
      <c r="L48" s="45">
        <v>1707</v>
      </c>
      <c r="M48" s="91">
        <v>1893</v>
      </c>
      <c r="N48" s="82">
        <v>71</v>
      </c>
      <c r="O48" s="45">
        <v>3918</v>
      </c>
      <c r="P48" s="45">
        <v>1669</v>
      </c>
      <c r="Q48" s="91">
        <v>2249</v>
      </c>
      <c r="R48" s="82">
        <v>94</v>
      </c>
      <c r="S48" s="45">
        <v>385</v>
      </c>
      <c r="T48" s="45">
        <v>74</v>
      </c>
      <c r="U48" s="92">
        <v>311</v>
      </c>
    </row>
    <row r="49" spans="2:26" ht="15" customHeight="1">
      <c r="B49" s="82" t="s">
        <v>317</v>
      </c>
      <c r="C49" s="45">
        <v>1720</v>
      </c>
      <c r="D49" s="45">
        <v>887</v>
      </c>
      <c r="E49" s="91">
        <v>833</v>
      </c>
      <c r="F49" s="82">
        <v>26</v>
      </c>
      <c r="G49" s="45">
        <v>2183</v>
      </c>
      <c r="H49" s="45">
        <v>1051</v>
      </c>
      <c r="I49" s="91">
        <v>1132</v>
      </c>
      <c r="J49" s="82">
        <v>49</v>
      </c>
      <c r="K49" s="45">
        <v>2873</v>
      </c>
      <c r="L49" s="45">
        <v>1296</v>
      </c>
      <c r="M49" s="91">
        <v>1577</v>
      </c>
      <c r="N49" s="82">
        <v>72</v>
      </c>
      <c r="O49" s="45">
        <v>3967</v>
      </c>
      <c r="P49" s="45">
        <v>1691</v>
      </c>
      <c r="Q49" s="91">
        <v>2276</v>
      </c>
      <c r="R49" s="82">
        <v>95</v>
      </c>
      <c r="S49" s="45">
        <v>318</v>
      </c>
      <c r="T49" s="45">
        <v>69</v>
      </c>
      <c r="U49" s="92">
        <v>249</v>
      </c>
    </row>
    <row r="50" spans="2:26" ht="15" customHeight="1">
      <c r="B50" s="82" t="s">
        <v>318</v>
      </c>
      <c r="C50" s="45">
        <v>1698</v>
      </c>
      <c r="D50" s="45">
        <v>833</v>
      </c>
      <c r="E50" s="91">
        <v>865</v>
      </c>
      <c r="F50" s="82">
        <v>27</v>
      </c>
      <c r="G50" s="45">
        <v>2282</v>
      </c>
      <c r="H50" s="45">
        <v>1140</v>
      </c>
      <c r="I50" s="91">
        <v>1142</v>
      </c>
      <c r="J50" s="82">
        <v>50</v>
      </c>
      <c r="K50" s="45">
        <v>3484</v>
      </c>
      <c r="L50" s="45">
        <v>1593</v>
      </c>
      <c r="M50" s="91">
        <v>1891</v>
      </c>
      <c r="N50" s="82">
        <v>73</v>
      </c>
      <c r="O50" s="45">
        <v>3850</v>
      </c>
      <c r="P50" s="45">
        <v>1616</v>
      </c>
      <c r="Q50" s="91">
        <v>2234</v>
      </c>
      <c r="R50" s="82">
        <v>96</v>
      </c>
      <c r="S50" s="45">
        <v>189</v>
      </c>
      <c r="T50" s="45">
        <v>36</v>
      </c>
      <c r="U50" s="92">
        <v>153</v>
      </c>
    </row>
    <row r="51" spans="2:26" ht="15" customHeight="1">
      <c r="B51" s="82" t="s">
        <v>319</v>
      </c>
      <c r="C51" s="45">
        <v>1756</v>
      </c>
      <c r="D51" s="45">
        <v>893</v>
      </c>
      <c r="E51" s="91">
        <v>863</v>
      </c>
      <c r="F51" s="82">
        <v>28</v>
      </c>
      <c r="G51" s="45">
        <v>2245</v>
      </c>
      <c r="H51" s="45">
        <v>1081</v>
      </c>
      <c r="I51" s="91">
        <v>1164</v>
      </c>
      <c r="J51" s="82">
        <v>51</v>
      </c>
      <c r="K51" s="45">
        <v>3283</v>
      </c>
      <c r="L51" s="45">
        <v>1457</v>
      </c>
      <c r="M51" s="91">
        <v>1826</v>
      </c>
      <c r="N51" s="82">
        <v>74</v>
      </c>
      <c r="O51" s="45">
        <v>3785</v>
      </c>
      <c r="P51" s="45">
        <v>1553</v>
      </c>
      <c r="Q51" s="91">
        <v>2232</v>
      </c>
      <c r="R51" s="82">
        <v>97</v>
      </c>
      <c r="S51" s="45">
        <v>174</v>
      </c>
      <c r="T51" s="45">
        <v>26</v>
      </c>
      <c r="U51" s="92">
        <v>148</v>
      </c>
    </row>
    <row r="52" spans="2:26" ht="15" customHeight="1">
      <c r="B52" s="82" t="s">
        <v>320</v>
      </c>
      <c r="C52" s="45">
        <v>1748</v>
      </c>
      <c r="D52" s="45">
        <v>875</v>
      </c>
      <c r="E52" s="91">
        <v>873</v>
      </c>
      <c r="F52" s="82">
        <v>29</v>
      </c>
      <c r="G52" s="45">
        <v>2311</v>
      </c>
      <c r="H52" s="45">
        <v>1130</v>
      </c>
      <c r="I52" s="91">
        <v>1181</v>
      </c>
      <c r="J52" s="82">
        <v>52</v>
      </c>
      <c r="K52" s="45">
        <v>3209</v>
      </c>
      <c r="L52" s="45">
        <v>1470</v>
      </c>
      <c r="M52" s="91">
        <v>1739</v>
      </c>
      <c r="N52" s="82">
        <v>75</v>
      </c>
      <c r="O52" s="45">
        <v>3382</v>
      </c>
      <c r="P52" s="45">
        <v>1351</v>
      </c>
      <c r="Q52" s="91">
        <v>2031</v>
      </c>
      <c r="R52" s="82">
        <v>98</v>
      </c>
      <c r="S52" s="45">
        <v>130</v>
      </c>
      <c r="T52" s="45">
        <v>23</v>
      </c>
      <c r="U52" s="92">
        <v>107</v>
      </c>
    </row>
    <row r="53" spans="2:26" ht="15" customHeight="1">
      <c r="B53" s="82" t="s">
        <v>321</v>
      </c>
      <c r="C53" s="45">
        <v>1814</v>
      </c>
      <c r="D53" s="45">
        <v>965</v>
      </c>
      <c r="E53" s="91">
        <v>849</v>
      </c>
      <c r="F53" s="82">
        <v>30</v>
      </c>
      <c r="G53" s="45">
        <v>2370</v>
      </c>
      <c r="H53" s="45">
        <v>1158</v>
      </c>
      <c r="I53" s="91">
        <v>1212</v>
      </c>
      <c r="J53" s="82">
        <v>53</v>
      </c>
      <c r="K53" s="45">
        <v>3233</v>
      </c>
      <c r="L53" s="45">
        <v>1481</v>
      </c>
      <c r="M53" s="91">
        <v>1752</v>
      </c>
      <c r="N53" s="82">
        <v>76</v>
      </c>
      <c r="O53" s="45">
        <v>3046</v>
      </c>
      <c r="P53" s="45">
        <v>1184</v>
      </c>
      <c r="Q53" s="91">
        <v>1862</v>
      </c>
      <c r="R53" s="82">
        <v>99</v>
      </c>
      <c r="S53" s="45">
        <v>67</v>
      </c>
      <c r="T53" s="45">
        <v>11</v>
      </c>
      <c r="U53" s="92">
        <v>56</v>
      </c>
    </row>
    <row r="54" spans="2:26" ht="15" customHeight="1">
      <c r="B54" s="82" t="s">
        <v>322</v>
      </c>
      <c r="C54" s="45">
        <v>1830</v>
      </c>
      <c r="D54" s="45">
        <v>915</v>
      </c>
      <c r="E54" s="91">
        <v>915</v>
      </c>
      <c r="F54" s="82">
        <v>31</v>
      </c>
      <c r="G54" s="45">
        <v>2545</v>
      </c>
      <c r="H54" s="45">
        <v>1250</v>
      </c>
      <c r="I54" s="91">
        <v>1295</v>
      </c>
      <c r="J54" s="82">
        <v>54</v>
      </c>
      <c r="K54" s="45">
        <v>3439</v>
      </c>
      <c r="L54" s="45">
        <v>1583</v>
      </c>
      <c r="M54" s="91">
        <v>1856</v>
      </c>
      <c r="N54" s="82">
        <v>77</v>
      </c>
      <c r="O54" s="45">
        <v>3366</v>
      </c>
      <c r="P54" s="45">
        <v>1356</v>
      </c>
      <c r="Q54" s="91">
        <v>2010</v>
      </c>
      <c r="R54" s="81" t="s">
        <v>328</v>
      </c>
      <c r="S54" s="45">
        <v>147</v>
      </c>
      <c r="T54" s="45">
        <v>20</v>
      </c>
      <c r="U54" s="92">
        <v>127</v>
      </c>
    </row>
    <row r="55" spans="2:26" ht="15" customHeight="1">
      <c r="B55" s="82" t="s">
        <v>323</v>
      </c>
      <c r="C55" s="92">
        <v>1804</v>
      </c>
      <c r="D55" s="92">
        <v>922</v>
      </c>
      <c r="E55" s="91">
        <v>882</v>
      </c>
      <c r="F55" s="82">
        <v>32</v>
      </c>
      <c r="G55" s="92">
        <v>2544</v>
      </c>
      <c r="H55" s="92">
        <v>1248</v>
      </c>
      <c r="I55" s="91">
        <v>1296</v>
      </c>
      <c r="J55" s="82">
        <v>55</v>
      </c>
      <c r="K55" s="92">
        <v>3355</v>
      </c>
      <c r="L55" s="92">
        <v>1498</v>
      </c>
      <c r="M55" s="91">
        <v>1857</v>
      </c>
      <c r="N55" s="82">
        <v>78</v>
      </c>
      <c r="O55" s="92">
        <v>3219</v>
      </c>
      <c r="P55" s="92">
        <v>1269</v>
      </c>
      <c r="Q55" s="91">
        <v>1950</v>
      </c>
      <c r="R55" s="81" t="s">
        <v>329</v>
      </c>
      <c r="S55" s="92">
        <v>763</v>
      </c>
      <c r="T55" s="92">
        <v>402</v>
      </c>
      <c r="U55" s="92">
        <v>361</v>
      </c>
    </row>
    <row r="56" spans="2:26" ht="15" customHeight="1">
      <c r="B56" s="81">
        <v>10</v>
      </c>
      <c r="C56" s="92">
        <v>1910</v>
      </c>
      <c r="D56" s="92">
        <v>966</v>
      </c>
      <c r="E56" s="91">
        <v>944</v>
      </c>
      <c r="F56" s="82">
        <v>33</v>
      </c>
      <c r="G56" s="92">
        <v>2594</v>
      </c>
      <c r="H56" s="92">
        <v>1240</v>
      </c>
      <c r="I56" s="91">
        <v>1354</v>
      </c>
      <c r="J56" s="82">
        <v>56</v>
      </c>
      <c r="K56" s="92">
        <v>3476</v>
      </c>
      <c r="L56" s="92">
        <v>1563</v>
      </c>
      <c r="M56" s="91">
        <v>1913</v>
      </c>
      <c r="N56" s="82">
        <v>79</v>
      </c>
      <c r="O56" s="92">
        <v>3208</v>
      </c>
      <c r="P56" s="92">
        <v>1274</v>
      </c>
      <c r="Q56" s="91">
        <v>1934</v>
      </c>
      <c r="R56" s="81"/>
      <c r="S56" s="9"/>
      <c r="T56" s="9"/>
      <c r="U56" s="9"/>
    </row>
    <row r="57" spans="2:26" ht="15" customHeight="1">
      <c r="B57" s="82">
        <v>11</v>
      </c>
      <c r="C57" s="45">
        <v>1907</v>
      </c>
      <c r="D57" s="45">
        <v>1010</v>
      </c>
      <c r="E57" s="91">
        <v>897</v>
      </c>
      <c r="F57" s="82">
        <v>34</v>
      </c>
      <c r="G57" s="45">
        <v>2688</v>
      </c>
      <c r="H57" s="45">
        <v>1294</v>
      </c>
      <c r="I57" s="91">
        <v>1394</v>
      </c>
      <c r="J57" s="82">
        <v>57</v>
      </c>
      <c r="K57" s="45">
        <v>3382</v>
      </c>
      <c r="L57" s="45">
        <v>1542</v>
      </c>
      <c r="M57" s="91">
        <v>1840</v>
      </c>
      <c r="N57" s="82">
        <v>80</v>
      </c>
      <c r="O57" s="45">
        <v>3094</v>
      </c>
      <c r="P57" s="45">
        <v>1151</v>
      </c>
      <c r="Q57" s="91">
        <v>1943</v>
      </c>
      <c r="R57" s="522" t="s">
        <v>1</v>
      </c>
      <c r="S57" s="523">
        <v>265979</v>
      </c>
      <c r="T57" s="523">
        <v>120376</v>
      </c>
      <c r="U57" s="523">
        <v>145603</v>
      </c>
    </row>
    <row r="58" spans="2:26" ht="15" customHeight="1">
      <c r="B58" s="82">
        <v>12</v>
      </c>
      <c r="C58" s="45">
        <v>1982</v>
      </c>
      <c r="D58" s="45">
        <v>990</v>
      </c>
      <c r="E58" s="91">
        <v>992</v>
      </c>
      <c r="F58" s="82">
        <v>35</v>
      </c>
      <c r="G58" s="45">
        <v>2816</v>
      </c>
      <c r="H58" s="45">
        <v>1388</v>
      </c>
      <c r="I58" s="91">
        <v>1428</v>
      </c>
      <c r="J58" s="82">
        <v>58</v>
      </c>
      <c r="K58" s="45">
        <v>3458</v>
      </c>
      <c r="L58" s="45">
        <v>1590</v>
      </c>
      <c r="M58" s="91">
        <v>1868</v>
      </c>
      <c r="N58" s="82">
        <v>81</v>
      </c>
      <c r="O58" s="45">
        <v>2779</v>
      </c>
      <c r="P58" s="45">
        <v>1069</v>
      </c>
      <c r="Q58" s="91">
        <v>1710</v>
      </c>
      <c r="R58" s="82"/>
      <c r="U58" s="9"/>
    </row>
    <row r="59" spans="2:26" ht="15" customHeight="1">
      <c r="B59" s="82">
        <v>13</v>
      </c>
      <c r="C59" s="45">
        <v>2082</v>
      </c>
      <c r="D59" s="45">
        <v>1105</v>
      </c>
      <c r="E59" s="91">
        <v>977</v>
      </c>
      <c r="F59" s="82">
        <v>36</v>
      </c>
      <c r="G59" s="45">
        <v>2849</v>
      </c>
      <c r="H59" s="45">
        <v>1339</v>
      </c>
      <c r="I59" s="91">
        <v>1510</v>
      </c>
      <c r="J59" s="82">
        <v>59</v>
      </c>
      <c r="K59" s="45">
        <v>3769</v>
      </c>
      <c r="L59" s="45">
        <v>1677</v>
      </c>
      <c r="M59" s="91">
        <v>2092</v>
      </c>
      <c r="N59" s="82">
        <v>82</v>
      </c>
      <c r="O59" s="45">
        <v>2723</v>
      </c>
      <c r="P59" s="45">
        <v>979</v>
      </c>
      <c r="Q59" s="91">
        <v>1744</v>
      </c>
      <c r="R59" s="86" t="s">
        <v>331</v>
      </c>
      <c r="U59" s="9"/>
    </row>
    <row r="60" spans="2:26" ht="15" customHeight="1">
      <c r="B60" s="82">
        <v>14</v>
      </c>
      <c r="C60" s="45">
        <v>2137</v>
      </c>
      <c r="D60" s="45">
        <v>1159</v>
      </c>
      <c r="E60" s="91">
        <v>978</v>
      </c>
      <c r="F60" s="82">
        <v>37</v>
      </c>
      <c r="G60" s="45">
        <v>3088</v>
      </c>
      <c r="H60" s="45">
        <v>1487</v>
      </c>
      <c r="I60" s="91">
        <v>1601</v>
      </c>
      <c r="J60" s="82">
        <v>60</v>
      </c>
      <c r="K60" s="45">
        <v>3800</v>
      </c>
      <c r="L60" s="45">
        <v>1707</v>
      </c>
      <c r="M60" s="91">
        <v>2093</v>
      </c>
      <c r="N60" s="82">
        <v>83</v>
      </c>
      <c r="O60" s="45">
        <v>2536</v>
      </c>
      <c r="P60" s="45">
        <v>904</v>
      </c>
      <c r="Q60" s="91">
        <v>1632</v>
      </c>
      <c r="R60" s="87" t="s">
        <v>333</v>
      </c>
      <c r="S60" s="45">
        <v>9917</v>
      </c>
      <c r="T60" s="45">
        <v>5005</v>
      </c>
      <c r="U60" s="45">
        <v>4912</v>
      </c>
      <c r="X60" s="45"/>
      <c r="Y60" s="45"/>
      <c r="Z60" s="45"/>
    </row>
    <row r="61" spans="2:26" ht="15" customHeight="1">
      <c r="B61" s="82">
        <v>15</v>
      </c>
      <c r="C61" s="45">
        <v>2294</v>
      </c>
      <c r="D61" s="45">
        <v>1214</v>
      </c>
      <c r="E61" s="91">
        <v>1080</v>
      </c>
      <c r="F61" s="82">
        <v>38</v>
      </c>
      <c r="G61" s="45">
        <v>3252</v>
      </c>
      <c r="H61" s="45">
        <v>1568</v>
      </c>
      <c r="I61" s="91">
        <v>1684</v>
      </c>
      <c r="J61" s="82">
        <v>61</v>
      </c>
      <c r="K61" s="45">
        <v>4047</v>
      </c>
      <c r="L61" s="45">
        <v>1856</v>
      </c>
      <c r="M61" s="91">
        <v>2191</v>
      </c>
      <c r="N61" s="82">
        <v>84</v>
      </c>
      <c r="O61" s="45">
        <v>2277</v>
      </c>
      <c r="P61" s="45">
        <v>798</v>
      </c>
      <c r="Q61" s="91">
        <v>1479</v>
      </c>
      <c r="R61" s="87" t="s">
        <v>332</v>
      </c>
      <c r="S61" s="45">
        <v>34334</v>
      </c>
      <c r="T61" s="45">
        <v>17761</v>
      </c>
      <c r="U61" s="45">
        <v>16573</v>
      </c>
      <c r="X61" s="45"/>
      <c r="Y61" s="45"/>
      <c r="Z61" s="45"/>
    </row>
    <row r="62" spans="2:26" ht="15" customHeight="1">
      <c r="B62" s="82">
        <v>16</v>
      </c>
      <c r="C62" s="45">
        <v>2475</v>
      </c>
      <c r="D62" s="45">
        <v>1331</v>
      </c>
      <c r="E62" s="91">
        <v>1144</v>
      </c>
      <c r="F62" s="82">
        <v>39</v>
      </c>
      <c r="G62" s="45">
        <v>3405</v>
      </c>
      <c r="H62" s="45">
        <v>1641</v>
      </c>
      <c r="I62" s="91">
        <v>1764</v>
      </c>
      <c r="J62" s="82">
        <v>62</v>
      </c>
      <c r="K62" s="45">
        <v>4297</v>
      </c>
      <c r="L62" s="45">
        <v>1997</v>
      </c>
      <c r="M62" s="91">
        <v>2300</v>
      </c>
      <c r="N62" s="82">
        <v>85</v>
      </c>
      <c r="O62" s="45">
        <v>2175</v>
      </c>
      <c r="P62" s="45">
        <v>714</v>
      </c>
      <c r="Q62" s="91">
        <v>1461</v>
      </c>
      <c r="R62" s="87" t="s">
        <v>334</v>
      </c>
      <c r="S62" s="45">
        <v>38629</v>
      </c>
      <c r="T62" s="45">
        <v>19930</v>
      </c>
      <c r="U62" s="45">
        <v>18699</v>
      </c>
      <c r="X62" s="45"/>
      <c r="Y62" s="45"/>
      <c r="Z62" s="45"/>
    </row>
    <row r="63" spans="2:26" ht="15" customHeight="1">
      <c r="B63" s="82">
        <v>17</v>
      </c>
      <c r="C63" s="45">
        <v>2434</v>
      </c>
      <c r="D63" s="45">
        <v>1304</v>
      </c>
      <c r="E63" s="91">
        <v>1130</v>
      </c>
      <c r="F63" s="82">
        <v>40</v>
      </c>
      <c r="G63" s="45">
        <v>3479</v>
      </c>
      <c r="H63" s="45">
        <v>1648</v>
      </c>
      <c r="I63" s="91">
        <v>1831</v>
      </c>
      <c r="J63" s="82">
        <v>63</v>
      </c>
      <c r="K63" s="45">
        <v>4529</v>
      </c>
      <c r="L63" s="45">
        <v>2086</v>
      </c>
      <c r="M63" s="91">
        <v>2443</v>
      </c>
      <c r="N63" s="82">
        <v>86</v>
      </c>
      <c r="O63" s="45">
        <v>1866</v>
      </c>
      <c r="P63" s="45">
        <v>590</v>
      </c>
      <c r="Q63" s="91">
        <v>1276</v>
      </c>
      <c r="R63" s="88"/>
    </row>
    <row r="64" spans="2:26" ht="15" customHeight="1">
      <c r="B64" s="82">
        <v>18</v>
      </c>
      <c r="C64" s="45">
        <v>2259</v>
      </c>
      <c r="D64" s="45">
        <v>1182</v>
      </c>
      <c r="E64" s="91">
        <v>1077</v>
      </c>
      <c r="F64" s="82">
        <v>41</v>
      </c>
      <c r="G64" s="45">
        <v>3855</v>
      </c>
      <c r="H64" s="45">
        <v>1845</v>
      </c>
      <c r="I64" s="91">
        <v>2010</v>
      </c>
      <c r="J64" s="82">
        <v>64</v>
      </c>
      <c r="K64" s="45">
        <v>4822</v>
      </c>
      <c r="L64" s="45">
        <v>2152</v>
      </c>
      <c r="M64" s="91">
        <v>2670</v>
      </c>
      <c r="N64" s="82">
        <v>87</v>
      </c>
      <c r="O64" s="45">
        <v>1707</v>
      </c>
      <c r="P64" s="45">
        <v>517</v>
      </c>
      <c r="Q64" s="91">
        <v>1190</v>
      </c>
      <c r="R64" s="87" t="s">
        <v>336</v>
      </c>
      <c r="S64" s="45">
        <v>85931</v>
      </c>
      <c r="T64" s="45">
        <v>33839</v>
      </c>
      <c r="U64" s="45">
        <v>52092</v>
      </c>
      <c r="X64" s="45"/>
      <c r="Y64" s="45"/>
      <c r="Z64" s="45"/>
    </row>
    <row r="65" spans="2:26" ht="15" customHeight="1">
      <c r="B65" s="82">
        <v>19</v>
      </c>
      <c r="C65" s="92">
        <v>2036</v>
      </c>
      <c r="D65" s="92">
        <v>987</v>
      </c>
      <c r="E65" s="91">
        <v>1049</v>
      </c>
      <c r="F65" s="82">
        <v>42</v>
      </c>
      <c r="G65" s="92">
        <v>3785</v>
      </c>
      <c r="H65" s="92">
        <v>1835</v>
      </c>
      <c r="I65" s="91">
        <v>1950</v>
      </c>
      <c r="J65" s="82">
        <v>65</v>
      </c>
      <c r="K65" s="92">
        <v>5294</v>
      </c>
      <c r="L65" s="92">
        <v>2373</v>
      </c>
      <c r="M65" s="91">
        <v>2921</v>
      </c>
      <c r="N65" s="82">
        <v>88</v>
      </c>
      <c r="O65" s="92">
        <v>1441</v>
      </c>
      <c r="P65" s="92">
        <v>446</v>
      </c>
      <c r="Q65" s="91">
        <v>995</v>
      </c>
      <c r="R65" s="87" t="s">
        <v>337</v>
      </c>
      <c r="S65" s="92">
        <v>42686</v>
      </c>
      <c r="T65" s="92">
        <v>14949</v>
      </c>
      <c r="U65" s="92">
        <v>27737</v>
      </c>
      <c r="X65" s="45"/>
      <c r="Y65" s="45"/>
      <c r="Z65" s="45"/>
    </row>
    <row r="66" spans="2:26" ht="15" customHeight="1">
      <c r="B66" s="82">
        <v>20</v>
      </c>
      <c r="C66" s="92">
        <v>2158</v>
      </c>
      <c r="D66" s="92">
        <v>1088</v>
      </c>
      <c r="E66" s="92">
        <v>1070</v>
      </c>
      <c r="F66" s="85">
        <v>43</v>
      </c>
      <c r="G66" s="92">
        <v>3727</v>
      </c>
      <c r="H66" s="92">
        <v>1826</v>
      </c>
      <c r="I66" s="92">
        <v>1901</v>
      </c>
      <c r="J66" s="85">
        <v>66</v>
      </c>
      <c r="K66" s="92">
        <v>5648</v>
      </c>
      <c r="L66" s="92">
        <v>2559</v>
      </c>
      <c r="M66" s="92">
        <v>3089</v>
      </c>
      <c r="N66" s="85">
        <v>89</v>
      </c>
      <c r="O66" s="92">
        <v>1214</v>
      </c>
      <c r="P66" s="92">
        <v>344</v>
      </c>
      <c r="Q66" s="92">
        <v>870</v>
      </c>
      <c r="R66" s="89" t="s">
        <v>339</v>
      </c>
      <c r="S66" s="92">
        <v>13056</v>
      </c>
      <c r="T66" s="92">
        <v>3614</v>
      </c>
      <c r="U66" s="92">
        <v>9442</v>
      </c>
      <c r="X66" s="45"/>
      <c r="Y66" s="45"/>
      <c r="Z66" s="45"/>
    </row>
    <row r="67" spans="2:26" ht="15" customHeight="1">
      <c r="B67" s="82">
        <v>21</v>
      </c>
      <c r="C67" s="92">
        <v>2070</v>
      </c>
      <c r="D67" s="92">
        <v>1020</v>
      </c>
      <c r="E67" s="92">
        <v>1050</v>
      </c>
      <c r="F67" s="85">
        <v>44</v>
      </c>
      <c r="G67" s="92">
        <v>3644</v>
      </c>
      <c r="H67" s="92">
        <v>1699</v>
      </c>
      <c r="I67" s="92">
        <v>1945</v>
      </c>
      <c r="J67" s="85">
        <v>67</v>
      </c>
      <c r="K67" s="92">
        <v>5195</v>
      </c>
      <c r="L67" s="92">
        <v>2329</v>
      </c>
      <c r="M67" s="92">
        <v>2866</v>
      </c>
      <c r="N67" s="85">
        <v>90</v>
      </c>
      <c r="O67" s="92">
        <v>1183</v>
      </c>
      <c r="P67" s="92">
        <v>312</v>
      </c>
      <c r="Q67" s="92">
        <v>871</v>
      </c>
      <c r="R67" s="85"/>
      <c r="S67" s="9"/>
      <c r="T67" s="9"/>
      <c r="U67" s="9"/>
    </row>
    <row r="68" spans="2:26" ht="15" customHeight="1">
      <c r="B68" s="83">
        <v>22</v>
      </c>
      <c r="C68" s="93">
        <v>2120</v>
      </c>
      <c r="D68" s="93">
        <v>1052</v>
      </c>
      <c r="E68" s="93">
        <v>1068</v>
      </c>
      <c r="F68" s="84">
        <v>45</v>
      </c>
      <c r="G68" s="93">
        <v>3575</v>
      </c>
      <c r="H68" s="93">
        <v>1672</v>
      </c>
      <c r="I68" s="93">
        <v>1903</v>
      </c>
      <c r="J68" s="84">
        <v>68</v>
      </c>
      <c r="K68" s="93">
        <v>4949</v>
      </c>
      <c r="L68" s="93">
        <v>2202</v>
      </c>
      <c r="M68" s="93">
        <v>2747</v>
      </c>
      <c r="N68" s="84">
        <v>91</v>
      </c>
      <c r="O68" s="93">
        <v>901</v>
      </c>
      <c r="P68" s="93">
        <v>198</v>
      </c>
      <c r="Q68" s="93">
        <v>703</v>
      </c>
      <c r="R68" s="84"/>
      <c r="S68" s="34"/>
      <c r="T68" s="34"/>
      <c r="U68" s="34"/>
    </row>
  </sheetData>
  <mergeCells count="32">
    <mergeCell ref="V15:V16"/>
    <mergeCell ref="T3:U3"/>
    <mergeCell ref="B3:C3"/>
    <mergeCell ref="D3:E3"/>
    <mergeCell ref="F3:G3"/>
    <mergeCell ref="H3:I3"/>
    <mergeCell ref="J3:K3"/>
    <mergeCell ref="L3:M3"/>
    <mergeCell ref="N3:O3"/>
    <mergeCell ref="P3:Q3"/>
    <mergeCell ref="R3:S3"/>
    <mergeCell ref="B44:B45"/>
    <mergeCell ref="C44:C45"/>
    <mergeCell ref="D44:D45"/>
    <mergeCell ref="E44:E45"/>
    <mergeCell ref="A15:A16"/>
    <mergeCell ref="T44:T45"/>
    <mergeCell ref="U44:U45"/>
    <mergeCell ref="H44:H45"/>
    <mergeCell ref="I44:I45"/>
    <mergeCell ref="F44:F45"/>
    <mergeCell ref="G44:G45"/>
    <mergeCell ref="O44:O45"/>
    <mergeCell ref="P44:P45"/>
    <mergeCell ref="Q44:Q45"/>
    <mergeCell ref="R44:R45"/>
    <mergeCell ref="S44:S45"/>
    <mergeCell ref="J44:J45"/>
    <mergeCell ref="K44:K45"/>
    <mergeCell ref="L44:L45"/>
    <mergeCell ref="M44:M45"/>
    <mergeCell ref="N44:N45"/>
  </mergeCells>
  <phoneticPr fontId="1"/>
  <pageMargins left="0.70866141732283472" right="0.70866141732283472" top="0.74803149606299213" bottom="0.70866141732283472" header="0.31496062992125984" footer="0.31496062992125984"/>
  <pageSetup paperSize="9" scale="82" firstPageNumber="35" orientation="portrait" useFirstPageNumber="1" r:id="rId1"/>
  <headerFooter scaleWithDoc="0">
    <oddFooter>&amp;C&amp;"Century,標準"&amp;10&amp;P</oddFooter>
  </headerFooter>
  <colBreaks count="1" manualBreakCount="1">
    <brk id="1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T62"/>
  <sheetViews>
    <sheetView zoomScaleNormal="100" workbookViewId="0">
      <selection activeCell="AC18" sqref="AC18"/>
    </sheetView>
  </sheetViews>
  <sheetFormatPr defaultRowHeight="13.5"/>
  <cols>
    <col min="1" max="1" width="14.375" customWidth="1"/>
    <col min="2" max="10" width="10.625" customWidth="1"/>
    <col min="11" max="11" width="14.375" customWidth="1"/>
    <col min="12" max="20" width="10.625" customWidth="1"/>
  </cols>
  <sheetData>
    <row r="1" spans="1:20" ht="15">
      <c r="A1" s="599" t="s">
        <v>693</v>
      </c>
    </row>
    <row r="3" spans="1:20" ht="18" customHeight="1">
      <c r="A3" s="727" t="s">
        <v>340</v>
      </c>
      <c r="B3" s="730" t="s">
        <v>808</v>
      </c>
      <c r="C3" s="733" t="s">
        <v>668</v>
      </c>
      <c r="D3" s="734"/>
      <c r="E3" s="734"/>
      <c r="F3" s="734"/>
      <c r="G3" s="733" t="s">
        <v>789</v>
      </c>
      <c r="H3" s="734"/>
      <c r="I3" s="734"/>
      <c r="J3" s="734"/>
      <c r="K3" s="727" t="s">
        <v>340</v>
      </c>
      <c r="L3" s="730" t="s">
        <v>810</v>
      </c>
      <c r="M3" s="733" t="s">
        <v>668</v>
      </c>
      <c r="N3" s="734"/>
      <c r="O3" s="734"/>
      <c r="P3" s="734"/>
      <c r="Q3" s="733" t="s">
        <v>789</v>
      </c>
      <c r="R3" s="734"/>
      <c r="S3" s="734"/>
      <c r="T3" s="734"/>
    </row>
    <row r="4" spans="1:20" ht="10.5" customHeight="1">
      <c r="A4" s="728"/>
      <c r="B4" s="731"/>
      <c r="C4" s="735" t="s">
        <v>362</v>
      </c>
      <c r="D4" s="737" t="s">
        <v>363</v>
      </c>
      <c r="E4" s="725" t="s">
        <v>364</v>
      </c>
      <c r="F4" s="524"/>
      <c r="G4" s="735" t="s">
        <v>362</v>
      </c>
      <c r="H4" s="737" t="s">
        <v>363</v>
      </c>
      <c r="I4" s="725" t="s">
        <v>364</v>
      </c>
      <c r="J4" s="524"/>
      <c r="K4" s="728"/>
      <c r="L4" s="731"/>
      <c r="M4" s="735" t="s">
        <v>362</v>
      </c>
      <c r="N4" s="737" t="s">
        <v>363</v>
      </c>
      <c r="O4" s="725" t="s">
        <v>364</v>
      </c>
      <c r="P4" s="524"/>
      <c r="Q4" s="735" t="s">
        <v>362</v>
      </c>
      <c r="R4" s="737" t="s">
        <v>363</v>
      </c>
      <c r="S4" s="725" t="s">
        <v>364</v>
      </c>
      <c r="T4" s="524"/>
    </row>
    <row r="5" spans="1:20" ht="18" customHeight="1">
      <c r="A5" s="729"/>
      <c r="B5" s="732"/>
      <c r="C5" s="736"/>
      <c r="D5" s="726"/>
      <c r="E5" s="726"/>
      <c r="F5" s="525" t="s">
        <v>667</v>
      </c>
      <c r="G5" s="736"/>
      <c r="H5" s="726"/>
      <c r="I5" s="726"/>
      <c r="J5" s="608" t="s">
        <v>667</v>
      </c>
      <c r="K5" s="729"/>
      <c r="L5" s="732"/>
      <c r="M5" s="736"/>
      <c r="N5" s="726"/>
      <c r="O5" s="726"/>
      <c r="P5" s="525" t="s">
        <v>667</v>
      </c>
      <c r="Q5" s="736"/>
      <c r="R5" s="726"/>
      <c r="S5" s="726"/>
      <c r="T5" s="608" t="s">
        <v>667</v>
      </c>
    </row>
    <row r="6" spans="1:20" ht="6" customHeight="1">
      <c r="A6" s="484"/>
      <c r="B6" s="99"/>
      <c r="C6" s="100"/>
      <c r="D6" s="100"/>
      <c r="E6" s="100"/>
      <c r="F6" s="100"/>
      <c r="K6" s="484"/>
      <c r="L6" s="99"/>
      <c r="M6" s="100"/>
      <c r="N6" s="100"/>
      <c r="O6" s="100"/>
      <c r="P6" s="100"/>
    </row>
    <row r="7" spans="1:20" ht="16.5" customHeight="1">
      <c r="A7" s="483" t="s">
        <v>64</v>
      </c>
      <c r="B7" s="45">
        <v>663</v>
      </c>
      <c r="C7" s="45">
        <v>43</v>
      </c>
      <c r="D7" s="45">
        <v>324</v>
      </c>
      <c r="E7" s="45">
        <v>295</v>
      </c>
      <c r="F7" s="45">
        <v>156</v>
      </c>
      <c r="G7" s="12">
        <v>6.4954682779456192</v>
      </c>
      <c r="H7" s="12">
        <v>48.942598187311177</v>
      </c>
      <c r="I7" s="12">
        <v>44.561933534743204</v>
      </c>
      <c r="J7" s="12">
        <v>23.564954682779458</v>
      </c>
      <c r="K7" s="483" t="s">
        <v>115</v>
      </c>
      <c r="L7" s="45">
        <v>2015</v>
      </c>
      <c r="M7" s="45">
        <v>161</v>
      </c>
      <c r="N7" s="45">
        <v>1150</v>
      </c>
      <c r="O7" s="45">
        <v>698</v>
      </c>
      <c r="P7" s="45">
        <v>349</v>
      </c>
      <c r="Q7" s="12">
        <v>8.0139372822299642</v>
      </c>
      <c r="R7" s="12">
        <v>57.24240915878547</v>
      </c>
      <c r="S7" s="12">
        <v>34.743653558984569</v>
      </c>
      <c r="T7" s="12">
        <v>17.371826779492284</v>
      </c>
    </row>
    <row r="8" spans="1:20" ht="16.5" customHeight="1">
      <c r="A8" s="483" t="s">
        <v>65</v>
      </c>
      <c r="B8" s="45">
        <v>982</v>
      </c>
      <c r="C8" s="45">
        <v>82</v>
      </c>
      <c r="D8" s="45">
        <v>491</v>
      </c>
      <c r="E8" s="45">
        <v>406</v>
      </c>
      <c r="F8" s="45">
        <v>222</v>
      </c>
      <c r="G8" s="12">
        <v>8.3758937691521957</v>
      </c>
      <c r="H8" s="12">
        <v>50.153217568947909</v>
      </c>
      <c r="I8" s="12">
        <v>41.470888661899899</v>
      </c>
      <c r="J8" s="12">
        <v>22.676200204290094</v>
      </c>
      <c r="K8" s="483" t="s">
        <v>116</v>
      </c>
      <c r="L8" s="45">
        <v>1253</v>
      </c>
      <c r="M8" s="45">
        <v>91</v>
      </c>
      <c r="N8" s="45">
        <v>965</v>
      </c>
      <c r="O8" s="45">
        <v>195</v>
      </c>
      <c r="P8" s="45">
        <v>70</v>
      </c>
      <c r="Q8" s="12">
        <v>7.274180655475619</v>
      </c>
      <c r="R8" s="12">
        <v>77.138289368505198</v>
      </c>
      <c r="S8" s="12">
        <v>15.587529976019185</v>
      </c>
      <c r="T8" s="12">
        <v>5.5955235811350912</v>
      </c>
    </row>
    <row r="9" spans="1:20" ht="16.5" customHeight="1">
      <c r="A9" s="483" t="s">
        <v>66</v>
      </c>
      <c r="B9" s="45">
        <v>1258</v>
      </c>
      <c r="C9" s="45">
        <v>119</v>
      </c>
      <c r="D9" s="45">
        <v>635</v>
      </c>
      <c r="E9" s="45">
        <v>500</v>
      </c>
      <c r="F9" s="45">
        <v>246</v>
      </c>
      <c r="G9" s="12">
        <v>9.4896331738436999</v>
      </c>
      <c r="H9" s="12">
        <v>50.637958532695372</v>
      </c>
      <c r="I9" s="12">
        <v>39.872408293460929</v>
      </c>
      <c r="J9" s="12">
        <v>19.617224880382775</v>
      </c>
      <c r="K9" s="483" t="s">
        <v>117</v>
      </c>
      <c r="L9" s="45">
        <v>1386</v>
      </c>
      <c r="M9" s="45">
        <v>206</v>
      </c>
      <c r="N9" s="45">
        <v>916</v>
      </c>
      <c r="O9" s="45">
        <v>258</v>
      </c>
      <c r="P9" s="45">
        <v>132</v>
      </c>
      <c r="Q9" s="12">
        <v>14.927536231884059</v>
      </c>
      <c r="R9" s="12">
        <v>66.376811594202906</v>
      </c>
      <c r="S9" s="12">
        <v>18.695652173913043</v>
      </c>
      <c r="T9" s="12">
        <v>9.5652173913043477</v>
      </c>
    </row>
    <row r="10" spans="1:20" ht="16.5" customHeight="1">
      <c r="A10" s="483" t="s">
        <v>67</v>
      </c>
      <c r="B10" s="45">
        <v>1019</v>
      </c>
      <c r="C10" s="45">
        <v>81</v>
      </c>
      <c r="D10" s="45">
        <v>513</v>
      </c>
      <c r="E10" s="45">
        <v>420</v>
      </c>
      <c r="F10" s="45">
        <v>198</v>
      </c>
      <c r="G10" s="12">
        <v>7.9881656804733732</v>
      </c>
      <c r="H10" s="12">
        <v>50.591715976331365</v>
      </c>
      <c r="I10" s="12">
        <v>41.42011834319527</v>
      </c>
      <c r="J10" s="12">
        <v>19.526627218934912</v>
      </c>
      <c r="K10" s="483" t="s">
        <v>118</v>
      </c>
      <c r="L10" s="45">
        <v>3408</v>
      </c>
      <c r="M10" s="45">
        <v>375</v>
      </c>
      <c r="N10" s="45">
        <v>2008</v>
      </c>
      <c r="O10" s="45">
        <v>1021</v>
      </c>
      <c r="P10" s="45">
        <v>499</v>
      </c>
      <c r="Q10" s="12">
        <v>11.016451233842538</v>
      </c>
      <c r="R10" s="12">
        <v>58.989424206815514</v>
      </c>
      <c r="S10" s="12">
        <v>29.994124559341952</v>
      </c>
      <c r="T10" s="12">
        <v>14.659224441833137</v>
      </c>
    </row>
    <row r="11" spans="1:20" ht="16.5" customHeight="1">
      <c r="A11" s="483" t="s">
        <v>68</v>
      </c>
      <c r="B11" s="45">
        <v>591</v>
      </c>
      <c r="C11" s="45">
        <v>46</v>
      </c>
      <c r="D11" s="45">
        <v>343</v>
      </c>
      <c r="E11" s="45">
        <v>201</v>
      </c>
      <c r="F11" s="45">
        <v>103</v>
      </c>
      <c r="G11" s="12">
        <v>7.796610169491526</v>
      </c>
      <c r="H11" s="12">
        <v>58.13559322033899</v>
      </c>
      <c r="I11" s="12">
        <v>34.067796610169495</v>
      </c>
      <c r="J11" s="12">
        <v>17.457627118644066</v>
      </c>
      <c r="K11" s="483" t="s">
        <v>119</v>
      </c>
      <c r="L11" s="45">
        <v>1583</v>
      </c>
      <c r="M11" s="45">
        <v>128</v>
      </c>
      <c r="N11" s="45">
        <v>987</v>
      </c>
      <c r="O11" s="45">
        <v>459</v>
      </c>
      <c r="P11" s="45">
        <v>238</v>
      </c>
      <c r="Q11" s="12">
        <v>8.132147395171538</v>
      </c>
      <c r="R11" s="12">
        <v>62.706480304955527</v>
      </c>
      <c r="S11" s="12">
        <v>29.161372299872934</v>
      </c>
      <c r="T11" s="12">
        <v>15.120711562897077</v>
      </c>
    </row>
    <row r="12" spans="1:20" ht="16.5" customHeight="1">
      <c r="A12" s="483" t="s">
        <v>69</v>
      </c>
      <c r="B12" s="45">
        <v>957</v>
      </c>
      <c r="C12" s="45">
        <v>55</v>
      </c>
      <c r="D12" s="45">
        <v>519</v>
      </c>
      <c r="E12" s="45">
        <v>379</v>
      </c>
      <c r="F12" s="45">
        <v>173</v>
      </c>
      <c r="G12" s="12">
        <v>5.7712486883525713</v>
      </c>
      <c r="H12" s="12">
        <v>54.459601259181532</v>
      </c>
      <c r="I12" s="12">
        <v>39.769150052465896</v>
      </c>
      <c r="J12" s="12">
        <v>18.153200419727177</v>
      </c>
      <c r="K12" s="513" t="s">
        <v>120</v>
      </c>
      <c r="L12" s="515">
        <v>82365</v>
      </c>
      <c r="M12" s="515">
        <v>7453</v>
      </c>
      <c r="N12" s="515">
        <v>46790</v>
      </c>
      <c r="O12" s="515">
        <v>27788</v>
      </c>
      <c r="P12" s="515">
        <v>14316</v>
      </c>
      <c r="Q12" s="654">
        <v>9.0855895941778098</v>
      </c>
      <c r="R12" s="654">
        <v>57.039411929636351</v>
      </c>
      <c r="S12" s="654">
        <v>33.87499847618583</v>
      </c>
      <c r="T12" s="654">
        <v>17.451938901147127</v>
      </c>
    </row>
    <row r="13" spans="1:20" ht="16.5" customHeight="1">
      <c r="A13" s="483" t="s">
        <v>70</v>
      </c>
      <c r="B13" s="45">
        <v>1187</v>
      </c>
      <c r="C13" s="45">
        <v>116</v>
      </c>
      <c r="D13" s="45">
        <v>518</v>
      </c>
      <c r="E13" s="45">
        <v>551</v>
      </c>
      <c r="F13" s="45">
        <v>336</v>
      </c>
      <c r="G13" s="12">
        <v>9.7890295358649801</v>
      </c>
      <c r="H13" s="12">
        <v>43.713080168776372</v>
      </c>
      <c r="I13" s="12">
        <v>46.497890295358651</v>
      </c>
      <c r="J13" s="12">
        <v>28.354430379746837</v>
      </c>
      <c r="K13" s="483" t="s">
        <v>121</v>
      </c>
      <c r="L13" s="45">
        <v>4829</v>
      </c>
      <c r="M13" s="45">
        <v>445</v>
      </c>
      <c r="N13" s="45">
        <v>2713</v>
      </c>
      <c r="O13" s="45">
        <v>1664</v>
      </c>
      <c r="P13" s="45">
        <v>820</v>
      </c>
      <c r="Q13" s="12">
        <v>9.2285358772293655</v>
      </c>
      <c r="R13" s="12">
        <v>56.262961426793858</v>
      </c>
      <c r="S13" s="12">
        <v>34.508502695976773</v>
      </c>
      <c r="T13" s="12">
        <v>17.005391953546244</v>
      </c>
    </row>
    <row r="14" spans="1:20" ht="16.5" customHeight="1">
      <c r="A14" s="483" t="s">
        <v>71</v>
      </c>
      <c r="B14" s="45">
        <v>1764</v>
      </c>
      <c r="C14" s="45">
        <v>142</v>
      </c>
      <c r="D14" s="45">
        <v>970</v>
      </c>
      <c r="E14" s="45">
        <v>648</v>
      </c>
      <c r="F14" s="45">
        <v>307</v>
      </c>
      <c r="G14" s="12">
        <v>8.0681818181818183</v>
      </c>
      <c r="H14" s="12">
        <v>55.113636363636367</v>
      </c>
      <c r="I14" s="12">
        <v>36.818181818181813</v>
      </c>
      <c r="J14" s="12">
        <v>17.44318181818182</v>
      </c>
      <c r="K14" s="483" t="s">
        <v>122</v>
      </c>
      <c r="L14" s="45">
        <v>1905</v>
      </c>
      <c r="M14" s="45">
        <v>179</v>
      </c>
      <c r="N14" s="45">
        <v>980</v>
      </c>
      <c r="O14" s="45">
        <v>745</v>
      </c>
      <c r="P14" s="45">
        <v>384</v>
      </c>
      <c r="Q14" s="12">
        <v>9.4012605042016801</v>
      </c>
      <c r="R14" s="12">
        <v>51.470588235294116</v>
      </c>
      <c r="S14" s="12">
        <v>39.128151260504204</v>
      </c>
      <c r="T14" s="12">
        <v>20.168067226890756</v>
      </c>
    </row>
    <row r="15" spans="1:20" ht="16.5" customHeight="1">
      <c r="A15" s="483" t="s">
        <v>72</v>
      </c>
      <c r="B15" s="45">
        <v>1406</v>
      </c>
      <c r="C15" s="45">
        <v>144</v>
      </c>
      <c r="D15" s="45">
        <v>625</v>
      </c>
      <c r="E15" s="45">
        <v>636</v>
      </c>
      <c r="F15" s="45">
        <v>381</v>
      </c>
      <c r="G15" s="12">
        <v>10.249110320284698</v>
      </c>
      <c r="H15" s="12">
        <v>44.483985765124558</v>
      </c>
      <c r="I15" s="12">
        <v>45.266903914590742</v>
      </c>
      <c r="J15" s="12">
        <v>27.117437722419929</v>
      </c>
      <c r="K15" s="483" t="s">
        <v>123</v>
      </c>
      <c r="L15" s="45">
        <v>850</v>
      </c>
      <c r="M15" s="45">
        <v>157</v>
      </c>
      <c r="N15" s="45">
        <v>657</v>
      </c>
      <c r="O15" s="45">
        <v>32</v>
      </c>
      <c r="P15" s="45">
        <v>17</v>
      </c>
      <c r="Q15" s="12">
        <v>18.557919621749409</v>
      </c>
      <c r="R15" s="12">
        <v>77.659574468085097</v>
      </c>
      <c r="S15" s="12">
        <v>3.7825059101654848</v>
      </c>
      <c r="T15" s="12">
        <v>2.0094562647754137</v>
      </c>
    </row>
    <row r="16" spans="1:20" ht="16.5" customHeight="1">
      <c r="A16" s="483" t="s">
        <v>73</v>
      </c>
      <c r="B16" s="45">
        <v>801</v>
      </c>
      <c r="C16" s="45">
        <v>52</v>
      </c>
      <c r="D16" s="45">
        <v>348</v>
      </c>
      <c r="E16" s="45">
        <v>401</v>
      </c>
      <c r="F16" s="45">
        <v>238</v>
      </c>
      <c r="G16" s="12">
        <v>6.4918851435705376</v>
      </c>
      <c r="H16" s="12">
        <v>43.445692883895134</v>
      </c>
      <c r="I16" s="12">
        <v>50.062421972534331</v>
      </c>
      <c r="J16" s="12">
        <v>29.712858926342072</v>
      </c>
      <c r="K16" s="483" t="s">
        <v>124</v>
      </c>
      <c r="L16" s="45">
        <v>2252</v>
      </c>
      <c r="M16" s="45">
        <v>184</v>
      </c>
      <c r="N16" s="45">
        <v>1248</v>
      </c>
      <c r="O16" s="45">
        <v>817</v>
      </c>
      <c r="P16" s="45">
        <v>375</v>
      </c>
      <c r="Q16" s="12">
        <v>8.1814139617607822</v>
      </c>
      <c r="R16" s="12">
        <v>55.49132947976878</v>
      </c>
      <c r="S16" s="12">
        <v>36.327256558470431</v>
      </c>
      <c r="T16" s="12">
        <v>16.674077367718986</v>
      </c>
    </row>
    <row r="17" spans="1:20" ht="16.5" customHeight="1">
      <c r="A17" s="483" t="s">
        <v>74</v>
      </c>
      <c r="B17" s="45">
        <v>1542</v>
      </c>
      <c r="C17" s="45">
        <v>131</v>
      </c>
      <c r="D17" s="45">
        <v>675</v>
      </c>
      <c r="E17" s="45">
        <v>733</v>
      </c>
      <c r="F17" s="45">
        <v>448</v>
      </c>
      <c r="G17" s="12">
        <v>8.5120207927225469</v>
      </c>
      <c r="H17" s="12">
        <v>43.859649122807014</v>
      </c>
      <c r="I17" s="12">
        <v>47.628330084470434</v>
      </c>
      <c r="J17" s="12">
        <v>29.109811565951915</v>
      </c>
      <c r="K17" s="483" t="s">
        <v>270</v>
      </c>
      <c r="L17" s="45">
        <v>2090</v>
      </c>
      <c r="M17" s="45">
        <v>144</v>
      </c>
      <c r="N17" s="45">
        <v>1060</v>
      </c>
      <c r="O17" s="45">
        <v>879</v>
      </c>
      <c r="P17" s="45">
        <v>506</v>
      </c>
      <c r="Q17" s="12">
        <v>6.9131060969755156</v>
      </c>
      <c r="R17" s="12">
        <v>50.888142102736431</v>
      </c>
      <c r="S17" s="12">
        <v>42.198751800288051</v>
      </c>
      <c r="T17" s="12">
        <v>24.291886701872301</v>
      </c>
    </row>
    <row r="18" spans="1:20" ht="16.5" customHeight="1">
      <c r="A18" s="483" t="s">
        <v>75</v>
      </c>
      <c r="B18" s="45">
        <v>1115</v>
      </c>
      <c r="C18" s="45">
        <v>107</v>
      </c>
      <c r="D18" s="45">
        <v>555</v>
      </c>
      <c r="E18" s="45">
        <v>446</v>
      </c>
      <c r="F18" s="45">
        <v>193</v>
      </c>
      <c r="G18" s="12">
        <v>9.6570397111913362</v>
      </c>
      <c r="H18" s="12">
        <v>50.090252707581229</v>
      </c>
      <c r="I18" s="12">
        <v>40.25270758122744</v>
      </c>
      <c r="J18" s="12">
        <v>17.418772563176894</v>
      </c>
      <c r="K18" s="483" t="s">
        <v>245</v>
      </c>
      <c r="L18" s="45">
        <v>2366</v>
      </c>
      <c r="M18" s="45">
        <v>226</v>
      </c>
      <c r="N18" s="45">
        <v>1308</v>
      </c>
      <c r="O18" s="45">
        <v>826</v>
      </c>
      <c r="P18" s="45">
        <v>451</v>
      </c>
      <c r="Q18" s="12">
        <v>9.5762711864406782</v>
      </c>
      <c r="R18" s="12">
        <v>55.423728813559322</v>
      </c>
      <c r="S18" s="12">
        <v>35</v>
      </c>
      <c r="T18" s="12">
        <v>19.110169491525426</v>
      </c>
    </row>
    <row r="19" spans="1:20" ht="16.5" customHeight="1">
      <c r="A19" s="483" t="s">
        <v>76</v>
      </c>
      <c r="B19" s="45">
        <v>879</v>
      </c>
      <c r="C19" s="45">
        <v>83</v>
      </c>
      <c r="D19" s="45">
        <v>505</v>
      </c>
      <c r="E19" s="45">
        <v>287</v>
      </c>
      <c r="F19" s="45">
        <v>147</v>
      </c>
      <c r="G19" s="12">
        <v>9.4857142857142858</v>
      </c>
      <c r="H19" s="12">
        <v>57.714285714285715</v>
      </c>
      <c r="I19" s="12">
        <v>32.800000000000004</v>
      </c>
      <c r="J19" s="12">
        <v>16.8</v>
      </c>
      <c r="K19" s="483" t="s">
        <v>258</v>
      </c>
      <c r="L19" s="45">
        <v>2327</v>
      </c>
      <c r="M19" s="45">
        <v>159</v>
      </c>
      <c r="N19" s="45">
        <v>1177</v>
      </c>
      <c r="O19" s="45">
        <v>978</v>
      </c>
      <c r="P19" s="45">
        <v>532</v>
      </c>
      <c r="Q19" s="12">
        <v>6.871218668971478</v>
      </c>
      <c r="R19" s="12">
        <v>50.864304235090749</v>
      </c>
      <c r="S19" s="12">
        <v>42.264477095937771</v>
      </c>
      <c r="T19" s="12">
        <v>22.990492653414002</v>
      </c>
    </row>
    <row r="20" spans="1:20" ht="16.5" customHeight="1">
      <c r="A20" s="483" t="s">
        <v>77</v>
      </c>
      <c r="B20" s="45">
        <v>650</v>
      </c>
      <c r="C20" s="45">
        <v>43</v>
      </c>
      <c r="D20" s="45">
        <v>402</v>
      </c>
      <c r="E20" s="45">
        <v>204</v>
      </c>
      <c r="F20" s="45">
        <v>92</v>
      </c>
      <c r="G20" s="12">
        <v>6.6255778120184905</v>
      </c>
      <c r="H20" s="12">
        <v>61.941448382126353</v>
      </c>
      <c r="I20" s="12">
        <v>31.432973805855163</v>
      </c>
      <c r="J20" s="12">
        <v>14.175654853620955</v>
      </c>
      <c r="K20" s="483" t="s">
        <v>125</v>
      </c>
      <c r="L20" s="45">
        <v>1814</v>
      </c>
      <c r="M20" s="45">
        <v>233</v>
      </c>
      <c r="N20" s="45">
        <v>1178</v>
      </c>
      <c r="O20" s="45">
        <v>398</v>
      </c>
      <c r="P20" s="45">
        <v>199</v>
      </c>
      <c r="Q20" s="12">
        <v>12.880044223327806</v>
      </c>
      <c r="R20" s="12">
        <v>65.118850193477058</v>
      </c>
      <c r="S20" s="12">
        <v>22.001105583195134</v>
      </c>
      <c r="T20" s="12">
        <v>11.000552791597567</v>
      </c>
    </row>
    <row r="21" spans="1:20" ht="16.5" customHeight="1">
      <c r="A21" s="483" t="s">
        <v>78</v>
      </c>
      <c r="B21" s="45">
        <v>1125</v>
      </c>
      <c r="C21" s="45">
        <v>87</v>
      </c>
      <c r="D21" s="45">
        <v>602</v>
      </c>
      <c r="E21" s="45">
        <v>433</v>
      </c>
      <c r="F21" s="45">
        <v>255</v>
      </c>
      <c r="G21" s="12">
        <v>7.7540106951871666</v>
      </c>
      <c r="H21" s="12">
        <v>53.65418894830659</v>
      </c>
      <c r="I21" s="12">
        <v>38.591800356506241</v>
      </c>
      <c r="J21" s="12">
        <v>22.727272727272727</v>
      </c>
      <c r="K21" s="483" t="s">
        <v>126</v>
      </c>
      <c r="L21" s="45">
        <v>1335</v>
      </c>
      <c r="M21" s="45">
        <v>132</v>
      </c>
      <c r="N21" s="45">
        <v>717</v>
      </c>
      <c r="O21" s="45">
        <v>484</v>
      </c>
      <c r="P21" s="45">
        <v>226</v>
      </c>
      <c r="Q21" s="12">
        <v>9.9024756189047256</v>
      </c>
      <c r="R21" s="12">
        <v>53.788447111777948</v>
      </c>
      <c r="S21" s="12">
        <v>36.309077269317328</v>
      </c>
      <c r="T21" s="12">
        <v>16.954238559639908</v>
      </c>
    </row>
    <row r="22" spans="1:20" ht="16.5" customHeight="1">
      <c r="A22" s="483" t="s">
        <v>79</v>
      </c>
      <c r="B22" s="45">
        <v>634</v>
      </c>
      <c r="C22" s="45">
        <v>48</v>
      </c>
      <c r="D22" s="45">
        <v>331</v>
      </c>
      <c r="E22" s="45">
        <v>255</v>
      </c>
      <c r="F22" s="45">
        <v>118</v>
      </c>
      <c r="G22" s="12">
        <v>7.5709779179810726</v>
      </c>
      <c r="H22" s="12">
        <v>52.208201892744476</v>
      </c>
      <c r="I22" s="12">
        <v>40.220820189274448</v>
      </c>
      <c r="J22" s="12">
        <v>18.611987381703472</v>
      </c>
      <c r="K22" s="483" t="s">
        <v>127</v>
      </c>
      <c r="L22" s="45">
        <v>3047</v>
      </c>
      <c r="M22" s="45">
        <v>280</v>
      </c>
      <c r="N22" s="45">
        <v>1627</v>
      </c>
      <c r="O22" s="45">
        <v>1133</v>
      </c>
      <c r="P22" s="45">
        <v>615</v>
      </c>
      <c r="Q22" s="12">
        <v>9.2105263157894726</v>
      </c>
      <c r="R22" s="12">
        <v>53.51973684210526</v>
      </c>
      <c r="S22" s="12">
        <v>37.26973684210526</v>
      </c>
      <c r="T22" s="12">
        <v>20.230263157894736</v>
      </c>
    </row>
    <row r="23" spans="1:20" ht="16.5" customHeight="1">
      <c r="A23" s="483" t="s">
        <v>80</v>
      </c>
      <c r="B23" s="45">
        <v>483</v>
      </c>
      <c r="C23" s="45">
        <v>70</v>
      </c>
      <c r="D23" s="45">
        <v>244</v>
      </c>
      <c r="E23" s="45">
        <v>166</v>
      </c>
      <c r="F23" s="45">
        <v>76</v>
      </c>
      <c r="G23" s="12">
        <v>14.583333333333334</v>
      </c>
      <c r="H23" s="12">
        <v>50.833333333333329</v>
      </c>
      <c r="I23" s="12">
        <v>34.583333333333336</v>
      </c>
      <c r="J23" s="12">
        <v>15.833333333333332</v>
      </c>
      <c r="K23" s="483" t="s">
        <v>271</v>
      </c>
      <c r="L23" s="45">
        <v>2188</v>
      </c>
      <c r="M23" s="45">
        <v>302</v>
      </c>
      <c r="N23" s="45">
        <v>1296</v>
      </c>
      <c r="O23" s="45">
        <v>589</v>
      </c>
      <c r="P23" s="45">
        <v>312</v>
      </c>
      <c r="Q23" s="12">
        <v>13.808870598994055</v>
      </c>
      <c r="R23" s="12">
        <v>59.259259259259252</v>
      </c>
      <c r="S23" s="12">
        <v>26.931870141746682</v>
      </c>
      <c r="T23" s="12">
        <v>14.266117969821673</v>
      </c>
    </row>
    <row r="24" spans="1:20" ht="16.5" customHeight="1">
      <c r="A24" s="483" t="s">
        <v>81</v>
      </c>
      <c r="B24" s="45">
        <v>1540</v>
      </c>
      <c r="C24" s="45">
        <v>107</v>
      </c>
      <c r="D24" s="45">
        <v>813</v>
      </c>
      <c r="E24" s="45">
        <v>611</v>
      </c>
      <c r="F24" s="45">
        <v>322</v>
      </c>
      <c r="G24" s="12">
        <v>6.9888961463096022</v>
      </c>
      <c r="H24" s="12">
        <v>53.102547354670151</v>
      </c>
      <c r="I24" s="12">
        <v>39.90855649902025</v>
      </c>
      <c r="J24" s="12">
        <v>21.03200522534291</v>
      </c>
      <c r="K24" s="483" t="s">
        <v>246</v>
      </c>
      <c r="L24" s="45">
        <v>2930</v>
      </c>
      <c r="M24" s="45">
        <v>395</v>
      </c>
      <c r="N24" s="45">
        <v>1612</v>
      </c>
      <c r="O24" s="45">
        <v>920</v>
      </c>
      <c r="P24" s="45">
        <v>482</v>
      </c>
      <c r="Q24" s="12">
        <v>13.495046122309532</v>
      </c>
      <c r="R24" s="12">
        <v>55.073454048513838</v>
      </c>
      <c r="S24" s="12">
        <v>31.43149982917663</v>
      </c>
      <c r="T24" s="12">
        <v>16.467372736590367</v>
      </c>
    </row>
    <row r="25" spans="1:20" ht="16.5" customHeight="1">
      <c r="A25" s="483" t="s">
        <v>82</v>
      </c>
      <c r="B25" s="45">
        <v>545</v>
      </c>
      <c r="C25" s="45">
        <v>35</v>
      </c>
      <c r="D25" s="45">
        <v>203</v>
      </c>
      <c r="E25" s="45">
        <v>306</v>
      </c>
      <c r="F25" s="45">
        <v>237</v>
      </c>
      <c r="G25" s="12">
        <v>6.4338235294117645</v>
      </c>
      <c r="H25" s="12">
        <v>37.316176470588239</v>
      </c>
      <c r="I25" s="12">
        <v>56.25</v>
      </c>
      <c r="J25" s="12">
        <v>43.566176470588239</v>
      </c>
      <c r="K25" s="483" t="s">
        <v>259</v>
      </c>
      <c r="L25" s="45">
        <v>3095</v>
      </c>
      <c r="M25" s="45">
        <v>355</v>
      </c>
      <c r="N25" s="45">
        <v>1646</v>
      </c>
      <c r="O25" s="45">
        <v>1091</v>
      </c>
      <c r="P25" s="45">
        <v>558</v>
      </c>
      <c r="Q25" s="12">
        <v>11.481241914618371</v>
      </c>
      <c r="R25" s="12">
        <v>53.234152652005172</v>
      </c>
      <c r="S25" s="12">
        <v>35.284605433376456</v>
      </c>
      <c r="T25" s="12">
        <v>18.046571798188875</v>
      </c>
    </row>
    <row r="26" spans="1:20" ht="16.5" customHeight="1">
      <c r="A26" s="483" t="s">
        <v>83</v>
      </c>
      <c r="B26" s="45">
        <v>1177</v>
      </c>
      <c r="C26" s="45">
        <v>154</v>
      </c>
      <c r="D26" s="45">
        <v>572</v>
      </c>
      <c r="E26" s="45">
        <v>450</v>
      </c>
      <c r="F26" s="45">
        <v>216</v>
      </c>
      <c r="G26" s="12">
        <v>13.095238095238097</v>
      </c>
      <c r="H26" s="12">
        <v>48.639455782312922</v>
      </c>
      <c r="I26" s="12">
        <v>38.265306122448976</v>
      </c>
      <c r="J26" s="12">
        <v>18.367346938775512</v>
      </c>
      <c r="K26" s="483" t="s">
        <v>266</v>
      </c>
      <c r="L26" s="45">
        <v>2069</v>
      </c>
      <c r="M26" s="45">
        <v>243</v>
      </c>
      <c r="N26" s="45">
        <v>1098</v>
      </c>
      <c r="O26" s="45">
        <v>726</v>
      </c>
      <c r="P26" s="45">
        <v>411</v>
      </c>
      <c r="Q26" s="12">
        <v>11.756168359941945</v>
      </c>
      <c r="R26" s="12">
        <v>53.120464441219163</v>
      </c>
      <c r="S26" s="12">
        <v>35.123367198838892</v>
      </c>
      <c r="T26" s="12">
        <v>19.883889695210449</v>
      </c>
    </row>
    <row r="27" spans="1:20" ht="16.5" customHeight="1">
      <c r="A27" s="483" t="s">
        <v>84</v>
      </c>
      <c r="B27" s="45">
        <v>833</v>
      </c>
      <c r="C27" s="45">
        <v>49</v>
      </c>
      <c r="D27" s="45">
        <v>483</v>
      </c>
      <c r="E27" s="45">
        <v>300</v>
      </c>
      <c r="F27" s="45">
        <v>122</v>
      </c>
      <c r="G27" s="12">
        <v>5.8894230769230766</v>
      </c>
      <c r="H27" s="12">
        <v>58.052884615384613</v>
      </c>
      <c r="I27" s="12">
        <v>36.057692307692307</v>
      </c>
      <c r="J27" s="12">
        <v>14.663461538461538</v>
      </c>
      <c r="K27" s="483" t="s">
        <v>128</v>
      </c>
      <c r="L27" s="45">
        <v>2339</v>
      </c>
      <c r="M27" s="45">
        <v>246</v>
      </c>
      <c r="N27" s="45">
        <v>1390</v>
      </c>
      <c r="O27" s="45">
        <v>686</v>
      </c>
      <c r="P27" s="45">
        <v>297</v>
      </c>
      <c r="Q27" s="12">
        <v>10.594315245478036</v>
      </c>
      <c r="R27" s="12">
        <v>59.862187769164507</v>
      </c>
      <c r="S27" s="12">
        <v>29.543496985357447</v>
      </c>
      <c r="T27" s="12">
        <v>12.790697674418606</v>
      </c>
    </row>
    <row r="28" spans="1:20" ht="16.5" customHeight="1">
      <c r="A28" s="483" t="s">
        <v>85</v>
      </c>
      <c r="B28" s="45">
        <v>1093</v>
      </c>
      <c r="C28" s="45">
        <v>74</v>
      </c>
      <c r="D28" s="45">
        <v>555</v>
      </c>
      <c r="E28" s="45">
        <v>463</v>
      </c>
      <c r="F28" s="45">
        <v>195</v>
      </c>
      <c r="G28" s="12">
        <v>6.7765567765567765</v>
      </c>
      <c r="H28" s="12">
        <v>50.824175824175825</v>
      </c>
      <c r="I28" s="12">
        <v>42.399267399267401</v>
      </c>
      <c r="J28" s="12">
        <v>17.857142857142858</v>
      </c>
      <c r="K28" s="483" t="s">
        <v>129</v>
      </c>
      <c r="L28" s="45">
        <v>2803</v>
      </c>
      <c r="M28" s="45">
        <v>261</v>
      </c>
      <c r="N28" s="45">
        <v>1364</v>
      </c>
      <c r="O28" s="45">
        <v>1170</v>
      </c>
      <c r="P28" s="45">
        <v>630</v>
      </c>
      <c r="Q28" s="12">
        <v>9.3381037567084082</v>
      </c>
      <c r="R28" s="12">
        <v>48.801431127012521</v>
      </c>
      <c r="S28" s="12">
        <v>41.860465116279073</v>
      </c>
      <c r="T28" s="12">
        <v>22.540250447227191</v>
      </c>
    </row>
    <row r="29" spans="1:20" ht="16.5" customHeight="1">
      <c r="A29" s="483" t="s">
        <v>86</v>
      </c>
      <c r="B29" s="45">
        <v>614</v>
      </c>
      <c r="C29" s="45">
        <v>45</v>
      </c>
      <c r="D29" s="45">
        <v>316</v>
      </c>
      <c r="E29" s="45">
        <v>252</v>
      </c>
      <c r="F29" s="45">
        <v>131</v>
      </c>
      <c r="G29" s="12">
        <v>7.3409461663947795</v>
      </c>
      <c r="H29" s="12">
        <v>51.549755301794455</v>
      </c>
      <c r="I29" s="12">
        <v>41.109298531810765</v>
      </c>
      <c r="J29" s="12">
        <v>21.37030995106036</v>
      </c>
      <c r="K29" s="483" t="s">
        <v>130</v>
      </c>
      <c r="L29" s="45">
        <v>427</v>
      </c>
      <c r="M29" s="45">
        <v>23</v>
      </c>
      <c r="N29" s="45">
        <v>194</v>
      </c>
      <c r="O29" s="45">
        <v>209</v>
      </c>
      <c r="P29" s="45">
        <v>106</v>
      </c>
      <c r="Q29" s="12">
        <v>5.39906103286385</v>
      </c>
      <c r="R29" s="12">
        <v>45.539906103286384</v>
      </c>
      <c r="S29" s="12">
        <v>49.061032863849761</v>
      </c>
      <c r="T29" s="12">
        <v>24.88262910798122</v>
      </c>
    </row>
    <row r="30" spans="1:20" ht="16.5" customHeight="1">
      <c r="A30" s="483" t="s">
        <v>87</v>
      </c>
      <c r="B30" s="45">
        <v>1203</v>
      </c>
      <c r="C30" s="45">
        <v>107</v>
      </c>
      <c r="D30" s="45">
        <v>663</v>
      </c>
      <c r="E30" s="45">
        <v>430</v>
      </c>
      <c r="F30" s="45">
        <v>225</v>
      </c>
      <c r="G30" s="12">
        <v>8.9166666666666679</v>
      </c>
      <c r="H30" s="12">
        <v>55.25</v>
      </c>
      <c r="I30" s="12">
        <v>35.833333333333336</v>
      </c>
      <c r="J30" s="12">
        <v>18.75</v>
      </c>
      <c r="K30" s="483" t="s">
        <v>131</v>
      </c>
      <c r="L30" s="45">
        <v>404</v>
      </c>
      <c r="M30" s="45">
        <v>34</v>
      </c>
      <c r="N30" s="45">
        <v>240</v>
      </c>
      <c r="O30" s="45">
        <v>130</v>
      </c>
      <c r="P30" s="45">
        <v>48</v>
      </c>
      <c r="Q30" s="12">
        <v>8.4158415841584162</v>
      </c>
      <c r="R30" s="12">
        <v>59.405940594059402</v>
      </c>
      <c r="S30" s="12">
        <v>32.178217821782177</v>
      </c>
      <c r="T30" s="12">
        <v>11.881188118811881</v>
      </c>
    </row>
    <row r="31" spans="1:20" ht="16.5" customHeight="1">
      <c r="A31" s="483" t="s">
        <v>88</v>
      </c>
      <c r="B31" s="45">
        <v>1334</v>
      </c>
      <c r="C31" s="45">
        <v>107</v>
      </c>
      <c r="D31" s="45">
        <v>701</v>
      </c>
      <c r="E31" s="45">
        <v>521</v>
      </c>
      <c r="F31" s="45">
        <v>270</v>
      </c>
      <c r="G31" s="12">
        <v>8.0511662904439429</v>
      </c>
      <c r="H31" s="12">
        <v>52.746425884123404</v>
      </c>
      <c r="I31" s="12">
        <v>39.202407825432658</v>
      </c>
      <c r="J31" s="12">
        <v>20.316027088036119</v>
      </c>
      <c r="K31" s="483" t="s">
        <v>132</v>
      </c>
      <c r="L31" s="45">
        <v>96</v>
      </c>
      <c r="M31" s="45">
        <v>35</v>
      </c>
      <c r="N31" s="45">
        <v>52</v>
      </c>
      <c r="O31" s="45">
        <v>9</v>
      </c>
      <c r="P31" s="45">
        <v>5</v>
      </c>
      <c r="Q31" s="12">
        <v>36.458333333333329</v>
      </c>
      <c r="R31" s="12">
        <v>54.166666666666664</v>
      </c>
      <c r="S31" s="12">
        <v>9.375</v>
      </c>
      <c r="T31" s="12">
        <v>5.2083333333333339</v>
      </c>
    </row>
    <row r="32" spans="1:20" ht="16.5" customHeight="1">
      <c r="A32" s="483" t="s">
        <v>89</v>
      </c>
      <c r="B32" s="45">
        <v>2250</v>
      </c>
      <c r="C32" s="45">
        <v>160</v>
      </c>
      <c r="D32" s="45">
        <v>1194</v>
      </c>
      <c r="E32" s="45">
        <v>891</v>
      </c>
      <c r="F32" s="45">
        <v>460</v>
      </c>
      <c r="G32" s="12">
        <v>7.1269487750556788</v>
      </c>
      <c r="H32" s="12">
        <v>53.184855233853</v>
      </c>
      <c r="I32" s="12">
        <v>39.688195991091312</v>
      </c>
      <c r="J32" s="12">
        <v>20.489977728285076</v>
      </c>
      <c r="K32" s="483" t="s">
        <v>133</v>
      </c>
      <c r="L32" s="45">
        <v>3532</v>
      </c>
      <c r="M32" s="45">
        <v>257</v>
      </c>
      <c r="N32" s="45">
        <v>1843</v>
      </c>
      <c r="O32" s="45">
        <v>1428</v>
      </c>
      <c r="P32" s="45">
        <v>579</v>
      </c>
      <c r="Q32" s="12">
        <v>7.2845804988662142</v>
      </c>
      <c r="R32" s="12">
        <v>52.239229024943313</v>
      </c>
      <c r="S32" s="12">
        <v>40.476190476190474</v>
      </c>
      <c r="T32" s="12">
        <v>16.411564625850339</v>
      </c>
    </row>
    <row r="33" spans="1:20" ht="16.5" customHeight="1">
      <c r="A33" s="483" t="s">
        <v>90</v>
      </c>
      <c r="B33" s="45">
        <v>1212</v>
      </c>
      <c r="C33" s="45">
        <v>89</v>
      </c>
      <c r="D33" s="45">
        <v>660</v>
      </c>
      <c r="E33" s="45">
        <v>461</v>
      </c>
      <c r="F33" s="45">
        <v>249</v>
      </c>
      <c r="G33" s="12">
        <v>7.3553719008264462</v>
      </c>
      <c r="H33" s="12">
        <v>54.54545454545454</v>
      </c>
      <c r="I33" s="12">
        <v>38.099173553719005</v>
      </c>
      <c r="J33" s="12">
        <v>20.578512396694215</v>
      </c>
      <c r="K33" s="483" t="s">
        <v>134</v>
      </c>
      <c r="L33" s="45">
        <v>93</v>
      </c>
      <c r="M33" s="45">
        <v>1</v>
      </c>
      <c r="N33" s="45">
        <v>11</v>
      </c>
      <c r="O33" s="45">
        <v>81</v>
      </c>
      <c r="P33" s="45">
        <v>76</v>
      </c>
      <c r="Q33" s="12">
        <v>1.0752688172043012</v>
      </c>
      <c r="R33" s="12">
        <v>11.827956989247312</v>
      </c>
      <c r="S33" s="12">
        <v>87.096774193548384</v>
      </c>
      <c r="T33" s="12">
        <v>81.72043010752688</v>
      </c>
    </row>
    <row r="34" spans="1:20" ht="16.5" customHeight="1">
      <c r="A34" s="483" t="s">
        <v>91</v>
      </c>
      <c r="B34" s="47" t="s">
        <v>269</v>
      </c>
      <c r="C34" s="47" t="s">
        <v>269</v>
      </c>
      <c r="D34" s="47" t="s">
        <v>269</v>
      </c>
      <c r="E34" s="47" t="s">
        <v>269</v>
      </c>
      <c r="F34" s="47" t="s">
        <v>269</v>
      </c>
      <c r="G34" s="651" t="s">
        <v>269</v>
      </c>
      <c r="H34" s="651" t="s">
        <v>269</v>
      </c>
      <c r="I34" s="651" t="s">
        <v>269</v>
      </c>
      <c r="J34" s="651" t="s">
        <v>269</v>
      </c>
      <c r="K34" s="483" t="s">
        <v>135</v>
      </c>
      <c r="L34" s="47">
        <v>289</v>
      </c>
      <c r="M34" s="47">
        <v>15</v>
      </c>
      <c r="N34" s="47">
        <v>94</v>
      </c>
      <c r="O34" s="47">
        <v>180</v>
      </c>
      <c r="P34" s="47">
        <v>148</v>
      </c>
      <c r="Q34" s="12">
        <v>5.1903114186851207</v>
      </c>
      <c r="R34" s="12">
        <v>32.525951557093421</v>
      </c>
      <c r="S34" s="12">
        <v>62.283737024221452</v>
      </c>
      <c r="T34" s="12">
        <v>51.211072664359861</v>
      </c>
    </row>
    <row r="35" spans="1:20" ht="16.5" customHeight="1">
      <c r="A35" s="483" t="s">
        <v>92</v>
      </c>
      <c r="B35" s="45">
        <v>746</v>
      </c>
      <c r="C35" s="45">
        <v>88</v>
      </c>
      <c r="D35" s="45">
        <v>417</v>
      </c>
      <c r="E35" s="45">
        <v>238</v>
      </c>
      <c r="F35" s="45">
        <v>153</v>
      </c>
      <c r="G35" s="12">
        <v>11.843876177658142</v>
      </c>
      <c r="H35" s="12">
        <v>56.123822341857334</v>
      </c>
      <c r="I35" s="12">
        <v>32.03230148048452</v>
      </c>
      <c r="J35" s="12">
        <v>20.592193808882907</v>
      </c>
      <c r="K35" s="483" t="s">
        <v>272</v>
      </c>
      <c r="L35" s="45">
        <v>1208</v>
      </c>
      <c r="M35" s="45">
        <v>126</v>
      </c>
      <c r="N35" s="45">
        <v>621</v>
      </c>
      <c r="O35" s="45">
        <v>453</v>
      </c>
      <c r="P35" s="45">
        <v>181</v>
      </c>
      <c r="Q35" s="12">
        <v>10.5</v>
      </c>
      <c r="R35" s="12">
        <v>51.749999999999993</v>
      </c>
      <c r="S35" s="12">
        <v>37.75</v>
      </c>
      <c r="T35" s="12">
        <v>15.083333333333334</v>
      </c>
    </row>
    <row r="36" spans="1:20" ht="16.5" customHeight="1">
      <c r="A36" s="483" t="s">
        <v>93</v>
      </c>
      <c r="B36" s="45">
        <v>828</v>
      </c>
      <c r="C36" s="45">
        <v>68</v>
      </c>
      <c r="D36" s="45">
        <v>484</v>
      </c>
      <c r="E36" s="45">
        <v>271</v>
      </c>
      <c r="F36" s="45">
        <v>131</v>
      </c>
      <c r="G36" s="12">
        <v>8.2624544349939253</v>
      </c>
      <c r="H36" s="12">
        <v>58.809234507897933</v>
      </c>
      <c r="I36" s="12">
        <v>32.928311057108139</v>
      </c>
      <c r="J36" s="12">
        <v>15.91737545565006</v>
      </c>
      <c r="K36" s="483" t="s">
        <v>247</v>
      </c>
      <c r="L36" s="45">
        <v>1835</v>
      </c>
      <c r="M36" s="45">
        <v>202</v>
      </c>
      <c r="N36" s="45">
        <v>899</v>
      </c>
      <c r="O36" s="45">
        <v>734</v>
      </c>
      <c r="P36" s="45">
        <v>273</v>
      </c>
      <c r="Q36" s="12">
        <v>11.008174386920981</v>
      </c>
      <c r="R36" s="12">
        <v>48.991825613079023</v>
      </c>
      <c r="S36" s="12">
        <v>40</v>
      </c>
      <c r="T36" s="12">
        <v>14.877384196185286</v>
      </c>
    </row>
    <row r="37" spans="1:20" ht="16.5" customHeight="1">
      <c r="A37" s="483" t="s">
        <v>273</v>
      </c>
      <c r="B37" s="45">
        <v>2700</v>
      </c>
      <c r="C37" s="45">
        <v>366</v>
      </c>
      <c r="D37" s="45">
        <v>1775</v>
      </c>
      <c r="E37" s="45">
        <v>550</v>
      </c>
      <c r="F37" s="45">
        <v>250</v>
      </c>
      <c r="G37" s="12">
        <v>13.600891861761427</v>
      </c>
      <c r="H37" s="12">
        <v>65.960609438870307</v>
      </c>
      <c r="I37" s="12">
        <v>20.438498699368264</v>
      </c>
      <c r="J37" s="12">
        <v>9.2902266815310295</v>
      </c>
      <c r="K37" s="483" t="s">
        <v>260</v>
      </c>
      <c r="L37" s="45">
        <v>1346</v>
      </c>
      <c r="M37" s="45">
        <v>122</v>
      </c>
      <c r="N37" s="45">
        <v>818</v>
      </c>
      <c r="O37" s="45">
        <v>406</v>
      </c>
      <c r="P37" s="45">
        <v>224</v>
      </c>
      <c r="Q37" s="12">
        <v>9.0638930163447249</v>
      </c>
      <c r="R37" s="12">
        <v>60.772659732540859</v>
      </c>
      <c r="S37" s="12">
        <v>30.163447251114412</v>
      </c>
      <c r="T37" s="12">
        <v>16.641901931649329</v>
      </c>
    </row>
    <row r="38" spans="1:20" ht="16.5" customHeight="1">
      <c r="A38" s="483" t="s">
        <v>244</v>
      </c>
      <c r="B38" s="45">
        <v>1321</v>
      </c>
      <c r="C38" s="45">
        <v>123</v>
      </c>
      <c r="D38" s="45">
        <v>809</v>
      </c>
      <c r="E38" s="45">
        <v>387</v>
      </c>
      <c r="F38" s="45">
        <v>188</v>
      </c>
      <c r="G38" s="12">
        <v>9.3252463987869607</v>
      </c>
      <c r="H38" s="12">
        <v>61.334344200151627</v>
      </c>
      <c r="I38" s="12">
        <v>29.340409401061411</v>
      </c>
      <c r="J38" s="12">
        <v>14.25322213798332</v>
      </c>
      <c r="K38" s="483" t="s">
        <v>814</v>
      </c>
      <c r="L38" s="45">
        <v>62</v>
      </c>
      <c r="M38" s="274">
        <v>1</v>
      </c>
      <c r="N38" s="45">
        <v>31</v>
      </c>
      <c r="O38" s="45">
        <v>30</v>
      </c>
      <c r="P38" s="45">
        <v>14</v>
      </c>
      <c r="Q38" s="12">
        <v>1.6129032258064515</v>
      </c>
      <c r="R38" s="12">
        <v>50</v>
      </c>
      <c r="S38" s="12">
        <v>48.387096774193552</v>
      </c>
      <c r="T38" s="12">
        <v>22.58064516129032</v>
      </c>
    </row>
    <row r="39" spans="1:20" ht="16.5" customHeight="1">
      <c r="A39" s="483" t="s">
        <v>257</v>
      </c>
      <c r="B39" s="45">
        <v>1626</v>
      </c>
      <c r="C39" s="45">
        <v>88</v>
      </c>
      <c r="D39" s="45">
        <v>1106</v>
      </c>
      <c r="E39" s="45">
        <v>410</v>
      </c>
      <c r="F39" s="45">
        <v>213</v>
      </c>
      <c r="G39" s="12">
        <v>5.4862842892768073</v>
      </c>
      <c r="H39" s="12">
        <v>68.952618453865327</v>
      </c>
      <c r="I39" s="12">
        <v>25.561097256857856</v>
      </c>
      <c r="J39" s="12">
        <v>13.279301745635911</v>
      </c>
      <c r="K39" s="483" t="s">
        <v>136</v>
      </c>
      <c r="L39" s="47" t="s">
        <v>269</v>
      </c>
      <c r="M39" s="503" t="s">
        <v>269</v>
      </c>
      <c r="N39" s="47" t="s">
        <v>269</v>
      </c>
      <c r="O39" s="47" t="s">
        <v>269</v>
      </c>
      <c r="P39" s="47" t="s">
        <v>269</v>
      </c>
      <c r="Q39" s="47" t="s">
        <v>269</v>
      </c>
      <c r="R39" s="47" t="s">
        <v>269</v>
      </c>
      <c r="S39" s="47" t="s">
        <v>269</v>
      </c>
      <c r="T39" s="47" t="s">
        <v>269</v>
      </c>
    </row>
    <row r="40" spans="1:20" ht="16.5" customHeight="1">
      <c r="A40" s="483" t="s">
        <v>94</v>
      </c>
      <c r="B40" s="45">
        <v>1046</v>
      </c>
      <c r="C40" s="45">
        <v>194</v>
      </c>
      <c r="D40" s="45">
        <v>733</v>
      </c>
      <c r="E40" s="45">
        <v>117</v>
      </c>
      <c r="F40" s="45">
        <v>38</v>
      </c>
      <c r="G40" s="12">
        <v>18.582375478927204</v>
      </c>
      <c r="H40" s="12">
        <v>70.210727969348667</v>
      </c>
      <c r="I40" s="12">
        <v>11.206896551724139</v>
      </c>
      <c r="J40" s="12">
        <v>3.6398467432950192</v>
      </c>
      <c r="K40" s="483" t="s">
        <v>137</v>
      </c>
      <c r="L40" s="47" t="s">
        <v>269</v>
      </c>
      <c r="M40" s="503" t="s">
        <v>269</v>
      </c>
      <c r="N40" s="47" t="s">
        <v>269</v>
      </c>
      <c r="O40" s="47" t="s">
        <v>269</v>
      </c>
      <c r="P40" s="47" t="s">
        <v>269</v>
      </c>
      <c r="Q40" s="47" t="s">
        <v>269</v>
      </c>
      <c r="R40" s="47" t="s">
        <v>269</v>
      </c>
      <c r="S40" s="47" t="s">
        <v>269</v>
      </c>
      <c r="T40" s="47" t="s">
        <v>269</v>
      </c>
    </row>
    <row r="41" spans="1:20" ht="16.5" customHeight="1">
      <c r="A41" s="483" t="s">
        <v>95</v>
      </c>
      <c r="B41" s="45">
        <v>1553</v>
      </c>
      <c r="C41" s="45">
        <v>156</v>
      </c>
      <c r="D41" s="45">
        <v>902</v>
      </c>
      <c r="E41" s="45">
        <v>487</v>
      </c>
      <c r="F41" s="45">
        <v>253</v>
      </c>
      <c r="G41" s="12">
        <v>10.097087378640776</v>
      </c>
      <c r="H41" s="12">
        <v>58.381877022653718</v>
      </c>
      <c r="I41" s="12">
        <v>31.521035598705499</v>
      </c>
      <c r="J41" s="12">
        <v>16.375404530744337</v>
      </c>
      <c r="K41" s="483" t="s">
        <v>812</v>
      </c>
      <c r="L41" s="47" t="s">
        <v>367</v>
      </c>
      <c r="M41" s="275" t="s">
        <v>367</v>
      </c>
      <c r="N41" s="47" t="s">
        <v>367</v>
      </c>
      <c r="O41" s="47" t="s">
        <v>367</v>
      </c>
      <c r="P41" s="47" t="s">
        <v>367</v>
      </c>
      <c r="Q41" s="651" t="s">
        <v>367</v>
      </c>
      <c r="R41" s="651" t="s">
        <v>367</v>
      </c>
      <c r="S41" s="651" t="s">
        <v>367</v>
      </c>
      <c r="T41" s="651" t="s">
        <v>367</v>
      </c>
    </row>
    <row r="42" spans="1:20" ht="16.5" customHeight="1">
      <c r="A42" s="483" t="s">
        <v>96</v>
      </c>
      <c r="B42" s="45">
        <v>2086</v>
      </c>
      <c r="C42" s="45">
        <v>206</v>
      </c>
      <c r="D42" s="45">
        <v>1193</v>
      </c>
      <c r="E42" s="45">
        <v>684</v>
      </c>
      <c r="F42" s="45">
        <v>282</v>
      </c>
      <c r="G42" s="12">
        <v>9.8895823331733084</v>
      </c>
      <c r="H42" s="12">
        <v>57.273163706192989</v>
      </c>
      <c r="I42" s="12">
        <v>32.837253960633703</v>
      </c>
      <c r="J42" s="12">
        <v>13.538166106577052</v>
      </c>
      <c r="K42" s="483" t="s">
        <v>138</v>
      </c>
      <c r="L42" s="45">
        <v>144</v>
      </c>
      <c r="M42" s="45">
        <v>11</v>
      </c>
      <c r="N42" s="45">
        <v>69</v>
      </c>
      <c r="O42" s="45">
        <v>64</v>
      </c>
      <c r="P42" s="45">
        <v>34</v>
      </c>
      <c r="Q42" s="12">
        <v>7.6388888888888893</v>
      </c>
      <c r="R42" s="12">
        <v>47.916666666666671</v>
      </c>
      <c r="S42" s="12">
        <v>44.444444444444443</v>
      </c>
      <c r="T42" s="12">
        <v>23.611111111111111</v>
      </c>
    </row>
    <row r="43" spans="1:20" ht="16.5" customHeight="1">
      <c r="A43" s="483" t="s">
        <v>97</v>
      </c>
      <c r="B43" s="45">
        <v>2656</v>
      </c>
      <c r="C43" s="45">
        <v>311</v>
      </c>
      <c r="D43" s="45">
        <v>1580</v>
      </c>
      <c r="E43" s="45">
        <v>752</v>
      </c>
      <c r="F43" s="45">
        <v>366</v>
      </c>
      <c r="G43" s="12">
        <v>11.766931517215285</v>
      </c>
      <c r="H43" s="12">
        <v>59.78055240257283</v>
      </c>
      <c r="I43" s="12">
        <v>28.452516080211883</v>
      </c>
      <c r="J43" s="12">
        <v>13.847900113507377</v>
      </c>
      <c r="K43" s="483" t="s">
        <v>139</v>
      </c>
      <c r="L43" s="45">
        <v>105</v>
      </c>
      <c r="M43" s="45">
        <v>7</v>
      </c>
      <c r="N43" s="45">
        <v>51</v>
      </c>
      <c r="O43" s="45">
        <v>47</v>
      </c>
      <c r="P43" s="45">
        <v>21</v>
      </c>
      <c r="Q43" s="12">
        <v>6.666666666666667</v>
      </c>
      <c r="R43" s="12">
        <v>48.571428571428569</v>
      </c>
      <c r="S43" s="12">
        <v>44.761904761904766</v>
      </c>
      <c r="T43" s="12">
        <v>20</v>
      </c>
    </row>
    <row r="44" spans="1:20" ht="16.5" customHeight="1">
      <c r="A44" s="483" t="s">
        <v>98</v>
      </c>
      <c r="B44" s="45">
        <v>1749</v>
      </c>
      <c r="C44" s="45">
        <v>130</v>
      </c>
      <c r="D44" s="45">
        <v>1181</v>
      </c>
      <c r="E44" s="45">
        <v>413</v>
      </c>
      <c r="F44" s="45">
        <v>207</v>
      </c>
      <c r="G44" s="12">
        <v>7.5406032482598615</v>
      </c>
      <c r="H44" s="12">
        <v>68.503480278422273</v>
      </c>
      <c r="I44" s="12">
        <v>23.955916473317863</v>
      </c>
      <c r="J44" s="12">
        <v>12.006960556844549</v>
      </c>
      <c r="K44" s="483" t="s">
        <v>140</v>
      </c>
      <c r="L44" s="45">
        <v>134</v>
      </c>
      <c r="M44" s="45">
        <v>11</v>
      </c>
      <c r="N44" s="45">
        <v>73</v>
      </c>
      <c r="O44" s="45">
        <v>50</v>
      </c>
      <c r="P44" s="45">
        <v>21</v>
      </c>
      <c r="Q44" s="12">
        <v>8.2089552238805972</v>
      </c>
      <c r="R44" s="12">
        <v>54.477611940298509</v>
      </c>
      <c r="S44" s="12">
        <v>37.313432835820898</v>
      </c>
      <c r="T44" s="12">
        <v>15.671641791044777</v>
      </c>
    </row>
    <row r="45" spans="1:20" ht="16.5" customHeight="1">
      <c r="A45" s="483" t="s">
        <v>99</v>
      </c>
      <c r="B45" s="45">
        <v>1745</v>
      </c>
      <c r="C45" s="45">
        <v>161</v>
      </c>
      <c r="D45" s="45">
        <v>1146</v>
      </c>
      <c r="E45" s="45">
        <v>430</v>
      </c>
      <c r="F45" s="45">
        <v>212</v>
      </c>
      <c r="G45" s="12">
        <v>9.2688543465745532</v>
      </c>
      <c r="H45" s="12">
        <v>65.975820379965455</v>
      </c>
      <c r="I45" s="12">
        <v>24.755325273459988</v>
      </c>
      <c r="J45" s="12">
        <v>12.204951065054692</v>
      </c>
      <c r="K45" s="483" t="s">
        <v>141</v>
      </c>
      <c r="L45" s="45">
        <v>72</v>
      </c>
      <c r="M45" s="47" t="s">
        <v>269</v>
      </c>
      <c r="N45" s="45">
        <v>36</v>
      </c>
      <c r="O45" s="45">
        <v>36</v>
      </c>
      <c r="P45" s="45">
        <v>19</v>
      </c>
      <c r="Q45" s="651" t="s">
        <v>269</v>
      </c>
      <c r="R45" s="12">
        <v>50</v>
      </c>
      <c r="S45" s="12">
        <v>50</v>
      </c>
      <c r="T45" s="12">
        <v>26.388888888888889</v>
      </c>
    </row>
    <row r="46" spans="1:20" ht="16.5" customHeight="1">
      <c r="A46" s="483" t="s">
        <v>100</v>
      </c>
      <c r="B46" s="45">
        <v>2059</v>
      </c>
      <c r="C46" s="45">
        <v>138</v>
      </c>
      <c r="D46" s="45">
        <v>1155</v>
      </c>
      <c r="E46" s="45">
        <v>743</v>
      </c>
      <c r="F46" s="45">
        <v>419</v>
      </c>
      <c r="G46" s="12">
        <v>6.7779960707269158</v>
      </c>
      <c r="H46" s="12">
        <v>56.728880157170927</v>
      </c>
      <c r="I46" s="12">
        <v>36.493123772102159</v>
      </c>
      <c r="J46" s="12">
        <v>20.579567779960708</v>
      </c>
      <c r="K46" s="483" t="s">
        <v>142</v>
      </c>
      <c r="L46" s="45">
        <v>26</v>
      </c>
      <c r="M46" s="45">
        <v>2</v>
      </c>
      <c r="N46" s="45">
        <v>13</v>
      </c>
      <c r="O46" s="45">
        <v>11</v>
      </c>
      <c r="P46" s="45">
        <v>6</v>
      </c>
      <c r="Q46" s="12">
        <v>7.6923076923076925</v>
      </c>
      <c r="R46" s="12">
        <v>50</v>
      </c>
      <c r="S46" s="12">
        <v>42.307692307692307</v>
      </c>
      <c r="T46" s="12">
        <v>23.076923076923077</v>
      </c>
    </row>
    <row r="47" spans="1:20" ht="16.5" customHeight="1">
      <c r="A47" s="483" t="s">
        <v>101</v>
      </c>
      <c r="B47" s="45">
        <v>2565</v>
      </c>
      <c r="C47" s="45">
        <v>221</v>
      </c>
      <c r="D47" s="45">
        <v>1289</v>
      </c>
      <c r="E47" s="45">
        <v>1050</v>
      </c>
      <c r="F47" s="45">
        <v>665</v>
      </c>
      <c r="G47" s="12">
        <v>8.6328125</v>
      </c>
      <c r="H47" s="12">
        <v>50.3515625</v>
      </c>
      <c r="I47" s="12">
        <v>41.015625</v>
      </c>
      <c r="J47" s="12">
        <v>25.9765625</v>
      </c>
      <c r="K47" s="483" t="s">
        <v>143</v>
      </c>
      <c r="L47" s="45">
        <v>48</v>
      </c>
      <c r="M47" s="47" t="s">
        <v>269</v>
      </c>
      <c r="N47" s="45">
        <v>14</v>
      </c>
      <c r="O47" s="45">
        <v>34</v>
      </c>
      <c r="P47" s="45">
        <v>19</v>
      </c>
      <c r="Q47" s="651" t="s">
        <v>269</v>
      </c>
      <c r="R47" s="12">
        <v>29.166666666666668</v>
      </c>
      <c r="S47" s="12">
        <v>70.833333333333343</v>
      </c>
      <c r="T47" s="12">
        <v>39.583333333333329</v>
      </c>
    </row>
    <row r="48" spans="1:20" ht="16.5" customHeight="1">
      <c r="A48" s="483" t="s">
        <v>102</v>
      </c>
      <c r="B48" s="45">
        <v>1892</v>
      </c>
      <c r="C48" s="45">
        <v>139</v>
      </c>
      <c r="D48" s="45">
        <v>1094</v>
      </c>
      <c r="E48" s="45">
        <v>639</v>
      </c>
      <c r="F48" s="45">
        <v>338</v>
      </c>
      <c r="G48" s="12">
        <v>7.4252136752136755</v>
      </c>
      <c r="H48" s="12">
        <v>58.440170940170944</v>
      </c>
      <c r="I48" s="12">
        <v>34.134615384615387</v>
      </c>
      <c r="J48" s="12">
        <v>18.055555555555554</v>
      </c>
      <c r="K48" s="513" t="s">
        <v>655</v>
      </c>
      <c r="L48" s="515">
        <v>48060</v>
      </c>
      <c r="M48" s="515">
        <v>4788</v>
      </c>
      <c r="N48" s="515">
        <v>26130</v>
      </c>
      <c r="O48" s="515">
        <v>17040</v>
      </c>
      <c r="P48" s="515">
        <v>8589</v>
      </c>
      <c r="Q48" s="654">
        <v>9.9837357687976986</v>
      </c>
      <c r="R48" s="654">
        <v>54.485174527711742</v>
      </c>
      <c r="S48" s="654">
        <v>35.531089703490551</v>
      </c>
      <c r="T48" s="654">
        <v>17.909420743150257</v>
      </c>
    </row>
    <row r="49" spans="1:20" ht="16.5" customHeight="1">
      <c r="A49" s="483" t="s">
        <v>103</v>
      </c>
      <c r="B49" s="45">
        <v>1982</v>
      </c>
      <c r="C49" s="45">
        <v>149</v>
      </c>
      <c r="D49" s="45">
        <v>1036</v>
      </c>
      <c r="E49" s="45">
        <v>793</v>
      </c>
      <c r="F49" s="45">
        <v>373</v>
      </c>
      <c r="G49" s="12">
        <v>7.532861476238625</v>
      </c>
      <c r="H49" s="12">
        <v>52.376137512639033</v>
      </c>
      <c r="I49" s="12">
        <v>40.091001011122344</v>
      </c>
      <c r="J49" s="12">
        <v>18.857431749241655</v>
      </c>
      <c r="K49" s="483" t="s">
        <v>145</v>
      </c>
      <c r="L49" s="45">
        <v>560</v>
      </c>
      <c r="M49" s="45">
        <v>32</v>
      </c>
      <c r="N49" s="45">
        <v>296</v>
      </c>
      <c r="O49" s="45">
        <v>232</v>
      </c>
      <c r="P49" s="45">
        <v>129</v>
      </c>
      <c r="Q49" s="12">
        <v>5.7142857142857144</v>
      </c>
      <c r="R49" s="12">
        <v>52.857142857142861</v>
      </c>
      <c r="S49" s="12">
        <v>41.428571428571431</v>
      </c>
      <c r="T49" s="12">
        <v>23.035714285714285</v>
      </c>
    </row>
    <row r="50" spans="1:20" ht="16.5" customHeight="1">
      <c r="A50" s="483" t="s">
        <v>104</v>
      </c>
      <c r="B50" s="45">
        <v>1606</v>
      </c>
      <c r="C50" s="45">
        <v>160</v>
      </c>
      <c r="D50" s="45">
        <v>937</v>
      </c>
      <c r="E50" s="45">
        <v>508</v>
      </c>
      <c r="F50" s="45">
        <v>247</v>
      </c>
      <c r="G50" s="12">
        <v>9.9688473520249214</v>
      </c>
      <c r="H50" s="12">
        <v>58.380062305295951</v>
      </c>
      <c r="I50" s="12">
        <v>31.651090342679129</v>
      </c>
      <c r="J50" s="12">
        <v>15.389408099688474</v>
      </c>
      <c r="K50" s="483" t="s">
        <v>146</v>
      </c>
      <c r="L50" s="45">
        <v>2076</v>
      </c>
      <c r="M50" s="45">
        <v>201</v>
      </c>
      <c r="N50" s="45">
        <v>1252</v>
      </c>
      <c r="O50" s="45">
        <v>615</v>
      </c>
      <c r="P50" s="45">
        <v>260</v>
      </c>
      <c r="Q50" s="12">
        <v>9.7195357833655702</v>
      </c>
      <c r="R50" s="12">
        <v>60.541586073500966</v>
      </c>
      <c r="S50" s="12">
        <v>29.738878143133462</v>
      </c>
      <c r="T50" s="12">
        <v>12.572533849129593</v>
      </c>
    </row>
    <row r="51" spans="1:20" ht="16.5" customHeight="1">
      <c r="A51" s="483" t="s">
        <v>105</v>
      </c>
      <c r="B51" s="45">
        <v>856</v>
      </c>
      <c r="C51" s="45">
        <v>66</v>
      </c>
      <c r="D51" s="45">
        <v>488</v>
      </c>
      <c r="E51" s="45">
        <v>301</v>
      </c>
      <c r="F51" s="45">
        <v>140</v>
      </c>
      <c r="G51" s="12">
        <v>7.7192982456140351</v>
      </c>
      <c r="H51" s="12">
        <v>57.076023391812868</v>
      </c>
      <c r="I51" s="12">
        <v>35.204678362573098</v>
      </c>
      <c r="J51" s="12">
        <v>16.374269005847953</v>
      </c>
      <c r="K51" s="483" t="s">
        <v>147</v>
      </c>
      <c r="L51" s="45">
        <v>380</v>
      </c>
      <c r="M51" s="45">
        <v>34</v>
      </c>
      <c r="N51" s="45">
        <v>179</v>
      </c>
      <c r="O51" s="45">
        <v>167</v>
      </c>
      <c r="P51" s="45">
        <v>83</v>
      </c>
      <c r="Q51" s="12">
        <v>8.9473684210526319</v>
      </c>
      <c r="R51" s="12">
        <v>47.10526315789474</v>
      </c>
      <c r="S51" s="12">
        <v>43.94736842105263</v>
      </c>
      <c r="T51" s="12">
        <v>21.842105263157897</v>
      </c>
    </row>
    <row r="52" spans="1:20" ht="16.5" customHeight="1">
      <c r="A52" s="483" t="s">
        <v>106</v>
      </c>
      <c r="B52" s="45">
        <v>1366</v>
      </c>
      <c r="C52" s="45">
        <v>142</v>
      </c>
      <c r="D52" s="45">
        <v>745</v>
      </c>
      <c r="E52" s="45">
        <v>475</v>
      </c>
      <c r="F52" s="45">
        <v>252</v>
      </c>
      <c r="G52" s="12">
        <v>10.425844346549193</v>
      </c>
      <c r="H52" s="12">
        <v>54.698972099853158</v>
      </c>
      <c r="I52" s="12">
        <v>34.875183553597651</v>
      </c>
      <c r="J52" s="12">
        <v>18.502202643171806</v>
      </c>
      <c r="K52" s="483" t="s">
        <v>148</v>
      </c>
      <c r="L52" s="45">
        <v>188</v>
      </c>
      <c r="M52" s="45">
        <v>7</v>
      </c>
      <c r="N52" s="45">
        <v>101</v>
      </c>
      <c r="O52" s="45">
        <v>80</v>
      </c>
      <c r="P52" s="45">
        <v>26</v>
      </c>
      <c r="Q52" s="12">
        <v>3.7234042553191489</v>
      </c>
      <c r="R52" s="12">
        <v>53.723404255319153</v>
      </c>
      <c r="S52" s="12">
        <v>42.553191489361701</v>
      </c>
      <c r="T52" s="12">
        <v>13.829787234042554</v>
      </c>
    </row>
    <row r="53" spans="1:20" ht="16.5" customHeight="1">
      <c r="A53" s="483" t="s">
        <v>107</v>
      </c>
      <c r="B53" s="45">
        <v>2090</v>
      </c>
      <c r="C53" s="45">
        <v>202</v>
      </c>
      <c r="D53" s="45">
        <v>1206</v>
      </c>
      <c r="E53" s="45">
        <v>679</v>
      </c>
      <c r="F53" s="45">
        <v>345</v>
      </c>
      <c r="G53" s="12">
        <v>9.6789650215620515</v>
      </c>
      <c r="H53" s="12">
        <v>57.786296118830862</v>
      </c>
      <c r="I53" s="12">
        <v>32.534738859607096</v>
      </c>
      <c r="J53" s="12">
        <v>16.530905606133206</v>
      </c>
      <c r="K53" s="483" t="s">
        <v>149</v>
      </c>
      <c r="L53" s="45">
        <v>132</v>
      </c>
      <c r="M53" s="45">
        <v>17</v>
      </c>
      <c r="N53" s="45">
        <v>88</v>
      </c>
      <c r="O53" s="45">
        <v>27</v>
      </c>
      <c r="P53" s="45">
        <v>13</v>
      </c>
      <c r="Q53" s="12">
        <v>12.878787878787879</v>
      </c>
      <c r="R53" s="12">
        <v>66.666666666666657</v>
      </c>
      <c r="S53" s="12">
        <v>20.454545454545457</v>
      </c>
      <c r="T53" s="12">
        <v>9.8484848484848477</v>
      </c>
    </row>
    <row r="54" spans="1:20" ht="16.5" customHeight="1">
      <c r="A54" s="483" t="s">
        <v>108</v>
      </c>
      <c r="B54" s="45">
        <v>2019</v>
      </c>
      <c r="C54" s="45">
        <v>174</v>
      </c>
      <c r="D54" s="45">
        <v>1171</v>
      </c>
      <c r="E54" s="45">
        <v>665</v>
      </c>
      <c r="F54" s="45">
        <v>354</v>
      </c>
      <c r="G54" s="12">
        <v>8.6567164179104488</v>
      </c>
      <c r="H54" s="12">
        <v>58.258706467661689</v>
      </c>
      <c r="I54" s="12">
        <v>33.084577114427859</v>
      </c>
      <c r="J54" s="12">
        <v>17.611940298507463</v>
      </c>
      <c r="K54" s="483" t="s">
        <v>150</v>
      </c>
      <c r="L54" s="45">
        <v>1486</v>
      </c>
      <c r="M54" s="45">
        <v>127</v>
      </c>
      <c r="N54" s="45">
        <v>898</v>
      </c>
      <c r="O54" s="45">
        <v>460</v>
      </c>
      <c r="P54" s="45">
        <v>181</v>
      </c>
      <c r="Q54" s="12">
        <v>8.5521885521885519</v>
      </c>
      <c r="R54" s="12">
        <v>60.471380471380478</v>
      </c>
      <c r="S54" s="12">
        <v>30.976430976430976</v>
      </c>
      <c r="T54" s="12">
        <v>12.188552188552189</v>
      </c>
    </row>
    <row r="55" spans="1:20" ht="16.5" customHeight="1">
      <c r="A55" s="483" t="s">
        <v>109</v>
      </c>
      <c r="B55" s="45">
        <v>1392</v>
      </c>
      <c r="C55" s="45">
        <v>127</v>
      </c>
      <c r="D55" s="45">
        <v>865</v>
      </c>
      <c r="E55" s="45">
        <v>394</v>
      </c>
      <c r="F55" s="45">
        <v>198</v>
      </c>
      <c r="G55" s="12">
        <v>9.1630591630591631</v>
      </c>
      <c r="H55" s="12">
        <v>62.409812409812417</v>
      </c>
      <c r="I55" s="12">
        <v>28.42712842712843</v>
      </c>
      <c r="J55" s="12">
        <v>14.285714285714285</v>
      </c>
      <c r="K55" s="483" t="s">
        <v>151</v>
      </c>
      <c r="L55" s="45">
        <v>123</v>
      </c>
      <c r="M55" s="47" t="s">
        <v>269</v>
      </c>
      <c r="N55" s="45">
        <v>10</v>
      </c>
      <c r="O55" s="45">
        <v>113</v>
      </c>
      <c r="P55" s="45">
        <v>92</v>
      </c>
      <c r="Q55" s="651" t="s">
        <v>269</v>
      </c>
      <c r="R55" s="12">
        <v>8.1300813008130071</v>
      </c>
      <c r="S55" s="12">
        <v>91.869918699186996</v>
      </c>
      <c r="T55" s="12">
        <v>74.796747967479675</v>
      </c>
    </row>
    <row r="56" spans="1:20" ht="16.5" customHeight="1">
      <c r="A56" s="483" t="s">
        <v>110</v>
      </c>
      <c r="B56" s="45">
        <v>1646</v>
      </c>
      <c r="C56" s="45">
        <v>93</v>
      </c>
      <c r="D56" s="45">
        <v>919</v>
      </c>
      <c r="E56" s="45">
        <v>617</v>
      </c>
      <c r="F56" s="45">
        <v>320</v>
      </c>
      <c r="G56" s="12">
        <v>5.70902394106814</v>
      </c>
      <c r="H56" s="12">
        <v>56.414978514426025</v>
      </c>
      <c r="I56" s="12">
        <v>37.875997544505829</v>
      </c>
      <c r="J56" s="12">
        <v>19.643953345610804</v>
      </c>
      <c r="K56" s="483" t="s">
        <v>152</v>
      </c>
      <c r="L56" s="45">
        <v>454</v>
      </c>
      <c r="M56" s="45">
        <v>22</v>
      </c>
      <c r="N56" s="45">
        <v>233</v>
      </c>
      <c r="O56" s="45">
        <v>199</v>
      </c>
      <c r="P56" s="45">
        <v>86</v>
      </c>
      <c r="Q56" s="12">
        <v>4.8458149779735686</v>
      </c>
      <c r="R56" s="12">
        <v>51.321585903083701</v>
      </c>
      <c r="S56" s="12">
        <v>43.832599118942731</v>
      </c>
      <c r="T56" s="12">
        <v>18.942731277533039</v>
      </c>
    </row>
    <row r="57" spans="1:20" ht="16.5" customHeight="1">
      <c r="A57" s="483" t="s">
        <v>111</v>
      </c>
      <c r="B57" s="45">
        <v>1573</v>
      </c>
      <c r="C57" s="45">
        <v>163</v>
      </c>
      <c r="D57" s="45">
        <v>1052</v>
      </c>
      <c r="E57" s="45">
        <v>342</v>
      </c>
      <c r="F57" s="45">
        <v>163</v>
      </c>
      <c r="G57" s="12">
        <v>10.468850353243417</v>
      </c>
      <c r="H57" s="12">
        <v>67.565831727681442</v>
      </c>
      <c r="I57" s="12">
        <v>21.965317919075144</v>
      </c>
      <c r="J57" s="12">
        <v>10.468850353243417</v>
      </c>
      <c r="K57" s="483" t="s">
        <v>153</v>
      </c>
      <c r="L57" s="45">
        <v>27</v>
      </c>
      <c r="M57" s="45">
        <v>1</v>
      </c>
      <c r="N57" s="45">
        <v>15</v>
      </c>
      <c r="O57" s="45">
        <v>11</v>
      </c>
      <c r="P57" s="45">
        <v>5</v>
      </c>
      <c r="Q57" s="12">
        <v>3.7037037037037033</v>
      </c>
      <c r="R57" s="12">
        <v>55.555555555555557</v>
      </c>
      <c r="S57" s="12">
        <v>40.74074074074074</v>
      </c>
      <c r="T57" s="12">
        <v>18.518518518518519</v>
      </c>
    </row>
    <row r="58" spans="1:20" ht="16.5" customHeight="1">
      <c r="A58" s="483" t="s">
        <v>112</v>
      </c>
      <c r="B58" s="45">
        <v>1587</v>
      </c>
      <c r="C58" s="45">
        <v>104</v>
      </c>
      <c r="D58" s="45">
        <v>924</v>
      </c>
      <c r="E58" s="45">
        <v>543</v>
      </c>
      <c r="F58" s="45">
        <v>268</v>
      </c>
      <c r="G58" s="12">
        <v>6.6199872692552511</v>
      </c>
      <c r="H58" s="12">
        <v>58.816040738383194</v>
      </c>
      <c r="I58" s="12">
        <v>34.563971992361552</v>
      </c>
      <c r="J58" s="12">
        <v>17.059197963080841</v>
      </c>
      <c r="K58" s="483" t="s">
        <v>154</v>
      </c>
      <c r="L58" s="45">
        <v>609</v>
      </c>
      <c r="M58" s="45">
        <v>24</v>
      </c>
      <c r="N58" s="45">
        <v>323</v>
      </c>
      <c r="O58" s="45">
        <v>262</v>
      </c>
      <c r="P58" s="45">
        <v>120</v>
      </c>
      <c r="Q58" s="12">
        <v>3.9408866995073892</v>
      </c>
      <c r="R58" s="12">
        <v>53.037766830870282</v>
      </c>
      <c r="S58" s="12">
        <v>43.02134646962233</v>
      </c>
      <c r="T58" s="12">
        <v>19.704433497536947</v>
      </c>
    </row>
    <row r="59" spans="1:20" ht="16.5" customHeight="1">
      <c r="A59" s="483" t="s">
        <v>113</v>
      </c>
      <c r="B59" s="45">
        <v>729</v>
      </c>
      <c r="C59" s="45">
        <v>73</v>
      </c>
      <c r="D59" s="45">
        <v>459</v>
      </c>
      <c r="E59" s="45">
        <v>194</v>
      </c>
      <c r="F59" s="45">
        <v>87</v>
      </c>
      <c r="G59" s="12">
        <v>10.055096418732782</v>
      </c>
      <c r="H59" s="12">
        <v>63.223140495867767</v>
      </c>
      <c r="I59" s="12">
        <v>26.721763085399449</v>
      </c>
      <c r="J59" s="12">
        <v>11.983471074380166</v>
      </c>
      <c r="K59" s="483" t="s">
        <v>155</v>
      </c>
      <c r="L59" s="45">
        <v>82</v>
      </c>
      <c r="M59" s="45">
        <v>5</v>
      </c>
      <c r="N59" s="45">
        <v>45</v>
      </c>
      <c r="O59" s="45">
        <v>32</v>
      </c>
      <c r="P59" s="45">
        <v>21</v>
      </c>
      <c r="Q59" s="12">
        <v>6.0975609756097562</v>
      </c>
      <c r="R59" s="12">
        <v>54.878048780487809</v>
      </c>
      <c r="S59" s="12">
        <v>39.024390243902438</v>
      </c>
      <c r="T59" s="12">
        <v>25.609756097560975</v>
      </c>
    </row>
    <row r="60" spans="1:20" ht="16.5" customHeight="1">
      <c r="A60" s="483" t="s">
        <v>114</v>
      </c>
      <c r="B60" s="45">
        <v>2445</v>
      </c>
      <c r="C60" s="45">
        <v>274</v>
      </c>
      <c r="D60" s="45">
        <v>1338</v>
      </c>
      <c r="E60" s="45">
        <v>829</v>
      </c>
      <c r="F60" s="45">
        <v>450</v>
      </c>
      <c r="G60" s="12">
        <v>11.224907824662024</v>
      </c>
      <c r="H60" s="12">
        <v>54.8136009832036</v>
      </c>
      <c r="I60" s="12">
        <v>33.961491192134368</v>
      </c>
      <c r="J60" s="12">
        <v>18.435067595247851</v>
      </c>
      <c r="K60" s="483" t="s">
        <v>156</v>
      </c>
      <c r="L60" s="45">
        <v>571</v>
      </c>
      <c r="M60" s="45">
        <v>28</v>
      </c>
      <c r="N60" s="45">
        <v>290</v>
      </c>
      <c r="O60" s="45">
        <v>253</v>
      </c>
      <c r="P60" s="45">
        <v>149</v>
      </c>
      <c r="Q60" s="12">
        <v>4.9036777583187394</v>
      </c>
      <c r="R60" s="12">
        <v>50.78809106830122</v>
      </c>
      <c r="S60" s="12">
        <v>44.308231173380037</v>
      </c>
      <c r="T60" s="12">
        <v>26.094570928196148</v>
      </c>
    </row>
    <row r="61" spans="1:20" ht="6" customHeight="1">
      <c r="A61" s="96"/>
      <c r="B61" s="97"/>
      <c r="C61" s="97"/>
      <c r="D61" s="97"/>
      <c r="E61" s="97"/>
      <c r="F61" s="97"/>
      <c r="G61" s="97"/>
      <c r="H61" s="97"/>
      <c r="I61" s="97"/>
      <c r="J61" s="97"/>
      <c r="K61" s="96"/>
      <c r="L61" s="97"/>
      <c r="M61" s="97"/>
      <c r="N61" s="97"/>
      <c r="O61" s="97"/>
      <c r="P61" s="97"/>
      <c r="Q61" s="97"/>
      <c r="R61" s="97"/>
      <c r="S61" s="97"/>
      <c r="T61" s="97"/>
    </row>
    <row r="62" spans="1:20">
      <c r="A62" s="490" t="s">
        <v>809</v>
      </c>
      <c r="K62" s="490" t="s">
        <v>815</v>
      </c>
    </row>
  </sheetData>
  <mergeCells count="20">
    <mergeCell ref="A3:A5"/>
    <mergeCell ref="B3:B5"/>
    <mergeCell ref="C3:F3"/>
    <mergeCell ref="C4:C5"/>
    <mergeCell ref="D4:D5"/>
    <mergeCell ref="E4:E5"/>
    <mergeCell ref="I4:I5"/>
    <mergeCell ref="K3:K5"/>
    <mergeCell ref="L3:L5"/>
    <mergeCell ref="M3:P3"/>
    <mergeCell ref="Q3:T3"/>
    <mergeCell ref="M4:M5"/>
    <mergeCell ref="N4:N5"/>
    <mergeCell ref="O4:O5"/>
    <mergeCell ref="Q4:Q5"/>
    <mergeCell ref="R4:R5"/>
    <mergeCell ref="G3:J3"/>
    <mergeCell ref="G4:G5"/>
    <mergeCell ref="H4:H5"/>
    <mergeCell ref="S4:S5"/>
  </mergeCells>
  <phoneticPr fontId="1"/>
  <pageMargins left="0.70866141732283472" right="0.70866141732283472" top="0.74803149606299213" bottom="0.74803149606299213" header="0.31496062992125984" footer="0.31496062992125984"/>
  <pageSetup paperSize="9" scale="81" firstPageNumber="37" fitToWidth="2" orientation="portrait" useFirstPageNumber="1" r:id="rId1"/>
  <headerFooter scaleWithDoc="0">
    <oddFooter>&amp;C&amp;"Century,標準"&amp;10&amp;P</oddFooter>
  </headerFooter>
  <colBreaks count="1" manualBreakCount="1">
    <brk id="1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T62"/>
  <sheetViews>
    <sheetView zoomScaleNormal="100" workbookViewId="0">
      <selection activeCell="P61" sqref="P61"/>
    </sheetView>
  </sheetViews>
  <sheetFormatPr defaultRowHeight="13.5"/>
  <cols>
    <col min="1" max="1" width="14.375" customWidth="1"/>
    <col min="2" max="10" width="10.625" customWidth="1"/>
    <col min="11" max="11" width="14.375" customWidth="1"/>
    <col min="12" max="20" width="10.625" customWidth="1"/>
  </cols>
  <sheetData>
    <row r="1" spans="1:20" ht="15">
      <c r="A1" s="599" t="s">
        <v>694</v>
      </c>
    </row>
    <row r="3" spans="1:20" ht="18" customHeight="1">
      <c r="A3" s="727" t="s">
        <v>340</v>
      </c>
      <c r="B3" s="730" t="s">
        <v>808</v>
      </c>
      <c r="C3" s="733" t="s">
        <v>668</v>
      </c>
      <c r="D3" s="734"/>
      <c r="E3" s="734"/>
      <c r="F3" s="734"/>
      <c r="G3" s="733" t="s">
        <v>789</v>
      </c>
      <c r="H3" s="734"/>
      <c r="I3" s="734"/>
      <c r="J3" s="734"/>
      <c r="K3" s="727" t="s">
        <v>340</v>
      </c>
      <c r="L3" s="730" t="s">
        <v>808</v>
      </c>
      <c r="M3" s="733" t="s">
        <v>668</v>
      </c>
      <c r="N3" s="734"/>
      <c r="O3" s="734"/>
      <c r="P3" s="734"/>
      <c r="Q3" s="733" t="s">
        <v>789</v>
      </c>
      <c r="R3" s="734"/>
      <c r="S3" s="734"/>
      <c r="T3" s="734"/>
    </row>
    <row r="4" spans="1:20" ht="10.5" customHeight="1">
      <c r="A4" s="728"/>
      <c r="B4" s="731"/>
      <c r="C4" s="735" t="s">
        <v>362</v>
      </c>
      <c r="D4" s="737" t="s">
        <v>363</v>
      </c>
      <c r="E4" s="725" t="s">
        <v>364</v>
      </c>
      <c r="F4" s="524"/>
      <c r="G4" s="735" t="s">
        <v>362</v>
      </c>
      <c r="H4" s="737" t="s">
        <v>363</v>
      </c>
      <c r="I4" s="725" t="s">
        <v>364</v>
      </c>
      <c r="J4" s="524"/>
      <c r="K4" s="728"/>
      <c r="L4" s="731"/>
      <c r="M4" s="735" t="s">
        <v>362</v>
      </c>
      <c r="N4" s="737" t="s">
        <v>363</v>
      </c>
      <c r="O4" s="725" t="s">
        <v>364</v>
      </c>
      <c r="P4" s="524"/>
      <c r="Q4" s="735" t="s">
        <v>362</v>
      </c>
      <c r="R4" s="737" t="s">
        <v>363</v>
      </c>
      <c r="S4" s="725" t="s">
        <v>364</v>
      </c>
      <c r="T4" s="524"/>
    </row>
    <row r="5" spans="1:20" ht="18" customHeight="1">
      <c r="A5" s="729"/>
      <c r="B5" s="732"/>
      <c r="C5" s="736"/>
      <c r="D5" s="726"/>
      <c r="E5" s="726"/>
      <c r="F5" s="525" t="s">
        <v>667</v>
      </c>
      <c r="G5" s="736"/>
      <c r="H5" s="726"/>
      <c r="I5" s="726"/>
      <c r="J5" s="608" t="s">
        <v>667</v>
      </c>
      <c r="K5" s="729"/>
      <c r="L5" s="732"/>
      <c r="M5" s="736"/>
      <c r="N5" s="726"/>
      <c r="O5" s="726"/>
      <c r="P5" s="525" t="s">
        <v>667</v>
      </c>
      <c r="Q5" s="736"/>
      <c r="R5" s="726"/>
      <c r="S5" s="726"/>
      <c r="T5" s="608" t="s">
        <v>667</v>
      </c>
    </row>
    <row r="6" spans="1:20" ht="6" customHeight="1">
      <c r="A6" s="484"/>
      <c r="B6" s="99"/>
      <c r="C6" s="100"/>
      <c r="D6" s="100"/>
      <c r="E6" s="100"/>
      <c r="F6" s="100"/>
      <c r="K6" s="484"/>
      <c r="L6" s="99"/>
      <c r="M6" s="100"/>
      <c r="N6" s="100"/>
      <c r="O6" s="100"/>
      <c r="P6" s="100"/>
    </row>
    <row r="7" spans="1:20" ht="16.5" customHeight="1">
      <c r="A7" s="483" t="s">
        <v>157</v>
      </c>
      <c r="B7" s="45">
        <v>89</v>
      </c>
      <c r="C7" s="45">
        <v>2</v>
      </c>
      <c r="D7" s="45">
        <v>49</v>
      </c>
      <c r="E7" s="45">
        <v>38</v>
      </c>
      <c r="F7" s="45">
        <v>23</v>
      </c>
      <c r="G7" s="12">
        <v>2.2471910112359552</v>
      </c>
      <c r="H7" s="12">
        <v>55.056179775280903</v>
      </c>
      <c r="I7" s="12">
        <v>42.696629213483142</v>
      </c>
      <c r="J7" s="12">
        <v>25.842696629213485</v>
      </c>
      <c r="K7" s="483" t="s">
        <v>184</v>
      </c>
      <c r="L7" s="45">
        <v>1405</v>
      </c>
      <c r="M7" s="45">
        <v>143</v>
      </c>
      <c r="N7" s="45">
        <v>902</v>
      </c>
      <c r="O7" s="45">
        <v>360</v>
      </c>
      <c r="P7" s="45">
        <v>140</v>
      </c>
      <c r="Q7" s="12">
        <v>10.177935943060499</v>
      </c>
      <c r="R7" s="12">
        <v>64.19928825622776</v>
      </c>
      <c r="S7" s="12">
        <v>25.622775800711743</v>
      </c>
      <c r="T7" s="12">
        <v>9.9644128113879002</v>
      </c>
    </row>
    <row r="8" spans="1:20" ht="16.5" customHeight="1">
      <c r="A8" s="483" t="s">
        <v>158</v>
      </c>
      <c r="B8" s="45">
        <v>93</v>
      </c>
      <c r="C8" s="45">
        <v>7</v>
      </c>
      <c r="D8" s="45">
        <v>53</v>
      </c>
      <c r="E8" s="45">
        <v>33</v>
      </c>
      <c r="F8" s="45">
        <v>14</v>
      </c>
      <c r="G8" s="12">
        <v>7.5268817204301079</v>
      </c>
      <c r="H8" s="12">
        <v>56.98924731182796</v>
      </c>
      <c r="I8" s="12">
        <v>35.483870967741936</v>
      </c>
      <c r="J8" s="12">
        <v>15.053763440860216</v>
      </c>
      <c r="K8" s="483" t="s">
        <v>185</v>
      </c>
      <c r="L8" s="45">
        <v>1132</v>
      </c>
      <c r="M8" s="45">
        <v>127</v>
      </c>
      <c r="N8" s="45">
        <v>703</v>
      </c>
      <c r="O8" s="45">
        <v>302</v>
      </c>
      <c r="P8" s="45">
        <v>98</v>
      </c>
      <c r="Q8" s="12">
        <v>11.219081272084805</v>
      </c>
      <c r="R8" s="12">
        <v>62.102473498233209</v>
      </c>
      <c r="S8" s="12">
        <v>26.67844522968198</v>
      </c>
      <c r="T8" s="12">
        <v>8.6572438162544181</v>
      </c>
    </row>
    <row r="9" spans="1:20" ht="16.5" customHeight="1">
      <c r="A9" s="526" t="s">
        <v>656</v>
      </c>
      <c r="B9" s="515">
        <v>6870</v>
      </c>
      <c r="C9" s="515">
        <v>507</v>
      </c>
      <c r="D9" s="515">
        <v>3832</v>
      </c>
      <c r="E9" s="515">
        <v>2522</v>
      </c>
      <c r="F9" s="515">
        <v>1202</v>
      </c>
      <c r="G9" s="654">
        <v>7.3895933537385217</v>
      </c>
      <c r="H9" s="654">
        <v>55.851916630228828</v>
      </c>
      <c r="I9" s="654">
        <v>36.758490016032646</v>
      </c>
      <c r="J9" s="654">
        <v>17.519312053636497</v>
      </c>
      <c r="K9" s="513" t="s">
        <v>657</v>
      </c>
      <c r="L9" s="515">
        <v>116862</v>
      </c>
      <c r="M9" s="515">
        <v>13468</v>
      </c>
      <c r="N9" s="515">
        <v>69423</v>
      </c>
      <c r="O9" s="515">
        <v>33658</v>
      </c>
      <c r="P9" s="515">
        <v>15891</v>
      </c>
      <c r="Q9" s="654">
        <v>11.555654703172056</v>
      </c>
      <c r="R9" s="654">
        <v>59.565504637534431</v>
      </c>
      <c r="S9" s="654">
        <v>28.878840659293516</v>
      </c>
      <c r="T9" s="654">
        <v>13.634608619550576</v>
      </c>
    </row>
    <row r="10" spans="1:20" ht="16.5" customHeight="1">
      <c r="A10" s="483" t="s">
        <v>235</v>
      </c>
      <c r="B10" s="45">
        <v>4114</v>
      </c>
      <c r="C10" s="45">
        <v>388</v>
      </c>
      <c r="D10" s="45">
        <v>2298</v>
      </c>
      <c r="E10" s="45">
        <v>1414</v>
      </c>
      <c r="F10" s="45">
        <v>771</v>
      </c>
      <c r="G10" s="12">
        <v>9.463414634146341</v>
      </c>
      <c r="H10" s="12">
        <v>56.048780487804883</v>
      </c>
      <c r="I10" s="12">
        <v>34.487804878048777</v>
      </c>
      <c r="J10" s="12">
        <v>18.804878048780488</v>
      </c>
      <c r="K10" s="483" t="s">
        <v>187</v>
      </c>
      <c r="L10" s="45">
        <v>791</v>
      </c>
      <c r="M10" s="45">
        <v>70</v>
      </c>
      <c r="N10" s="45">
        <v>421</v>
      </c>
      <c r="O10" s="45">
        <v>299</v>
      </c>
      <c r="P10" s="45">
        <v>151</v>
      </c>
      <c r="Q10" s="12">
        <v>8.8607594936708853</v>
      </c>
      <c r="R10" s="12">
        <v>53.291139240506325</v>
      </c>
      <c r="S10" s="12">
        <v>37.848101265822784</v>
      </c>
      <c r="T10" s="12">
        <v>19.11392405063291</v>
      </c>
    </row>
    <row r="11" spans="1:20" ht="16.5" customHeight="1">
      <c r="A11" s="483" t="s">
        <v>248</v>
      </c>
      <c r="B11" s="45">
        <v>4721</v>
      </c>
      <c r="C11" s="45">
        <v>461</v>
      </c>
      <c r="D11" s="45">
        <v>2828</v>
      </c>
      <c r="E11" s="45">
        <v>1422</v>
      </c>
      <c r="F11" s="45">
        <v>732</v>
      </c>
      <c r="G11" s="12">
        <v>9.7856081511356408</v>
      </c>
      <c r="H11" s="12">
        <v>60.029717682020802</v>
      </c>
      <c r="I11" s="12">
        <v>30.184674166843557</v>
      </c>
      <c r="J11" s="12">
        <v>15.538102313733814</v>
      </c>
      <c r="K11" s="483" t="s">
        <v>188</v>
      </c>
      <c r="L11" s="45">
        <v>510</v>
      </c>
      <c r="M11" s="45">
        <v>20</v>
      </c>
      <c r="N11" s="45">
        <v>255</v>
      </c>
      <c r="O11" s="45">
        <v>235</v>
      </c>
      <c r="P11" s="45">
        <v>147</v>
      </c>
      <c r="Q11" s="12">
        <v>3.9215686274509802</v>
      </c>
      <c r="R11" s="12">
        <v>50</v>
      </c>
      <c r="S11" s="12">
        <v>46.078431372549019</v>
      </c>
      <c r="T11" s="12">
        <v>28.823529411764703</v>
      </c>
    </row>
    <row r="12" spans="1:20" ht="16.5" customHeight="1">
      <c r="A12" s="483" t="s">
        <v>261</v>
      </c>
      <c r="B12" s="45">
        <v>2885</v>
      </c>
      <c r="C12" s="45">
        <v>267</v>
      </c>
      <c r="D12" s="45">
        <v>1707</v>
      </c>
      <c r="E12" s="45">
        <v>906</v>
      </c>
      <c r="F12" s="45">
        <v>464</v>
      </c>
      <c r="G12" s="12">
        <v>9.2708333333333339</v>
      </c>
      <c r="H12" s="12">
        <v>59.270833333333329</v>
      </c>
      <c r="I12" s="12">
        <v>31.458333333333332</v>
      </c>
      <c r="J12" s="12">
        <v>16.111111111111111</v>
      </c>
      <c r="K12" s="486" t="s">
        <v>189</v>
      </c>
      <c r="L12" s="487">
        <v>200</v>
      </c>
      <c r="M12" s="487">
        <v>7</v>
      </c>
      <c r="N12" s="487">
        <v>95</v>
      </c>
      <c r="O12" s="487">
        <v>98</v>
      </c>
      <c r="P12" s="487">
        <v>59</v>
      </c>
      <c r="Q12" s="655">
        <v>3.5000000000000004</v>
      </c>
      <c r="R12" s="655">
        <v>47.5</v>
      </c>
      <c r="S12" s="655">
        <v>49</v>
      </c>
      <c r="T12" s="655">
        <v>29.5</v>
      </c>
    </row>
    <row r="13" spans="1:20" ht="16.5" customHeight="1">
      <c r="A13" s="483" t="s">
        <v>236</v>
      </c>
      <c r="B13" s="45">
        <v>2184</v>
      </c>
      <c r="C13" s="45">
        <v>190</v>
      </c>
      <c r="D13" s="45">
        <v>1374</v>
      </c>
      <c r="E13" s="45">
        <v>615</v>
      </c>
      <c r="F13" s="45">
        <v>282</v>
      </c>
      <c r="G13" s="12">
        <v>8.7195961450206507</v>
      </c>
      <c r="H13" s="12">
        <v>63.056447911886181</v>
      </c>
      <c r="I13" s="12">
        <v>28.223955943093159</v>
      </c>
      <c r="J13" s="12">
        <v>12.94171638366223</v>
      </c>
      <c r="K13" s="483" t="s">
        <v>190</v>
      </c>
      <c r="L13" s="45">
        <v>240</v>
      </c>
      <c r="M13" s="45">
        <v>20</v>
      </c>
      <c r="N13" s="45">
        <v>129</v>
      </c>
      <c r="O13" s="45">
        <v>91</v>
      </c>
      <c r="P13" s="45">
        <v>55</v>
      </c>
      <c r="Q13" s="12">
        <v>8.3333333333333321</v>
      </c>
      <c r="R13" s="12">
        <v>53.75</v>
      </c>
      <c r="S13" s="12">
        <v>37.916666666666664</v>
      </c>
      <c r="T13" s="12">
        <v>22.916666666666664</v>
      </c>
    </row>
    <row r="14" spans="1:20" ht="16.5" customHeight="1">
      <c r="A14" s="483" t="s">
        <v>249</v>
      </c>
      <c r="B14" s="45">
        <v>3692</v>
      </c>
      <c r="C14" s="45">
        <v>324</v>
      </c>
      <c r="D14" s="45">
        <v>2164</v>
      </c>
      <c r="E14" s="45">
        <v>1180</v>
      </c>
      <c r="F14" s="45">
        <v>534</v>
      </c>
      <c r="G14" s="12">
        <v>8.8331515812431842</v>
      </c>
      <c r="H14" s="12">
        <v>58.996728462377312</v>
      </c>
      <c r="I14" s="12">
        <v>32.170119956379502</v>
      </c>
      <c r="J14" s="12">
        <v>14.558342420937842</v>
      </c>
      <c r="K14" s="483" t="s">
        <v>191</v>
      </c>
      <c r="L14" s="45">
        <v>131</v>
      </c>
      <c r="M14" s="45">
        <v>14</v>
      </c>
      <c r="N14" s="45">
        <v>59</v>
      </c>
      <c r="O14" s="45">
        <v>58</v>
      </c>
      <c r="P14" s="45">
        <v>30</v>
      </c>
      <c r="Q14" s="12">
        <v>10.687022900763358</v>
      </c>
      <c r="R14" s="12">
        <v>45.038167938931295</v>
      </c>
      <c r="S14" s="12">
        <v>44.274809160305345</v>
      </c>
      <c r="T14" s="12">
        <v>22.900763358778626</v>
      </c>
    </row>
    <row r="15" spans="1:20" ht="16.5" customHeight="1">
      <c r="A15" s="483" t="s">
        <v>237</v>
      </c>
      <c r="B15" s="45">
        <v>1587</v>
      </c>
      <c r="C15" s="45">
        <v>162</v>
      </c>
      <c r="D15" s="45">
        <v>889</v>
      </c>
      <c r="E15" s="45">
        <v>534</v>
      </c>
      <c r="F15" s="45">
        <v>216</v>
      </c>
      <c r="G15" s="12">
        <v>10.220820189274447</v>
      </c>
      <c r="H15" s="12">
        <v>56.088328075709782</v>
      </c>
      <c r="I15" s="12">
        <v>33.690851735015777</v>
      </c>
      <c r="J15" s="12">
        <v>13.627760252365931</v>
      </c>
      <c r="K15" s="483" t="s">
        <v>192</v>
      </c>
      <c r="L15" s="45">
        <v>46</v>
      </c>
      <c r="M15" s="45">
        <v>3</v>
      </c>
      <c r="N15" s="45">
        <v>26</v>
      </c>
      <c r="O15" s="45">
        <v>17</v>
      </c>
      <c r="P15" s="45">
        <v>10</v>
      </c>
      <c r="Q15" s="12">
        <v>6.5217391304347823</v>
      </c>
      <c r="R15" s="12">
        <v>56.521739130434781</v>
      </c>
      <c r="S15" s="12">
        <v>36.95652173913043</v>
      </c>
      <c r="T15" s="12">
        <v>21.739130434782609</v>
      </c>
    </row>
    <row r="16" spans="1:20" ht="16.5" customHeight="1">
      <c r="A16" s="483" t="s">
        <v>250</v>
      </c>
      <c r="B16" s="45">
        <v>2584</v>
      </c>
      <c r="C16" s="45">
        <v>234</v>
      </c>
      <c r="D16" s="45">
        <v>1428</v>
      </c>
      <c r="E16" s="45">
        <v>920</v>
      </c>
      <c r="F16" s="45">
        <v>385</v>
      </c>
      <c r="G16" s="12">
        <v>9.0627420604182802</v>
      </c>
      <c r="H16" s="12">
        <v>55.305964368706427</v>
      </c>
      <c r="I16" s="12">
        <v>35.631293570875286</v>
      </c>
      <c r="J16" s="12">
        <v>14.910921766072812</v>
      </c>
      <c r="K16" s="483" t="s">
        <v>193</v>
      </c>
      <c r="L16" s="45">
        <v>92</v>
      </c>
      <c r="M16" s="45">
        <v>6</v>
      </c>
      <c r="N16" s="45">
        <v>43</v>
      </c>
      <c r="O16" s="45">
        <v>43</v>
      </c>
      <c r="P16" s="45">
        <v>22</v>
      </c>
      <c r="Q16" s="12">
        <v>6.5217391304347823</v>
      </c>
      <c r="R16" s="12">
        <v>46.739130434782609</v>
      </c>
      <c r="S16" s="12">
        <v>46.739130434782609</v>
      </c>
      <c r="T16" s="12">
        <v>23.913043478260871</v>
      </c>
    </row>
    <row r="17" spans="1:20" ht="16.5" customHeight="1">
      <c r="A17" s="483" t="s">
        <v>262</v>
      </c>
      <c r="B17" s="45">
        <v>3006</v>
      </c>
      <c r="C17" s="45">
        <v>328</v>
      </c>
      <c r="D17" s="45">
        <v>1764</v>
      </c>
      <c r="E17" s="45">
        <v>910</v>
      </c>
      <c r="F17" s="45">
        <v>369</v>
      </c>
      <c r="G17" s="12">
        <v>10.926049300466357</v>
      </c>
      <c r="H17" s="12">
        <v>58.760826115922718</v>
      </c>
      <c r="I17" s="12">
        <v>30.313124583610929</v>
      </c>
      <c r="J17" s="12">
        <v>12.29180546302465</v>
      </c>
      <c r="K17" s="483" t="s">
        <v>194</v>
      </c>
      <c r="L17" s="45">
        <v>491</v>
      </c>
      <c r="M17" s="45">
        <v>34</v>
      </c>
      <c r="N17" s="45">
        <v>257</v>
      </c>
      <c r="O17" s="45">
        <v>199</v>
      </c>
      <c r="P17" s="45">
        <v>121</v>
      </c>
      <c r="Q17" s="12">
        <v>6.9387755102040813</v>
      </c>
      <c r="R17" s="12">
        <v>52.448979591836732</v>
      </c>
      <c r="S17" s="12">
        <v>40.612244897959179</v>
      </c>
      <c r="T17" s="12">
        <v>24.693877551020407</v>
      </c>
    </row>
    <row r="18" spans="1:20" ht="16.5" customHeight="1">
      <c r="A18" s="483" t="s">
        <v>238</v>
      </c>
      <c r="B18" s="45">
        <v>3632</v>
      </c>
      <c r="C18" s="45">
        <v>348</v>
      </c>
      <c r="D18" s="45">
        <v>2117</v>
      </c>
      <c r="E18" s="45">
        <v>1134</v>
      </c>
      <c r="F18" s="45">
        <v>524</v>
      </c>
      <c r="G18" s="12">
        <v>9.6693525979438721</v>
      </c>
      <c r="H18" s="12">
        <v>58.821894970825227</v>
      </c>
      <c r="I18" s="12">
        <v>31.508752431230896</v>
      </c>
      <c r="J18" s="12">
        <v>14.559599888858015</v>
      </c>
      <c r="K18" s="483" t="s">
        <v>195</v>
      </c>
      <c r="L18" s="45">
        <v>52</v>
      </c>
      <c r="M18" s="47" t="s">
        <v>269</v>
      </c>
      <c r="N18" s="45">
        <v>26</v>
      </c>
      <c r="O18" s="45">
        <v>26</v>
      </c>
      <c r="P18" s="45">
        <v>12</v>
      </c>
      <c r="Q18" s="651" t="s">
        <v>269</v>
      </c>
      <c r="R18" s="12">
        <v>50</v>
      </c>
      <c r="S18" s="12">
        <v>50</v>
      </c>
      <c r="T18" s="12">
        <v>23.076923076923077</v>
      </c>
    </row>
    <row r="19" spans="1:20" ht="16.5" customHeight="1">
      <c r="A19" s="483" t="s">
        <v>251</v>
      </c>
      <c r="B19" s="45">
        <v>2776</v>
      </c>
      <c r="C19" s="45">
        <v>264</v>
      </c>
      <c r="D19" s="45">
        <v>1627</v>
      </c>
      <c r="E19" s="45">
        <v>872</v>
      </c>
      <c r="F19" s="45">
        <v>379</v>
      </c>
      <c r="G19" s="12">
        <v>9.5548317046688389</v>
      </c>
      <c r="H19" s="12">
        <v>58.885269634455305</v>
      </c>
      <c r="I19" s="12">
        <v>31.559898660875856</v>
      </c>
      <c r="J19" s="12">
        <v>13.716974303293522</v>
      </c>
      <c r="K19" s="483" t="s">
        <v>196</v>
      </c>
      <c r="L19" s="45">
        <v>124</v>
      </c>
      <c r="M19" s="45">
        <v>2</v>
      </c>
      <c r="N19" s="45">
        <v>55</v>
      </c>
      <c r="O19" s="45">
        <v>67</v>
      </c>
      <c r="P19" s="45">
        <v>31</v>
      </c>
      <c r="Q19" s="12">
        <v>1.6129032258064515</v>
      </c>
      <c r="R19" s="12">
        <v>44.354838709677416</v>
      </c>
      <c r="S19" s="12">
        <v>54.032258064516128</v>
      </c>
      <c r="T19" s="12">
        <v>25</v>
      </c>
    </row>
    <row r="20" spans="1:20" ht="16.5" customHeight="1">
      <c r="A20" s="483" t="s">
        <v>263</v>
      </c>
      <c r="B20" s="45">
        <v>1195</v>
      </c>
      <c r="C20" s="45">
        <v>121</v>
      </c>
      <c r="D20" s="45">
        <v>674</v>
      </c>
      <c r="E20" s="45">
        <v>400</v>
      </c>
      <c r="F20" s="45">
        <v>180</v>
      </c>
      <c r="G20" s="12">
        <v>10.125523012552302</v>
      </c>
      <c r="H20" s="12">
        <v>56.40167364016736</v>
      </c>
      <c r="I20" s="12">
        <v>33.472803347280333</v>
      </c>
      <c r="J20" s="12">
        <v>15.062761506276152</v>
      </c>
      <c r="K20" s="483" t="s">
        <v>197</v>
      </c>
      <c r="L20" s="47" t="s">
        <v>269</v>
      </c>
      <c r="M20" s="47" t="s">
        <v>269</v>
      </c>
      <c r="N20" s="47" t="s">
        <v>269</v>
      </c>
      <c r="O20" s="47" t="s">
        <v>269</v>
      </c>
      <c r="P20" s="47" t="s">
        <v>269</v>
      </c>
      <c r="Q20" s="47" t="s">
        <v>269</v>
      </c>
      <c r="R20" s="47" t="s">
        <v>269</v>
      </c>
      <c r="S20" s="47" t="s">
        <v>269</v>
      </c>
      <c r="T20" s="47" t="s">
        <v>269</v>
      </c>
    </row>
    <row r="21" spans="1:20" ht="16.5" customHeight="1">
      <c r="A21" s="483" t="s">
        <v>267</v>
      </c>
      <c r="B21" s="45">
        <v>1803</v>
      </c>
      <c r="C21" s="45">
        <v>178</v>
      </c>
      <c r="D21" s="45">
        <v>1024</v>
      </c>
      <c r="E21" s="45">
        <v>596</v>
      </c>
      <c r="F21" s="45">
        <v>247</v>
      </c>
      <c r="G21" s="12">
        <v>9.8998887652947722</v>
      </c>
      <c r="H21" s="12">
        <v>56.952169076751943</v>
      </c>
      <c r="I21" s="12">
        <v>33.147942157953281</v>
      </c>
      <c r="J21" s="12">
        <v>13.737486095661847</v>
      </c>
      <c r="K21" s="483" t="s">
        <v>198</v>
      </c>
      <c r="L21" s="47" t="s">
        <v>269</v>
      </c>
      <c r="M21" s="47" t="s">
        <v>269</v>
      </c>
      <c r="N21" s="47" t="s">
        <v>269</v>
      </c>
      <c r="O21" s="47" t="s">
        <v>269</v>
      </c>
      <c r="P21" s="47" t="s">
        <v>269</v>
      </c>
      <c r="Q21" s="47" t="s">
        <v>269</v>
      </c>
      <c r="R21" s="47" t="s">
        <v>269</v>
      </c>
      <c r="S21" s="47" t="s">
        <v>269</v>
      </c>
      <c r="T21" s="47" t="s">
        <v>269</v>
      </c>
    </row>
    <row r="22" spans="1:20" ht="16.5" customHeight="1">
      <c r="A22" s="483" t="s">
        <v>239</v>
      </c>
      <c r="B22" s="45">
        <v>2672</v>
      </c>
      <c r="C22" s="45">
        <v>318</v>
      </c>
      <c r="D22" s="45">
        <v>1556</v>
      </c>
      <c r="E22" s="45">
        <v>793</v>
      </c>
      <c r="F22" s="45">
        <v>376</v>
      </c>
      <c r="G22" s="12">
        <v>11.923509561304838</v>
      </c>
      <c r="H22" s="12">
        <v>58.3427071616048</v>
      </c>
      <c r="I22" s="12">
        <v>29.733783277090364</v>
      </c>
      <c r="J22" s="12">
        <v>14.098237720284965</v>
      </c>
      <c r="K22" s="513" t="s">
        <v>658</v>
      </c>
      <c r="L22" s="515">
        <v>2677</v>
      </c>
      <c r="M22" s="515">
        <v>176</v>
      </c>
      <c r="N22" s="515">
        <v>1366</v>
      </c>
      <c r="O22" s="515">
        <v>1133</v>
      </c>
      <c r="P22" s="515">
        <v>638</v>
      </c>
      <c r="Q22" s="654">
        <v>6.5794392523364484</v>
      </c>
      <c r="R22" s="654">
        <v>51.065420560747668</v>
      </c>
      <c r="S22" s="654">
        <v>42.355140186915889</v>
      </c>
      <c r="T22" s="654">
        <v>23.850467289719628</v>
      </c>
    </row>
    <row r="23" spans="1:20" ht="16.5" customHeight="1">
      <c r="A23" s="483" t="s">
        <v>252</v>
      </c>
      <c r="B23" s="45">
        <v>2783</v>
      </c>
      <c r="C23" s="45">
        <v>317</v>
      </c>
      <c r="D23" s="45">
        <v>1565</v>
      </c>
      <c r="E23" s="45">
        <v>896</v>
      </c>
      <c r="F23" s="45">
        <v>378</v>
      </c>
      <c r="G23" s="12">
        <v>11.411087113030957</v>
      </c>
      <c r="H23" s="12">
        <v>56.335493160547159</v>
      </c>
      <c r="I23" s="12">
        <v>32.253419726421882</v>
      </c>
      <c r="J23" s="12">
        <v>13.606911447084233</v>
      </c>
      <c r="K23" s="483" t="s">
        <v>200</v>
      </c>
      <c r="L23" s="45">
        <v>197</v>
      </c>
      <c r="M23" s="45">
        <v>7</v>
      </c>
      <c r="N23" s="45">
        <v>94</v>
      </c>
      <c r="O23" s="45">
        <v>96</v>
      </c>
      <c r="P23" s="45">
        <v>51</v>
      </c>
      <c r="Q23" s="12">
        <v>3.5532994923857872</v>
      </c>
      <c r="R23" s="12">
        <v>47.715736040609137</v>
      </c>
      <c r="S23" s="12">
        <v>48.73096446700508</v>
      </c>
      <c r="T23" s="12">
        <v>25.888324873096447</v>
      </c>
    </row>
    <row r="24" spans="1:20" ht="16.5" customHeight="1">
      <c r="A24" s="483" t="s">
        <v>160</v>
      </c>
      <c r="B24" s="45">
        <v>3264</v>
      </c>
      <c r="C24" s="45">
        <v>372</v>
      </c>
      <c r="D24" s="45">
        <v>2165</v>
      </c>
      <c r="E24" s="45">
        <v>724</v>
      </c>
      <c r="F24" s="45">
        <v>247</v>
      </c>
      <c r="G24" s="12">
        <v>11.40754369825207</v>
      </c>
      <c r="H24" s="12">
        <v>66.390677706225091</v>
      </c>
      <c r="I24" s="12">
        <v>22.201778595522846</v>
      </c>
      <c r="J24" s="12">
        <v>7.5743636921189825</v>
      </c>
      <c r="K24" s="483" t="s">
        <v>201</v>
      </c>
      <c r="L24" s="45">
        <v>206</v>
      </c>
      <c r="M24" s="45">
        <v>18</v>
      </c>
      <c r="N24" s="45">
        <v>100</v>
      </c>
      <c r="O24" s="45">
        <v>88</v>
      </c>
      <c r="P24" s="45">
        <v>54</v>
      </c>
      <c r="Q24" s="12">
        <v>8.7378640776699026</v>
      </c>
      <c r="R24" s="12">
        <v>48.543689320388353</v>
      </c>
      <c r="S24" s="12">
        <v>42.718446601941743</v>
      </c>
      <c r="T24" s="12">
        <v>26.21359223300971</v>
      </c>
    </row>
    <row r="25" spans="1:20" ht="16.5" customHeight="1">
      <c r="A25" s="483" t="s">
        <v>161</v>
      </c>
      <c r="B25" s="45">
        <v>477</v>
      </c>
      <c r="C25" s="45">
        <v>97</v>
      </c>
      <c r="D25" s="45">
        <v>273</v>
      </c>
      <c r="E25" s="45">
        <v>107</v>
      </c>
      <c r="F25" s="45">
        <v>62</v>
      </c>
      <c r="G25" s="12">
        <v>20.335429769392032</v>
      </c>
      <c r="H25" s="12">
        <v>57.232704402515722</v>
      </c>
      <c r="I25" s="12">
        <v>22.431865828092242</v>
      </c>
      <c r="J25" s="12">
        <v>12.997903563941298</v>
      </c>
      <c r="K25" s="483" t="s">
        <v>202</v>
      </c>
      <c r="L25" s="45">
        <v>339</v>
      </c>
      <c r="M25" s="45">
        <v>28</v>
      </c>
      <c r="N25" s="45">
        <v>183</v>
      </c>
      <c r="O25" s="45">
        <v>128</v>
      </c>
      <c r="P25" s="45">
        <v>51</v>
      </c>
      <c r="Q25" s="12">
        <v>8.2595870206489668</v>
      </c>
      <c r="R25" s="12">
        <v>53.982300884955748</v>
      </c>
      <c r="S25" s="12">
        <v>37.75811209439528</v>
      </c>
      <c r="T25" s="12">
        <v>15.044247787610621</v>
      </c>
    </row>
    <row r="26" spans="1:20" ht="16.5" customHeight="1">
      <c r="A26" s="483" t="s">
        <v>240</v>
      </c>
      <c r="B26" s="45">
        <v>1254</v>
      </c>
      <c r="C26" s="45">
        <v>181</v>
      </c>
      <c r="D26" s="45">
        <v>795</v>
      </c>
      <c r="E26" s="45">
        <v>277</v>
      </c>
      <c r="F26" s="45">
        <v>132</v>
      </c>
      <c r="G26" s="12">
        <v>14.445331205107742</v>
      </c>
      <c r="H26" s="12">
        <v>63.447725458898638</v>
      </c>
      <c r="I26" s="12">
        <v>22.106943335993616</v>
      </c>
      <c r="J26" s="12">
        <v>10.534716679968078</v>
      </c>
      <c r="K26" s="483" t="s">
        <v>203</v>
      </c>
      <c r="L26" s="45">
        <v>248</v>
      </c>
      <c r="M26" s="45">
        <v>12</v>
      </c>
      <c r="N26" s="45">
        <v>118</v>
      </c>
      <c r="O26" s="45">
        <v>118</v>
      </c>
      <c r="P26" s="45">
        <v>55</v>
      </c>
      <c r="Q26" s="12">
        <v>4.838709677419355</v>
      </c>
      <c r="R26" s="12">
        <v>47.580645161290327</v>
      </c>
      <c r="S26" s="12">
        <v>47.580645161290327</v>
      </c>
      <c r="T26" s="12">
        <v>22.177419354838708</v>
      </c>
    </row>
    <row r="27" spans="1:20" ht="16.5" customHeight="1">
      <c r="A27" s="483" t="s">
        <v>253</v>
      </c>
      <c r="B27" s="45">
        <v>355</v>
      </c>
      <c r="C27" s="45">
        <v>24</v>
      </c>
      <c r="D27" s="45">
        <v>211</v>
      </c>
      <c r="E27" s="45">
        <v>119</v>
      </c>
      <c r="F27" s="45">
        <v>52</v>
      </c>
      <c r="G27" s="12">
        <v>6.7796610169491522</v>
      </c>
      <c r="H27" s="12">
        <v>59.604519774011301</v>
      </c>
      <c r="I27" s="12">
        <v>33.61581920903955</v>
      </c>
      <c r="J27" s="12">
        <v>14.689265536723164</v>
      </c>
      <c r="K27" s="483" t="s">
        <v>204</v>
      </c>
      <c r="L27" s="45">
        <v>169</v>
      </c>
      <c r="M27" s="45">
        <v>11</v>
      </c>
      <c r="N27" s="45">
        <v>67</v>
      </c>
      <c r="O27" s="45">
        <v>91</v>
      </c>
      <c r="P27" s="45">
        <v>48</v>
      </c>
      <c r="Q27" s="12">
        <v>6.5088757396449708</v>
      </c>
      <c r="R27" s="12">
        <v>39.644970414201183</v>
      </c>
      <c r="S27" s="12">
        <v>53.846153846153847</v>
      </c>
      <c r="T27" s="12">
        <v>28.402366863905325</v>
      </c>
    </row>
    <row r="28" spans="1:20" ht="16.5" customHeight="1">
      <c r="A28" s="483" t="s">
        <v>264</v>
      </c>
      <c r="B28" s="45">
        <v>3045</v>
      </c>
      <c r="C28" s="45">
        <v>367</v>
      </c>
      <c r="D28" s="45">
        <v>1783</v>
      </c>
      <c r="E28" s="45">
        <v>893</v>
      </c>
      <c r="F28" s="45">
        <v>370</v>
      </c>
      <c r="G28" s="12">
        <v>12.060466644758462</v>
      </c>
      <c r="H28" s="12">
        <v>58.593493263227082</v>
      </c>
      <c r="I28" s="12">
        <v>29.346040092014459</v>
      </c>
      <c r="J28" s="12">
        <v>12.159053565560303</v>
      </c>
      <c r="K28" s="483" t="s">
        <v>205</v>
      </c>
      <c r="L28" s="45">
        <v>309</v>
      </c>
      <c r="M28" s="45">
        <v>24</v>
      </c>
      <c r="N28" s="45">
        <v>145</v>
      </c>
      <c r="O28" s="45">
        <v>140</v>
      </c>
      <c r="P28" s="45">
        <v>66</v>
      </c>
      <c r="Q28" s="12">
        <v>7.7669902912621351</v>
      </c>
      <c r="R28" s="12">
        <v>46.925566343042071</v>
      </c>
      <c r="S28" s="12">
        <v>45.307443365695796</v>
      </c>
      <c r="T28" s="12">
        <v>21.359223300970871</v>
      </c>
    </row>
    <row r="29" spans="1:20" ht="16.5" customHeight="1">
      <c r="A29" s="483" t="s">
        <v>162</v>
      </c>
      <c r="B29" s="45">
        <v>1243</v>
      </c>
      <c r="C29" s="45">
        <v>116</v>
      </c>
      <c r="D29" s="45">
        <v>765</v>
      </c>
      <c r="E29" s="45">
        <v>361</v>
      </c>
      <c r="F29" s="45">
        <v>160</v>
      </c>
      <c r="G29" s="12">
        <v>9.3397745571658621</v>
      </c>
      <c r="H29" s="12">
        <v>61.594202898550719</v>
      </c>
      <c r="I29" s="12">
        <v>29.066022544283417</v>
      </c>
      <c r="J29" s="12">
        <v>12.882447665056359</v>
      </c>
      <c r="K29" s="483" t="s">
        <v>821</v>
      </c>
      <c r="L29" s="45">
        <v>81</v>
      </c>
      <c r="M29" s="45">
        <v>4</v>
      </c>
      <c r="N29" s="45">
        <v>41</v>
      </c>
      <c r="O29" s="45">
        <v>34</v>
      </c>
      <c r="P29" s="45">
        <v>14</v>
      </c>
      <c r="Q29" s="12">
        <v>5.0632911392405067</v>
      </c>
      <c r="R29" s="12">
        <v>51.898734177215189</v>
      </c>
      <c r="S29" s="12">
        <v>43.037974683544306</v>
      </c>
      <c r="T29" s="12">
        <v>17.721518987341771</v>
      </c>
    </row>
    <row r="30" spans="1:20" ht="16.5" customHeight="1">
      <c r="A30" s="483" t="s">
        <v>241</v>
      </c>
      <c r="B30" s="45">
        <v>1123</v>
      </c>
      <c r="C30" s="45">
        <v>151</v>
      </c>
      <c r="D30" s="45">
        <v>646</v>
      </c>
      <c r="E30" s="45">
        <v>326</v>
      </c>
      <c r="F30" s="45">
        <v>150</v>
      </c>
      <c r="G30" s="12">
        <v>13.446126447016917</v>
      </c>
      <c r="H30" s="12">
        <v>57.52448797862867</v>
      </c>
      <c r="I30" s="12">
        <v>29.029385574354411</v>
      </c>
      <c r="J30" s="12">
        <v>13.357079252003562</v>
      </c>
      <c r="K30" s="483" t="s">
        <v>206</v>
      </c>
      <c r="L30" s="45">
        <v>370</v>
      </c>
      <c r="M30" s="45">
        <v>4</v>
      </c>
      <c r="N30" s="45">
        <v>177</v>
      </c>
      <c r="O30" s="45">
        <v>189</v>
      </c>
      <c r="P30" s="45">
        <v>94</v>
      </c>
      <c r="Q30" s="12">
        <v>1.0810810810810811</v>
      </c>
      <c r="R30" s="12">
        <v>47.837837837837839</v>
      </c>
      <c r="S30" s="12">
        <v>51.081081081081081</v>
      </c>
      <c r="T30" s="12">
        <v>25.405405405405407</v>
      </c>
    </row>
    <row r="31" spans="1:20" ht="16.5" customHeight="1">
      <c r="A31" s="483" t="s">
        <v>254</v>
      </c>
      <c r="B31" s="45">
        <v>2482</v>
      </c>
      <c r="C31" s="45">
        <v>268</v>
      </c>
      <c r="D31" s="45">
        <v>1335</v>
      </c>
      <c r="E31" s="45">
        <v>874</v>
      </c>
      <c r="F31" s="45">
        <v>396</v>
      </c>
      <c r="G31" s="12">
        <v>10.819539765845782</v>
      </c>
      <c r="H31" s="12">
        <v>53.895841744045214</v>
      </c>
      <c r="I31" s="12">
        <v>35.284618490109004</v>
      </c>
      <c r="J31" s="12">
        <v>15.987081146548244</v>
      </c>
      <c r="K31" s="483" t="s">
        <v>207</v>
      </c>
      <c r="L31" s="45">
        <v>164</v>
      </c>
      <c r="M31" s="45">
        <v>8</v>
      </c>
      <c r="N31" s="45">
        <v>64</v>
      </c>
      <c r="O31" s="45">
        <v>92</v>
      </c>
      <c r="P31" s="45">
        <v>57</v>
      </c>
      <c r="Q31" s="12">
        <v>4.8780487804878048</v>
      </c>
      <c r="R31" s="12">
        <v>39.024390243902438</v>
      </c>
      <c r="S31" s="12">
        <v>56.09756097560976</v>
      </c>
      <c r="T31" s="12">
        <v>34.756097560975604</v>
      </c>
    </row>
    <row r="32" spans="1:20" ht="16.5" customHeight="1">
      <c r="A32" s="483" t="s">
        <v>265</v>
      </c>
      <c r="B32" s="45">
        <v>1508</v>
      </c>
      <c r="C32" s="45">
        <v>190</v>
      </c>
      <c r="D32" s="45">
        <v>902</v>
      </c>
      <c r="E32" s="45">
        <v>415</v>
      </c>
      <c r="F32" s="45">
        <v>165</v>
      </c>
      <c r="G32" s="12">
        <v>12.607830126078301</v>
      </c>
      <c r="H32" s="12">
        <v>59.854014598540154</v>
      </c>
      <c r="I32" s="12">
        <v>27.538155275381555</v>
      </c>
      <c r="J32" s="12">
        <v>10.948905109489052</v>
      </c>
      <c r="K32" s="483" t="s">
        <v>208</v>
      </c>
      <c r="L32" s="45">
        <v>267</v>
      </c>
      <c r="M32" s="45">
        <v>32</v>
      </c>
      <c r="N32" s="45">
        <v>114</v>
      </c>
      <c r="O32" s="45">
        <v>121</v>
      </c>
      <c r="P32" s="45">
        <v>78</v>
      </c>
      <c r="Q32" s="12">
        <v>11.985018726591761</v>
      </c>
      <c r="R32" s="12">
        <v>42.696629213483142</v>
      </c>
      <c r="S32" s="12">
        <v>45.31835205992509</v>
      </c>
      <c r="T32" s="12">
        <v>29.213483146067414</v>
      </c>
    </row>
    <row r="33" spans="1:20" ht="16.5" customHeight="1">
      <c r="A33" s="483" t="s">
        <v>242</v>
      </c>
      <c r="B33" s="45">
        <v>2001</v>
      </c>
      <c r="C33" s="45">
        <v>182</v>
      </c>
      <c r="D33" s="45">
        <v>1266</v>
      </c>
      <c r="E33" s="45">
        <v>542</v>
      </c>
      <c r="F33" s="45">
        <v>250</v>
      </c>
      <c r="G33" s="12">
        <v>9.1457286432160814</v>
      </c>
      <c r="H33" s="12">
        <v>63.618090452261313</v>
      </c>
      <c r="I33" s="12">
        <v>27.236180904522612</v>
      </c>
      <c r="J33" s="12">
        <v>12.562814070351758</v>
      </c>
      <c r="K33" s="483" t="s">
        <v>209</v>
      </c>
      <c r="L33" s="45">
        <v>534</v>
      </c>
      <c r="M33" s="45">
        <v>30</v>
      </c>
      <c r="N33" s="45">
        <v>238</v>
      </c>
      <c r="O33" s="45">
        <v>266</v>
      </c>
      <c r="P33" s="45">
        <v>152</v>
      </c>
      <c r="Q33" s="12">
        <v>5.6179775280898872</v>
      </c>
      <c r="R33" s="12">
        <v>44.569288389513105</v>
      </c>
      <c r="S33" s="12">
        <v>49.812734082397</v>
      </c>
      <c r="T33" s="12">
        <v>28.464419475655429</v>
      </c>
    </row>
    <row r="34" spans="1:20" ht="16.5" customHeight="1">
      <c r="A34" s="483" t="s">
        <v>255</v>
      </c>
      <c r="B34" s="47">
        <v>3091</v>
      </c>
      <c r="C34" s="47">
        <v>281</v>
      </c>
      <c r="D34" s="47">
        <v>1904</v>
      </c>
      <c r="E34" s="47">
        <v>896</v>
      </c>
      <c r="F34" s="47">
        <v>427</v>
      </c>
      <c r="G34" s="12">
        <v>9.1204154495293732</v>
      </c>
      <c r="H34" s="12">
        <v>61.798117494320024</v>
      </c>
      <c r="I34" s="12">
        <v>29.081467056150601</v>
      </c>
      <c r="J34" s="12">
        <v>13.859136643946771</v>
      </c>
      <c r="K34" s="483" t="s">
        <v>210</v>
      </c>
      <c r="L34" s="47">
        <v>113</v>
      </c>
      <c r="M34" s="47">
        <v>9</v>
      </c>
      <c r="N34" s="47">
        <v>51</v>
      </c>
      <c r="O34" s="47">
        <v>53</v>
      </c>
      <c r="P34" s="47">
        <v>32</v>
      </c>
      <c r="Q34" s="12">
        <v>7.9646017699115044</v>
      </c>
      <c r="R34" s="12">
        <v>45.132743362831853</v>
      </c>
      <c r="S34" s="12">
        <v>46.902654867256636</v>
      </c>
      <c r="T34" s="12">
        <v>28.318584070796462</v>
      </c>
    </row>
    <row r="35" spans="1:20" ht="16.5" customHeight="1">
      <c r="A35" s="483" t="s">
        <v>256</v>
      </c>
      <c r="B35" s="45">
        <v>3587</v>
      </c>
      <c r="C35" s="45">
        <v>430</v>
      </c>
      <c r="D35" s="45">
        <v>2213</v>
      </c>
      <c r="E35" s="45">
        <v>933</v>
      </c>
      <c r="F35" s="45">
        <v>469</v>
      </c>
      <c r="G35" s="12">
        <v>12.024608501118568</v>
      </c>
      <c r="H35" s="12">
        <v>61.884787472035796</v>
      </c>
      <c r="I35" s="12">
        <v>26.090604026845636</v>
      </c>
      <c r="J35" s="12">
        <v>13.115212527964207</v>
      </c>
      <c r="K35" s="483" t="s">
        <v>211</v>
      </c>
      <c r="L35" s="47" t="s">
        <v>269</v>
      </c>
      <c r="M35" s="47" t="s">
        <v>269</v>
      </c>
      <c r="N35" s="47" t="s">
        <v>269</v>
      </c>
      <c r="O35" s="47" t="s">
        <v>269</v>
      </c>
      <c r="P35" s="47" t="s">
        <v>269</v>
      </c>
      <c r="Q35" s="47" t="s">
        <v>269</v>
      </c>
      <c r="R35" s="47" t="s">
        <v>269</v>
      </c>
      <c r="S35" s="47" t="s">
        <v>269</v>
      </c>
      <c r="T35" s="47" t="s">
        <v>269</v>
      </c>
    </row>
    <row r="36" spans="1:20" ht="16.5" customHeight="1">
      <c r="A36" s="483" t="s">
        <v>268</v>
      </c>
      <c r="B36" s="45">
        <v>2474</v>
      </c>
      <c r="C36" s="45">
        <v>216</v>
      </c>
      <c r="D36" s="45">
        <v>1431</v>
      </c>
      <c r="E36" s="45">
        <v>824</v>
      </c>
      <c r="F36" s="45">
        <v>364</v>
      </c>
      <c r="G36" s="12">
        <v>8.7414002428166722</v>
      </c>
      <c r="H36" s="12">
        <v>57.91177660866046</v>
      </c>
      <c r="I36" s="12">
        <v>33.346823148522866</v>
      </c>
      <c r="J36" s="12">
        <v>14.730878186968837</v>
      </c>
      <c r="K36" s="483" t="s">
        <v>212</v>
      </c>
      <c r="L36" s="47" t="s">
        <v>269</v>
      </c>
      <c r="M36" s="47" t="s">
        <v>269</v>
      </c>
      <c r="N36" s="47" t="s">
        <v>269</v>
      </c>
      <c r="O36" s="47" t="s">
        <v>269</v>
      </c>
      <c r="P36" s="47" t="s">
        <v>269</v>
      </c>
      <c r="Q36" s="47" t="s">
        <v>269</v>
      </c>
      <c r="R36" s="47" t="s">
        <v>269</v>
      </c>
      <c r="S36" s="47" t="s">
        <v>269</v>
      </c>
      <c r="T36" s="47" t="s">
        <v>269</v>
      </c>
    </row>
    <row r="37" spans="1:20" ht="16.5" customHeight="1">
      <c r="A37" s="483" t="s">
        <v>274</v>
      </c>
      <c r="B37" s="45">
        <v>2209</v>
      </c>
      <c r="C37" s="45">
        <v>263</v>
      </c>
      <c r="D37" s="45">
        <v>1196</v>
      </c>
      <c r="E37" s="45">
        <v>745</v>
      </c>
      <c r="F37" s="45">
        <v>346</v>
      </c>
      <c r="G37" s="12">
        <v>11.932849364791288</v>
      </c>
      <c r="H37" s="12">
        <v>54.264972776769504</v>
      </c>
      <c r="I37" s="12">
        <v>33.802177858439201</v>
      </c>
      <c r="J37" s="12">
        <v>15.698729582577132</v>
      </c>
      <c r="K37" s="513" t="s">
        <v>659</v>
      </c>
      <c r="L37" s="515">
        <v>2997</v>
      </c>
      <c r="M37" s="515">
        <v>187</v>
      </c>
      <c r="N37" s="515">
        <v>1392</v>
      </c>
      <c r="O37" s="515">
        <v>1416</v>
      </c>
      <c r="P37" s="515">
        <v>752</v>
      </c>
      <c r="Q37" s="654">
        <v>6.2437395659432386</v>
      </c>
      <c r="R37" s="654">
        <v>46.477462437395658</v>
      </c>
      <c r="S37" s="654">
        <v>47.278797996661105</v>
      </c>
      <c r="T37" s="654">
        <v>25.108514190317194</v>
      </c>
    </row>
    <row r="38" spans="1:20" ht="16.5" customHeight="1">
      <c r="A38" s="483" t="s">
        <v>163</v>
      </c>
      <c r="B38" s="45">
        <v>1676</v>
      </c>
      <c r="C38" s="45">
        <v>130</v>
      </c>
      <c r="D38" s="45">
        <v>953</v>
      </c>
      <c r="E38" s="45">
        <v>587</v>
      </c>
      <c r="F38" s="45">
        <v>343</v>
      </c>
      <c r="G38" s="12">
        <v>7.7844311377245514</v>
      </c>
      <c r="H38" s="12">
        <v>57.06586826347305</v>
      </c>
      <c r="I38" s="12">
        <v>35.149700598802397</v>
      </c>
      <c r="J38" s="12">
        <v>20.538922155688621</v>
      </c>
      <c r="K38" s="483" t="s">
        <v>819</v>
      </c>
      <c r="L38" s="47" t="s">
        <v>367</v>
      </c>
      <c r="M38" s="47" t="s">
        <v>367</v>
      </c>
      <c r="N38" s="47" t="s">
        <v>367</v>
      </c>
      <c r="O38" s="47" t="s">
        <v>367</v>
      </c>
      <c r="P38" s="47" t="s">
        <v>367</v>
      </c>
      <c r="Q38" s="47" t="s">
        <v>367</v>
      </c>
      <c r="R38" s="47" t="s">
        <v>367</v>
      </c>
      <c r="S38" s="47" t="s">
        <v>367</v>
      </c>
      <c r="T38" s="47" t="s">
        <v>367</v>
      </c>
    </row>
    <row r="39" spans="1:20" ht="16.5" customHeight="1">
      <c r="A39" s="483" t="s">
        <v>243</v>
      </c>
      <c r="B39" s="45">
        <v>1846</v>
      </c>
      <c r="C39" s="45">
        <v>217</v>
      </c>
      <c r="D39" s="45">
        <v>1075</v>
      </c>
      <c r="E39" s="45">
        <v>546</v>
      </c>
      <c r="F39" s="45">
        <v>216</v>
      </c>
      <c r="G39" s="12">
        <v>11.806311207834602</v>
      </c>
      <c r="H39" s="12">
        <v>58.48748639825898</v>
      </c>
      <c r="I39" s="12">
        <v>29.706202393906423</v>
      </c>
      <c r="J39" s="12">
        <v>11.7519042437432</v>
      </c>
      <c r="K39" s="483" t="s">
        <v>214</v>
      </c>
      <c r="L39" s="47">
        <v>220</v>
      </c>
      <c r="M39" s="47">
        <v>24</v>
      </c>
      <c r="N39" s="47">
        <v>108</v>
      </c>
      <c r="O39" s="47">
        <v>88</v>
      </c>
      <c r="P39" s="47">
        <v>45</v>
      </c>
      <c r="Q39" s="12">
        <v>10.909090909090908</v>
      </c>
      <c r="R39" s="12">
        <v>49.090909090909093</v>
      </c>
      <c r="S39" s="12">
        <v>40</v>
      </c>
      <c r="T39" s="12">
        <v>20.454545454545457</v>
      </c>
    </row>
    <row r="40" spans="1:20" ht="16.5" customHeight="1">
      <c r="A40" s="483" t="s">
        <v>164</v>
      </c>
      <c r="B40" s="45">
        <v>601</v>
      </c>
      <c r="C40" s="45">
        <v>79</v>
      </c>
      <c r="D40" s="45">
        <v>360</v>
      </c>
      <c r="E40" s="45">
        <v>161</v>
      </c>
      <c r="F40" s="45">
        <v>78</v>
      </c>
      <c r="G40" s="12">
        <v>13.166666666666666</v>
      </c>
      <c r="H40" s="12">
        <v>60</v>
      </c>
      <c r="I40" s="12">
        <v>26.833333333333332</v>
      </c>
      <c r="J40" s="12">
        <v>13</v>
      </c>
      <c r="K40" s="483" t="s">
        <v>215</v>
      </c>
      <c r="L40" s="47">
        <v>312</v>
      </c>
      <c r="M40" s="47">
        <v>12</v>
      </c>
      <c r="N40" s="47">
        <v>151</v>
      </c>
      <c r="O40" s="47">
        <v>149</v>
      </c>
      <c r="P40" s="47">
        <v>89</v>
      </c>
      <c r="Q40" s="12">
        <v>3.8461538461538463</v>
      </c>
      <c r="R40" s="12">
        <v>48.397435897435898</v>
      </c>
      <c r="S40" s="12">
        <v>47.756410256410255</v>
      </c>
      <c r="T40" s="12">
        <v>28.525641025641026</v>
      </c>
    </row>
    <row r="41" spans="1:20" ht="16.5" customHeight="1">
      <c r="A41" s="483" t="s">
        <v>165</v>
      </c>
      <c r="B41" s="47" t="s">
        <v>269</v>
      </c>
      <c r="C41" s="47" t="s">
        <v>269</v>
      </c>
      <c r="D41" s="47" t="s">
        <v>269</v>
      </c>
      <c r="E41" s="47" t="s">
        <v>269</v>
      </c>
      <c r="F41" s="47" t="s">
        <v>269</v>
      </c>
      <c r="G41" s="47" t="s">
        <v>269</v>
      </c>
      <c r="H41" s="47" t="s">
        <v>269</v>
      </c>
      <c r="I41" s="47" t="s">
        <v>269</v>
      </c>
      <c r="J41" s="47" t="s">
        <v>269</v>
      </c>
      <c r="K41" s="483" t="s">
        <v>216</v>
      </c>
      <c r="L41" s="45">
        <v>145</v>
      </c>
      <c r="M41" s="45">
        <v>20</v>
      </c>
      <c r="N41" s="45">
        <v>73</v>
      </c>
      <c r="O41" s="45">
        <v>52</v>
      </c>
      <c r="P41" s="45">
        <v>28</v>
      </c>
      <c r="Q41" s="12">
        <v>13.793103448275861</v>
      </c>
      <c r="R41" s="12">
        <v>50.344827586206897</v>
      </c>
      <c r="S41" s="12">
        <v>35.862068965517238</v>
      </c>
      <c r="T41" s="12">
        <v>19.310344827586206</v>
      </c>
    </row>
    <row r="42" spans="1:20" ht="16.5" customHeight="1">
      <c r="A42" s="483" t="s">
        <v>166</v>
      </c>
      <c r="B42" s="47" t="s">
        <v>269</v>
      </c>
      <c r="C42" s="47" t="s">
        <v>269</v>
      </c>
      <c r="D42" s="47" t="s">
        <v>269</v>
      </c>
      <c r="E42" s="47" t="s">
        <v>269</v>
      </c>
      <c r="F42" s="47" t="s">
        <v>269</v>
      </c>
      <c r="G42" s="47" t="s">
        <v>269</v>
      </c>
      <c r="H42" s="47" t="s">
        <v>269</v>
      </c>
      <c r="I42" s="47" t="s">
        <v>269</v>
      </c>
      <c r="J42" s="47" t="s">
        <v>269</v>
      </c>
      <c r="K42" s="483" t="s">
        <v>217</v>
      </c>
      <c r="L42" s="45">
        <v>57</v>
      </c>
      <c r="M42" s="45">
        <v>2</v>
      </c>
      <c r="N42" s="45">
        <v>22</v>
      </c>
      <c r="O42" s="45">
        <v>33</v>
      </c>
      <c r="P42" s="45">
        <v>16</v>
      </c>
      <c r="Q42" s="12">
        <v>3.5087719298245612</v>
      </c>
      <c r="R42" s="12">
        <v>38.596491228070171</v>
      </c>
      <c r="S42" s="12">
        <v>57.894736842105267</v>
      </c>
      <c r="T42" s="12">
        <v>28.07017543859649</v>
      </c>
    </row>
    <row r="43" spans="1:20" ht="16.5" customHeight="1">
      <c r="A43" s="483" t="s">
        <v>167</v>
      </c>
      <c r="B43" s="45">
        <v>4834</v>
      </c>
      <c r="C43" s="45">
        <v>700</v>
      </c>
      <c r="D43" s="45">
        <v>2913</v>
      </c>
      <c r="E43" s="45">
        <v>1201</v>
      </c>
      <c r="F43" s="45">
        <v>744</v>
      </c>
      <c r="G43" s="12">
        <v>14.540922309929371</v>
      </c>
      <c r="H43" s="12">
        <v>60.511009555463232</v>
      </c>
      <c r="I43" s="12">
        <v>24.948068134607396</v>
      </c>
      <c r="J43" s="12">
        <v>15.454923140839218</v>
      </c>
      <c r="K43" s="483" t="s">
        <v>218</v>
      </c>
      <c r="L43" s="45">
        <v>79</v>
      </c>
      <c r="M43" s="45">
        <v>1</v>
      </c>
      <c r="N43" s="45">
        <v>39</v>
      </c>
      <c r="O43" s="45">
        <v>39</v>
      </c>
      <c r="P43" s="45">
        <v>21</v>
      </c>
      <c r="Q43" s="12">
        <v>1.2658227848101267</v>
      </c>
      <c r="R43" s="12">
        <v>49.367088607594937</v>
      </c>
      <c r="S43" s="12">
        <v>49.367088607594937</v>
      </c>
      <c r="T43" s="12">
        <v>26.582278481012654</v>
      </c>
    </row>
    <row r="44" spans="1:20" ht="16.5" customHeight="1">
      <c r="A44" s="483" t="s">
        <v>168</v>
      </c>
      <c r="B44" s="45">
        <v>1393</v>
      </c>
      <c r="C44" s="45">
        <v>149</v>
      </c>
      <c r="D44" s="45">
        <v>665</v>
      </c>
      <c r="E44" s="45">
        <v>579</v>
      </c>
      <c r="F44" s="45">
        <v>400</v>
      </c>
      <c r="G44" s="12">
        <v>10.696338837042354</v>
      </c>
      <c r="H44" s="12">
        <v>47.738693467336688</v>
      </c>
      <c r="I44" s="12">
        <v>41.564967695620965</v>
      </c>
      <c r="J44" s="12">
        <v>28.715003589375449</v>
      </c>
      <c r="K44" s="483" t="s">
        <v>219</v>
      </c>
      <c r="L44" s="45">
        <v>60</v>
      </c>
      <c r="M44" s="45">
        <v>3</v>
      </c>
      <c r="N44" s="45">
        <v>23</v>
      </c>
      <c r="O44" s="45">
        <v>34</v>
      </c>
      <c r="P44" s="45">
        <v>19</v>
      </c>
      <c r="Q44" s="12">
        <v>5</v>
      </c>
      <c r="R44" s="12">
        <v>38.333333333333336</v>
      </c>
      <c r="S44" s="12">
        <v>56.666666666666664</v>
      </c>
      <c r="T44" s="12">
        <v>31.666666666666664</v>
      </c>
    </row>
    <row r="45" spans="1:20" ht="16.5" customHeight="1">
      <c r="A45" s="483" t="s">
        <v>169</v>
      </c>
      <c r="B45" s="45">
        <v>1622</v>
      </c>
      <c r="C45" s="45">
        <v>224</v>
      </c>
      <c r="D45" s="45">
        <v>1037</v>
      </c>
      <c r="E45" s="45">
        <v>360</v>
      </c>
      <c r="F45" s="45">
        <v>139</v>
      </c>
      <c r="G45" s="12">
        <v>13.818630475015423</v>
      </c>
      <c r="H45" s="12">
        <v>63.972856261566932</v>
      </c>
      <c r="I45" s="12">
        <v>22.208513263417643</v>
      </c>
      <c r="J45" s="12">
        <v>8.574953732264035</v>
      </c>
      <c r="K45" s="483" t="s">
        <v>220</v>
      </c>
      <c r="L45" s="45">
        <v>19</v>
      </c>
      <c r="M45" s="47" t="s">
        <v>269</v>
      </c>
      <c r="N45" s="45">
        <v>5</v>
      </c>
      <c r="O45" s="45">
        <v>14</v>
      </c>
      <c r="P45" s="45">
        <v>6</v>
      </c>
      <c r="Q45" s="651" t="s">
        <v>269</v>
      </c>
      <c r="R45" s="12">
        <v>26.315789473684209</v>
      </c>
      <c r="S45" s="12">
        <v>73.68421052631578</v>
      </c>
      <c r="T45" s="12">
        <v>31.578947368421051</v>
      </c>
    </row>
    <row r="46" spans="1:20" ht="16.5" customHeight="1">
      <c r="A46" s="483" t="s">
        <v>170</v>
      </c>
      <c r="B46" s="45">
        <v>1666</v>
      </c>
      <c r="C46" s="45">
        <v>225</v>
      </c>
      <c r="D46" s="45">
        <v>987</v>
      </c>
      <c r="E46" s="45">
        <v>449</v>
      </c>
      <c r="F46" s="45">
        <v>208</v>
      </c>
      <c r="G46" s="12">
        <v>13.546056592414207</v>
      </c>
      <c r="H46" s="12">
        <v>59.422034918723668</v>
      </c>
      <c r="I46" s="12">
        <v>27.031908488862133</v>
      </c>
      <c r="J46" s="12">
        <v>12.522576760987359</v>
      </c>
      <c r="K46" s="483" t="s">
        <v>221</v>
      </c>
      <c r="L46" s="45">
        <v>14</v>
      </c>
      <c r="M46" s="45">
        <v>2</v>
      </c>
      <c r="N46" s="45">
        <v>4</v>
      </c>
      <c r="O46" s="45">
        <v>8</v>
      </c>
      <c r="P46" s="45">
        <v>5</v>
      </c>
      <c r="Q46" s="12">
        <v>14.285714285714285</v>
      </c>
      <c r="R46" s="12">
        <v>28.571428571428569</v>
      </c>
      <c r="S46" s="12">
        <v>57.142857142857139</v>
      </c>
      <c r="T46" s="12">
        <v>35.714285714285715</v>
      </c>
    </row>
    <row r="47" spans="1:20" ht="16.5" customHeight="1">
      <c r="A47" s="483" t="s">
        <v>171</v>
      </c>
      <c r="B47" s="45">
        <v>1791</v>
      </c>
      <c r="C47" s="45">
        <v>206</v>
      </c>
      <c r="D47" s="45">
        <v>1038</v>
      </c>
      <c r="E47" s="45">
        <v>545</v>
      </c>
      <c r="F47" s="45">
        <v>205</v>
      </c>
      <c r="G47" s="12">
        <v>11.514812744550028</v>
      </c>
      <c r="H47" s="12">
        <v>58.021240916713246</v>
      </c>
      <c r="I47" s="12">
        <v>30.463946338736726</v>
      </c>
      <c r="J47" s="12">
        <v>11.458915595304639</v>
      </c>
      <c r="K47" s="527" t="s">
        <v>660</v>
      </c>
      <c r="L47" s="515">
        <v>906</v>
      </c>
      <c r="M47" s="515">
        <v>64</v>
      </c>
      <c r="N47" s="515">
        <v>425</v>
      </c>
      <c r="O47" s="515">
        <v>417</v>
      </c>
      <c r="P47" s="515">
        <v>229</v>
      </c>
      <c r="Q47" s="654">
        <v>7.0640176600441498</v>
      </c>
      <c r="R47" s="654">
        <v>46.909492273730685</v>
      </c>
      <c r="S47" s="654">
        <v>46.026490066225165</v>
      </c>
      <c r="T47" s="654">
        <v>25.275938189845476</v>
      </c>
    </row>
    <row r="48" spans="1:20" ht="16.5" customHeight="1">
      <c r="A48" s="483" t="s">
        <v>172</v>
      </c>
      <c r="B48" s="45">
        <v>2211</v>
      </c>
      <c r="C48" s="45">
        <v>402</v>
      </c>
      <c r="D48" s="45">
        <v>1370</v>
      </c>
      <c r="E48" s="45">
        <v>436</v>
      </c>
      <c r="F48" s="45">
        <v>214</v>
      </c>
      <c r="G48" s="12">
        <v>18.206521739130434</v>
      </c>
      <c r="H48" s="12">
        <v>62.047101449275367</v>
      </c>
      <c r="I48" s="12">
        <v>19.746376811594203</v>
      </c>
      <c r="J48" s="12">
        <v>9.6920289855072461</v>
      </c>
      <c r="K48" s="486" t="s">
        <v>222</v>
      </c>
      <c r="L48" s="487">
        <v>118</v>
      </c>
      <c r="M48" s="487">
        <v>10</v>
      </c>
      <c r="N48" s="487">
        <v>43</v>
      </c>
      <c r="O48" s="487">
        <v>64</v>
      </c>
      <c r="P48" s="487">
        <v>42</v>
      </c>
      <c r="Q48" s="655">
        <v>8.5470085470085468</v>
      </c>
      <c r="R48" s="655">
        <v>36.752136752136757</v>
      </c>
      <c r="S48" s="655">
        <v>54.700854700854705</v>
      </c>
      <c r="T48" s="655">
        <v>35.897435897435898</v>
      </c>
    </row>
    <row r="49" spans="1:20" ht="16.5" customHeight="1">
      <c r="A49" s="483" t="s">
        <v>173</v>
      </c>
      <c r="B49" s="45">
        <v>4752</v>
      </c>
      <c r="C49" s="45">
        <v>1005</v>
      </c>
      <c r="D49" s="45">
        <v>2688</v>
      </c>
      <c r="E49" s="45">
        <v>1049</v>
      </c>
      <c r="F49" s="45">
        <v>624</v>
      </c>
      <c r="G49" s="12">
        <v>21.193589202867987</v>
      </c>
      <c r="H49" s="12">
        <v>56.684943061999164</v>
      </c>
      <c r="I49" s="12">
        <v>22.121467735132853</v>
      </c>
      <c r="J49" s="12">
        <v>13.159004639392661</v>
      </c>
      <c r="K49" s="483" t="s">
        <v>223</v>
      </c>
      <c r="L49" s="45">
        <v>657</v>
      </c>
      <c r="M49" s="45">
        <v>56</v>
      </c>
      <c r="N49" s="45">
        <v>358</v>
      </c>
      <c r="O49" s="45">
        <v>243</v>
      </c>
      <c r="P49" s="45">
        <v>135</v>
      </c>
      <c r="Q49" s="12">
        <v>8.5235920852359204</v>
      </c>
      <c r="R49" s="12">
        <v>54.49010654490106</v>
      </c>
      <c r="S49" s="12">
        <v>36.986301369863014</v>
      </c>
      <c r="T49" s="12">
        <v>20.547945205479451</v>
      </c>
    </row>
    <row r="50" spans="1:20" ht="16.5" customHeight="1">
      <c r="A50" s="483" t="s">
        <v>174</v>
      </c>
      <c r="B50" s="45">
        <v>2982</v>
      </c>
      <c r="C50" s="45">
        <v>413</v>
      </c>
      <c r="D50" s="45">
        <v>1857</v>
      </c>
      <c r="E50" s="45">
        <v>703</v>
      </c>
      <c r="F50" s="45">
        <v>348</v>
      </c>
      <c r="G50" s="12">
        <v>13.891691893710057</v>
      </c>
      <c r="H50" s="12">
        <v>62.462159434914234</v>
      </c>
      <c r="I50" s="12">
        <v>23.646148671375713</v>
      </c>
      <c r="J50" s="12">
        <v>11.70534813319879</v>
      </c>
      <c r="K50" s="483" t="s">
        <v>224</v>
      </c>
      <c r="L50" s="45">
        <v>1313</v>
      </c>
      <c r="M50" s="45">
        <v>159</v>
      </c>
      <c r="N50" s="45">
        <v>668</v>
      </c>
      <c r="O50" s="45">
        <v>486</v>
      </c>
      <c r="P50" s="45">
        <v>252</v>
      </c>
      <c r="Q50" s="12">
        <v>12.10967250571211</v>
      </c>
      <c r="R50" s="12">
        <v>50.87585681645087</v>
      </c>
      <c r="S50" s="12">
        <v>37.014470677837011</v>
      </c>
      <c r="T50" s="12">
        <v>19.192688499619194</v>
      </c>
    </row>
    <row r="51" spans="1:20" ht="16.5" customHeight="1">
      <c r="A51" s="483" t="s">
        <v>175</v>
      </c>
      <c r="B51" s="45">
        <v>854</v>
      </c>
      <c r="C51" s="45">
        <v>127</v>
      </c>
      <c r="D51" s="45">
        <v>539</v>
      </c>
      <c r="E51" s="45">
        <v>185</v>
      </c>
      <c r="F51" s="45">
        <v>78</v>
      </c>
      <c r="G51" s="12">
        <v>14.923619271445359</v>
      </c>
      <c r="H51" s="12">
        <v>63.33725029377203</v>
      </c>
      <c r="I51" s="12">
        <v>21.739130434782609</v>
      </c>
      <c r="J51" s="12">
        <v>9.1656874265569908</v>
      </c>
      <c r="K51" s="483" t="s">
        <v>225</v>
      </c>
      <c r="L51" s="45">
        <v>1082</v>
      </c>
      <c r="M51" s="45">
        <v>96</v>
      </c>
      <c r="N51" s="45">
        <v>595</v>
      </c>
      <c r="O51" s="45">
        <v>391</v>
      </c>
      <c r="P51" s="45">
        <v>245</v>
      </c>
      <c r="Q51" s="12">
        <v>8.8724584103512019</v>
      </c>
      <c r="R51" s="12">
        <v>54.990757855822551</v>
      </c>
      <c r="S51" s="12">
        <v>36.136783733826249</v>
      </c>
      <c r="T51" s="12">
        <v>22.643253234750464</v>
      </c>
    </row>
    <row r="52" spans="1:20" ht="16.5" customHeight="1">
      <c r="A52" s="483" t="s">
        <v>176</v>
      </c>
      <c r="B52" s="45">
        <v>1920</v>
      </c>
      <c r="C52" s="45">
        <v>239</v>
      </c>
      <c r="D52" s="45">
        <v>1095</v>
      </c>
      <c r="E52" s="45">
        <v>582</v>
      </c>
      <c r="F52" s="45">
        <v>298</v>
      </c>
      <c r="G52" s="12">
        <v>12.473903966597078</v>
      </c>
      <c r="H52" s="12">
        <v>57.150313152400834</v>
      </c>
      <c r="I52" s="12">
        <v>30.375782881002088</v>
      </c>
      <c r="J52" s="12">
        <v>15.553235908141962</v>
      </c>
      <c r="K52" s="483" t="s">
        <v>226</v>
      </c>
      <c r="L52" s="45">
        <v>367</v>
      </c>
      <c r="M52" s="45">
        <v>22</v>
      </c>
      <c r="N52" s="45">
        <v>165</v>
      </c>
      <c r="O52" s="45">
        <v>180</v>
      </c>
      <c r="P52" s="45">
        <v>110</v>
      </c>
      <c r="Q52" s="12">
        <v>5.9945504087193457</v>
      </c>
      <c r="R52" s="12">
        <v>44.959128065395092</v>
      </c>
      <c r="S52" s="12">
        <v>49.04632152588556</v>
      </c>
      <c r="T52" s="12">
        <v>29.972752043596728</v>
      </c>
    </row>
    <row r="53" spans="1:20" ht="16.5" customHeight="1">
      <c r="A53" s="483" t="s">
        <v>177</v>
      </c>
      <c r="B53" s="45">
        <v>2741</v>
      </c>
      <c r="C53" s="45">
        <v>338</v>
      </c>
      <c r="D53" s="45">
        <v>1643</v>
      </c>
      <c r="E53" s="45">
        <v>754</v>
      </c>
      <c r="F53" s="45">
        <v>356</v>
      </c>
      <c r="G53" s="12">
        <v>12.358318098720293</v>
      </c>
      <c r="H53" s="12">
        <v>60.073126142595981</v>
      </c>
      <c r="I53" s="12">
        <v>27.568555758683726</v>
      </c>
      <c r="J53" s="12">
        <v>13.016453382084094</v>
      </c>
      <c r="K53" s="483" t="s">
        <v>227</v>
      </c>
      <c r="L53" s="45">
        <v>666</v>
      </c>
      <c r="M53" s="45">
        <v>64</v>
      </c>
      <c r="N53" s="45">
        <v>368</v>
      </c>
      <c r="O53" s="45">
        <v>234</v>
      </c>
      <c r="P53" s="45">
        <v>132</v>
      </c>
      <c r="Q53" s="12">
        <v>9.6096096096096097</v>
      </c>
      <c r="R53" s="12">
        <v>55.25525525525525</v>
      </c>
      <c r="S53" s="12">
        <v>35.135135135135137</v>
      </c>
      <c r="T53" s="12">
        <v>19.81981981981982</v>
      </c>
    </row>
    <row r="54" spans="1:20" ht="16.5" customHeight="1">
      <c r="A54" s="483" t="s">
        <v>178</v>
      </c>
      <c r="B54" s="45">
        <v>2346</v>
      </c>
      <c r="C54" s="45">
        <v>267</v>
      </c>
      <c r="D54" s="45">
        <v>1486</v>
      </c>
      <c r="E54" s="45">
        <v>586</v>
      </c>
      <c r="F54" s="45">
        <v>237</v>
      </c>
      <c r="G54" s="12">
        <v>11.415134672937151</v>
      </c>
      <c r="H54" s="12">
        <v>63.531423685335611</v>
      </c>
      <c r="I54" s="12">
        <v>25.053441641727236</v>
      </c>
      <c r="J54" s="12">
        <v>10.13253527148354</v>
      </c>
      <c r="K54" s="483" t="s">
        <v>228</v>
      </c>
      <c r="L54" s="45">
        <v>315</v>
      </c>
      <c r="M54" s="45">
        <v>24</v>
      </c>
      <c r="N54" s="45">
        <v>186</v>
      </c>
      <c r="O54" s="45">
        <v>105</v>
      </c>
      <c r="P54" s="45">
        <v>46</v>
      </c>
      <c r="Q54" s="12">
        <v>7.6190476190476195</v>
      </c>
      <c r="R54" s="12">
        <v>59.047619047619051</v>
      </c>
      <c r="S54" s="12">
        <v>33.333333333333329</v>
      </c>
      <c r="T54" s="12">
        <v>14.603174603174605</v>
      </c>
    </row>
    <row r="55" spans="1:20" ht="16.5" customHeight="1">
      <c r="A55" s="483" t="s">
        <v>179</v>
      </c>
      <c r="B55" s="45">
        <v>3552</v>
      </c>
      <c r="C55" s="45">
        <v>465</v>
      </c>
      <c r="D55" s="45">
        <v>2358</v>
      </c>
      <c r="E55" s="45">
        <v>719</v>
      </c>
      <c r="F55" s="45">
        <v>291</v>
      </c>
      <c r="G55" s="12">
        <v>13.128176171654433</v>
      </c>
      <c r="H55" s="12">
        <v>66.572557876905705</v>
      </c>
      <c r="I55" s="12">
        <v>20.299265951439864</v>
      </c>
      <c r="J55" s="12">
        <v>8.2156973461321279</v>
      </c>
      <c r="K55" s="483" t="s">
        <v>229</v>
      </c>
      <c r="L55" s="45">
        <v>410</v>
      </c>
      <c r="M55" s="45">
        <v>33</v>
      </c>
      <c r="N55" s="45">
        <v>235</v>
      </c>
      <c r="O55" s="45">
        <v>142</v>
      </c>
      <c r="P55" s="45">
        <v>64</v>
      </c>
      <c r="Q55" s="12">
        <v>8.0487804878048781</v>
      </c>
      <c r="R55" s="12">
        <v>57.317073170731703</v>
      </c>
      <c r="S55" s="12">
        <v>34.634146341463413</v>
      </c>
      <c r="T55" s="12">
        <v>15.609756097560975</v>
      </c>
    </row>
    <row r="56" spans="1:20" ht="16.5" customHeight="1">
      <c r="A56" s="483" t="s">
        <v>180</v>
      </c>
      <c r="B56" s="45">
        <v>3187</v>
      </c>
      <c r="C56" s="45">
        <v>272</v>
      </c>
      <c r="D56" s="45">
        <v>1810</v>
      </c>
      <c r="E56" s="45">
        <v>1096</v>
      </c>
      <c r="F56" s="45">
        <v>611</v>
      </c>
      <c r="G56" s="12">
        <v>8.5588420390182502</v>
      </c>
      <c r="H56" s="12">
        <v>56.954059156702328</v>
      </c>
      <c r="I56" s="12">
        <v>34.48709880427942</v>
      </c>
      <c r="J56" s="12">
        <v>19.225928256765261</v>
      </c>
      <c r="K56" s="483" t="s">
        <v>230</v>
      </c>
      <c r="L56" s="45">
        <v>160</v>
      </c>
      <c r="M56" s="45">
        <v>10</v>
      </c>
      <c r="N56" s="45">
        <v>90</v>
      </c>
      <c r="O56" s="45">
        <v>60</v>
      </c>
      <c r="P56" s="45">
        <v>23</v>
      </c>
      <c r="Q56" s="12">
        <v>6.25</v>
      </c>
      <c r="R56" s="12">
        <v>56.25</v>
      </c>
      <c r="S56" s="12">
        <v>37.5</v>
      </c>
      <c r="T56" s="12">
        <v>14.374999999999998</v>
      </c>
    </row>
    <row r="57" spans="1:20" ht="16.5" customHeight="1">
      <c r="A57" s="483" t="s">
        <v>181</v>
      </c>
      <c r="B57" s="45">
        <v>4120</v>
      </c>
      <c r="C57" s="45">
        <v>443</v>
      </c>
      <c r="D57" s="45">
        <v>2433</v>
      </c>
      <c r="E57" s="45">
        <v>1222</v>
      </c>
      <c r="F57" s="45">
        <v>604</v>
      </c>
      <c r="G57" s="12">
        <v>10.810151293313812</v>
      </c>
      <c r="H57" s="12">
        <v>59.370424597364568</v>
      </c>
      <c r="I57" s="12">
        <v>29.81942410932162</v>
      </c>
      <c r="J57" s="12">
        <v>14.738897022938019</v>
      </c>
      <c r="K57" s="483" t="s">
        <v>231</v>
      </c>
      <c r="L57" s="45">
        <v>154</v>
      </c>
      <c r="M57" s="45">
        <v>14</v>
      </c>
      <c r="N57" s="45">
        <v>88</v>
      </c>
      <c r="O57" s="45">
        <v>52</v>
      </c>
      <c r="P57" s="45">
        <v>20</v>
      </c>
      <c r="Q57" s="12">
        <v>9.0909090909090917</v>
      </c>
      <c r="R57" s="12">
        <v>57.142857142857139</v>
      </c>
      <c r="S57" s="12">
        <v>33.766233766233768</v>
      </c>
      <c r="T57" s="12">
        <v>12.987012987012985</v>
      </c>
    </row>
    <row r="58" spans="1:20" ht="16.5" customHeight="1">
      <c r="A58" s="483" t="s">
        <v>182</v>
      </c>
      <c r="B58" s="45">
        <v>683</v>
      </c>
      <c r="C58" s="45">
        <v>48</v>
      </c>
      <c r="D58" s="45">
        <v>429</v>
      </c>
      <c r="E58" s="45">
        <v>206</v>
      </c>
      <c r="F58" s="45">
        <v>90</v>
      </c>
      <c r="G58" s="12">
        <v>7.0278184480234263</v>
      </c>
      <c r="H58" s="12">
        <v>62.811127379209374</v>
      </c>
      <c r="I58" s="12">
        <v>30.161054172767205</v>
      </c>
      <c r="J58" s="12">
        <v>13.177159590043924</v>
      </c>
      <c r="K58" s="527" t="s">
        <v>661</v>
      </c>
      <c r="L58" s="515">
        <v>5242</v>
      </c>
      <c r="M58" s="515">
        <v>488</v>
      </c>
      <c r="N58" s="515">
        <v>2796</v>
      </c>
      <c r="O58" s="515">
        <v>1957</v>
      </c>
      <c r="P58" s="515">
        <v>1069</v>
      </c>
      <c r="Q58" s="654">
        <v>9.3112001526426251</v>
      </c>
      <c r="R58" s="654">
        <v>53.348597595878644</v>
      </c>
      <c r="S58" s="654">
        <v>37.340202251478729</v>
      </c>
      <c r="T58" s="654">
        <v>20.396870826178208</v>
      </c>
    </row>
    <row r="59" spans="1:20" ht="16.5" customHeight="1">
      <c r="A59" s="483" t="s">
        <v>183</v>
      </c>
      <c r="B59" s="45">
        <v>588</v>
      </c>
      <c r="C59" s="45">
        <v>29</v>
      </c>
      <c r="D59" s="45">
        <v>394</v>
      </c>
      <c r="E59" s="45">
        <v>165</v>
      </c>
      <c r="F59" s="45">
        <v>61</v>
      </c>
      <c r="G59" s="12">
        <v>4.9319727891156457</v>
      </c>
      <c r="H59" s="12">
        <v>67.006802721088434</v>
      </c>
      <c r="I59" s="12">
        <v>28.061224489795915</v>
      </c>
      <c r="J59" s="12">
        <v>10.374149659863946</v>
      </c>
      <c r="K59" s="742" t="s">
        <v>234</v>
      </c>
      <c r="L59" s="744">
        <v>265979</v>
      </c>
      <c r="M59" s="738">
        <v>27131</v>
      </c>
      <c r="N59" s="738">
        <v>152154</v>
      </c>
      <c r="O59" s="738">
        <v>85931</v>
      </c>
      <c r="P59" s="738">
        <v>42686</v>
      </c>
      <c r="Q59" s="740">
        <v>10.229774975868725</v>
      </c>
      <c r="R59" s="740">
        <v>57.369841940154444</v>
      </c>
      <c r="S59" s="740">
        <v>32.400383083976834</v>
      </c>
      <c r="T59" s="740">
        <v>16.094805743243242</v>
      </c>
    </row>
    <row r="60" spans="1:20" ht="16.5" customHeight="1">
      <c r="A60" s="483" t="s">
        <v>366</v>
      </c>
      <c r="B60" s="45">
        <v>1213</v>
      </c>
      <c r="C60" s="45">
        <v>182</v>
      </c>
      <c r="D60" s="45">
        <v>788</v>
      </c>
      <c r="E60" s="45">
        <v>237</v>
      </c>
      <c r="F60" s="45">
        <v>81</v>
      </c>
      <c r="G60" s="12">
        <v>15.07870753935377</v>
      </c>
      <c r="H60" s="12">
        <v>65.285832642916318</v>
      </c>
      <c r="I60" s="12">
        <v>19.63545981772991</v>
      </c>
      <c r="J60" s="12">
        <v>6.7108533554266785</v>
      </c>
      <c r="K60" s="743"/>
      <c r="L60" s="745"/>
      <c r="M60" s="739"/>
      <c r="N60" s="739"/>
      <c r="O60" s="739"/>
      <c r="P60" s="739"/>
      <c r="Q60" s="741"/>
      <c r="R60" s="741"/>
      <c r="S60" s="741"/>
      <c r="T60" s="741"/>
    </row>
    <row r="61" spans="1:20" ht="6" customHeight="1">
      <c r="A61" s="96"/>
      <c r="B61" s="97"/>
      <c r="C61" s="97"/>
      <c r="D61" s="97"/>
      <c r="E61" s="97"/>
      <c r="F61" s="97"/>
      <c r="G61" s="97"/>
      <c r="H61" s="97"/>
      <c r="I61" s="97"/>
      <c r="J61" s="97"/>
      <c r="K61" s="110"/>
      <c r="L61" s="112"/>
      <c r="M61" s="112"/>
      <c r="N61" s="112"/>
      <c r="O61" s="112"/>
      <c r="P61" s="112"/>
      <c r="Q61" s="112"/>
      <c r="R61" s="112"/>
      <c r="S61" s="112"/>
      <c r="T61" s="112"/>
    </row>
    <row r="62" spans="1:20">
      <c r="A62" s="490" t="s">
        <v>809</v>
      </c>
      <c r="K62" s="218" t="s">
        <v>817</v>
      </c>
    </row>
  </sheetData>
  <mergeCells count="30">
    <mergeCell ref="A3:A5"/>
    <mergeCell ref="B3:B5"/>
    <mergeCell ref="C3:F3"/>
    <mergeCell ref="G3:J3"/>
    <mergeCell ref="K3:K5"/>
    <mergeCell ref="M3:P3"/>
    <mergeCell ref="Q3:T3"/>
    <mergeCell ref="C4:C5"/>
    <mergeCell ref="D4:D5"/>
    <mergeCell ref="E4:E5"/>
    <mergeCell ref="G4:G5"/>
    <mergeCell ref="H4:H5"/>
    <mergeCell ref="I4:I5"/>
    <mergeCell ref="M4:M5"/>
    <mergeCell ref="N4:N5"/>
    <mergeCell ref="L3:L5"/>
    <mergeCell ref="O4:O5"/>
    <mergeCell ref="Q4:Q5"/>
    <mergeCell ref="R4:R5"/>
    <mergeCell ref="S4:S5"/>
    <mergeCell ref="K59:K60"/>
    <mergeCell ref="L59:L60"/>
    <mergeCell ref="M59:M60"/>
    <mergeCell ref="N59:N60"/>
    <mergeCell ref="O59:O60"/>
    <mergeCell ref="P59:P60"/>
    <mergeCell ref="Q59:Q60"/>
    <mergeCell ref="R59:R60"/>
    <mergeCell ref="S59:S60"/>
    <mergeCell ref="T59:T60"/>
  </mergeCells>
  <phoneticPr fontId="1"/>
  <pageMargins left="0.70866141732283472" right="0.70866141732283472" top="0.74803149606299213" bottom="0.74803149606299213" header="0.31496062992125984" footer="0.31496062992125984"/>
  <pageSetup paperSize="9" scale="80" firstPageNumber="39" orientation="portrait" useFirstPageNumber="1" r:id="rId1"/>
  <headerFooter scaleWithDoc="0">
    <oddFooter>&amp;C&amp;"Century,標準"&amp;10&amp;P</oddFooter>
  </headerFooter>
  <colBreaks count="1" manualBreakCount="1">
    <brk id="1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Z61"/>
  <sheetViews>
    <sheetView zoomScaleNormal="100" workbookViewId="0">
      <selection activeCell="AC18" sqref="AC18"/>
    </sheetView>
  </sheetViews>
  <sheetFormatPr defaultRowHeight="13.5"/>
  <cols>
    <col min="1" max="1" width="13.125" customWidth="1"/>
    <col min="2" max="2" width="8.75" customWidth="1"/>
    <col min="3" max="25" width="7.5" customWidth="1"/>
    <col min="26" max="26" width="13.125" customWidth="1"/>
  </cols>
  <sheetData>
    <row r="1" spans="1:26" s="2" customFormat="1" ht="15">
      <c r="A1" s="598" t="s">
        <v>695</v>
      </c>
    </row>
    <row r="3" spans="1:26" ht="10.5" customHeight="1">
      <c r="A3" s="761" t="s">
        <v>340</v>
      </c>
      <c r="B3" s="763" t="s">
        <v>478</v>
      </c>
      <c r="C3" s="748" t="s">
        <v>341</v>
      </c>
      <c r="D3" s="748" t="s">
        <v>342</v>
      </c>
      <c r="E3" s="748" t="s">
        <v>343</v>
      </c>
      <c r="F3" s="748" t="s">
        <v>344</v>
      </c>
      <c r="G3" s="748" t="s">
        <v>345</v>
      </c>
      <c r="H3" s="748" t="s">
        <v>346</v>
      </c>
      <c r="I3" s="748" t="s">
        <v>347</v>
      </c>
      <c r="J3" s="748" t="s">
        <v>348</v>
      </c>
      <c r="K3" s="748" t="s">
        <v>349</v>
      </c>
      <c r="L3" s="748" t="s">
        <v>350</v>
      </c>
      <c r="M3" s="757" t="s">
        <v>351</v>
      </c>
      <c r="N3" s="759" t="s">
        <v>352</v>
      </c>
      <c r="O3" s="748" t="s">
        <v>353</v>
      </c>
      <c r="P3" s="748" t="s">
        <v>354</v>
      </c>
      <c r="Q3" s="748" t="s">
        <v>355</v>
      </c>
      <c r="R3" s="751" t="s">
        <v>356</v>
      </c>
      <c r="S3" s="751" t="s">
        <v>357</v>
      </c>
      <c r="T3" s="751" t="s">
        <v>358</v>
      </c>
      <c r="U3" s="751" t="s">
        <v>359</v>
      </c>
      <c r="V3" s="751" t="s">
        <v>360</v>
      </c>
      <c r="W3" s="753" t="s">
        <v>365</v>
      </c>
      <c r="X3" s="753" t="s">
        <v>361</v>
      </c>
      <c r="Y3" s="755" t="s">
        <v>825</v>
      </c>
      <c r="Z3" s="746" t="s">
        <v>340</v>
      </c>
    </row>
    <row r="4" spans="1:26" ht="10.5" customHeight="1">
      <c r="A4" s="762"/>
      <c r="B4" s="760"/>
      <c r="C4" s="749"/>
      <c r="D4" s="749"/>
      <c r="E4" s="749"/>
      <c r="F4" s="749"/>
      <c r="G4" s="749"/>
      <c r="H4" s="749"/>
      <c r="I4" s="749"/>
      <c r="J4" s="749"/>
      <c r="K4" s="749"/>
      <c r="L4" s="749"/>
      <c r="M4" s="758"/>
      <c r="N4" s="760"/>
      <c r="O4" s="749"/>
      <c r="P4" s="749"/>
      <c r="Q4" s="750"/>
      <c r="R4" s="752"/>
      <c r="S4" s="752"/>
      <c r="T4" s="752"/>
      <c r="U4" s="752"/>
      <c r="V4" s="752"/>
      <c r="W4" s="754"/>
      <c r="X4" s="754"/>
      <c r="Y4" s="756"/>
      <c r="Z4" s="747"/>
    </row>
    <row r="5" spans="1:26" ht="6" customHeight="1">
      <c r="A5" s="98"/>
      <c r="B5" s="99"/>
      <c r="C5" s="99"/>
      <c r="D5" s="99"/>
      <c r="E5" s="99"/>
      <c r="F5" s="99"/>
      <c r="G5" s="99"/>
      <c r="H5" s="99"/>
      <c r="I5" s="99"/>
      <c r="J5" s="99"/>
      <c r="K5" s="99"/>
      <c r="L5" s="99"/>
      <c r="M5" s="99"/>
      <c r="N5" s="99"/>
      <c r="O5" s="99"/>
      <c r="P5" s="99"/>
      <c r="Q5" s="101"/>
      <c r="R5" s="102"/>
      <c r="S5" s="102"/>
      <c r="T5" s="102"/>
      <c r="U5" s="102"/>
      <c r="V5" s="102"/>
      <c r="W5" s="103"/>
      <c r="X5" s="104"/>
      <c r="Y5" s="105"/>
      <c r="Z5" s="106"/>
    </row>
    <row r="6" spans="1:26" ht="16.5" customHeight="1">
      <c r="A6" s="66" t="s">
        <v>64</v>
      </c>
      <c r="B6" s="45">
        <v>663</v>
      </c>
      <c r="C6" s="45">
        <v>10</v>
      </c>
      <c r="D6" s="45">
        <v>18</v>
      </c>
      <c r="E6" s="45">
        <v>15</v>
      </c>
      <c r="F6" s="45">
        <v>14</v>
      </c>
      <c r="G6" s="45">
        <v>17</v>
      </c>
      <c r="H6" s="45">
        <v>24</v>
      </c>
      <c r="I6" s="45">
        <v>19</v>
      </c>
      <c r="J6" s="45">
        <v>29</v>
      </c>
      <c r="K6" s="45">
        <v>32</v>
      </c>
      <c r="L6" s="45">
        <v>36</v>
      </c>
      <c r="M6" s="45">
        <v>38</v>
      </c>
      <c r="N6" s="45">
        <v>53</v>
      </c>
      <c r="O6" s="45">
        <v>62</v>
      </c>
      <c r="P6" s="45">
        <v>77</v>
      </c>
      <c r="Q6" s="45">
        <v>62</v>
      </c>
      <c r="R6" s="45">
        <v>70</v>
      </c>
      <c r="S6" s="45">
        <v>47</v>
      </c>
      <c r="T6" s="45">
        <v>28</v>
      </c>
      <c r="U6" s="45">
        <v>10</v>
      </c>
      <c r="V6" s="45">
        <v>1</v>
      </c>
      <c r="W6" s="47" t="s">
        <v>269</v>
      </c>
      <c r="X6" s="47">
        <v>1</v>
      </c>
      <c r="Y6" s="45">
        <v>20</v>
      </c>
      <c r="Z6" s="65" t="s">
        <v>64</v>
      </c>
    </row>
    <row r="7" spans="1:26" ht="16.5" customHeight="1">
      <c r="A7" s="66" t="s">
        <v>65</v>
      </c>
      <c r="B7" s="45">
        <v>982</v>
      </c>
      <c r="C7" s="45">
        <v>18</v>
      </c>
      <c r="D7" s="45">
        <v>29</v>
      </c>
      <c r="E7" s="45">
        <v>35</v>
      </c>
      <c r="F7" s="45">
        <v>25</v>
      </c>
      <c r="G7" s="45">
        <v>24</v>
      </c>
      <c r="H7" s="45">
        <v>26</v>
      </c>
      <c r="I7" s="45">
        <v>38</v>
      </c>
      <c r="J7" s="45">
        <v>48</v>
      </c>
      <c r="K7" s="45">
        <v>74</v>
      </c>
      <c r="L7" s="45">
        <v>67</v>
      </c>
      <c r="M7" s="45">
        <v>61</v>
      </c>
      <c r="N7" s="45">
        <v>47</v>
      </c>
      <c r="O7" s="45">
        <v>81</v>
      </c>
      <c r="P7" s="45">
        <v>101</v>
      </c>
      <c r="Q7" s="45">
        <v>83</v>
      </c>
      <c r="R7" s="45">
        <v>66</v>
      </c>
      <c r="S7" s="45">
        <v>87</v>
      </c>
      <c r="T7" s="45">
        <v>41</v>
      </c>
      <c r="U7" s="45">
        <v>21</v>
      </c>
      <c r="V7" s="45">
        <v>5</v>
      </c>
      <c r="W7" s="47">
        <v>2</v>
      </c>
      <c r="X7" s="47">
        <v>3</v>
      </c>
      <c r="Y7" s="45">
        <v>1</v>
      </c>
      <c r="Z7" s="65" t="s">
        <v>65</v>
      </c>
    </row>
    <row r="8" spans="1:26" ht="16.5" customHeight="1">
      <c r="A8" s="66" t="s">
        <v>66</v>
      </c>
      <c r="B8" s="45">
        <v>1258</v>
      </c>
      <c r="C8" s="45">
        <v>23</v>
      </c>
      <c r="D8" s="45">
        <v>49</v>
      </c>
      <c r="E8" s="45">
        <v>47</v>
      </c>
      <c r="F8" s="45">
        <v>46</v>
      </c>
      <c r="G8" s="45">
        <v>35</v>
      </c>
      <c r="H8" s="45">
        <v>28</v>
      </c>
      <c r="I8" s="45">
        <v>43</v>
      </c>
      <c r="J8" s="45">
        <v>70</v>
      </c>
      <c r="K8" s="45">
        <v>94</v>
      </c>
      <c r="L8" s="45">
        <v>84</v>
      </c>
      <c r="M8" s="45">
        <v>58</v>
      </c>
      <c r="N8" s="45">
        <v>79</v>
      </c>
      <c r="O8" s="45">
        <v>98</v>
      </c>
      <c r="P8" s="45">
        <v>140</v>
      </c>
      <c r="Q8" s="45">
        <v>114</v>
      </c>
      <c r="R8" s="45">
        <v>101</v>
      </c>
      <c r="S8" s="45">
        <v>89</v>
      </c>
      <c r="T8" s="45">
        <v>39</v>
      </c>
      <c r="U8" s="45">
        <v>17</v>
      </c>
      <c r="V8" s="47" t="s">
        <v>269</v>
      </c>
      <c r="W8" s="47" t="s">
        <v>269</v>
      </c>
      <c r="X8" s="45">
        <v>4</v>
      </c>
      <c r="Y8" s="47">
        <v>1</v>
      </c>
      <c r="Z8" s="65" t="s">
        <v>66</v>
      </c>
    </row>
    <row r="9" spans="1:26" ht="16.5" customHeight="1">
      <c r="A9" s="66" t="s">
        <v>67</v>
      </c>
      <c r="B9" s="45">
        <v>1019</v>
      </c>
      <c r="C9" s="45">
        <v>28</v>
      </c>
      <c r="D9" s="45">
        <v>29</v>
      </c>
      <c r="E9" s="45">
        <v>24</v>
      </c>
      <c r="F9" s="45">
        <v>42</v>
      </c>
      <c r="G9" s="45">
        <v>15</v>
      </c>
      <c r="H9" s="45">
        <v>32</v>
      </c>
      <c r="I9" s="45">
        <v>38</v>
      </c>
      <c r="J9" s="45">
        <v>54</v>
      </c>
      <c r="K9" s="45">
        <v>69</v>
      </c>
      <c r="L9" s="45">
        <v>50</v>
      </c>
      <c r="M9" s="45">
        <v>56</v>
      </c>
      <c r="N9" s="45">
        <v>71</v>
      </c>
      <c r="O9" s="45">
        <v>86</v>
      </c>
      <c r="P9" s="45">
        <v>117</v>
      </c>
      <c r="Q9" s="45">
        <v>105</v>
      </c>
      <c r="R9" s="45">
        <v>86</v>
      </c>
      <c r="S9" s="45">
        <v>63</v>
      </c>
      <c r="T9" s="45">
        <v>36</v>
      </c>
      <c r="U9" s="45">
        <v>10</v>
      </c>
      <c r="V9" s="45">
        <v>3</v>
      </c>
      <c r="W9" s="47" t="s">
        <v>269</v>
      </c>
      <c r="X9" s="45">
        <v>5</v>
      </c>
      <c r="Y9" s="45">
        <v>3</v>
      </c>
      <c r="Z9" s="65" t="s">
        <v>67</v>
      </c>
    </row>
    <row r="10" spans="1:26" ht="16.5" customHeight="1">
      <c r="A10" s="66" t="s">
        <v>68</v>
      </c>
      <c r="B10" s="45">
        <v>591</v>
      </c>
      <c r="C10" s="45">
        <v>11</v>
      </c>
      <c r="D10" s="45">
        <v>17</v>
      </c>
      <c r="E10" s="45">
        <v>18</v>
      </c>
      <c r="F10" s="45">
        <v>18</v>
      </c>
      <c r="G10" s="45">
        <v>25</v>
      </c>
      <c r="H10" s="45">
        <v>28</v>
      </c>
      <c r="I10" s="45">
        <v>33</v>
      </c>
      <c r="J10" s="45">
        <v>29</v>
      </c>
      <c r="K10" s="45">
        <v>42</v>
      </c>
      <c r="L10" s="45">
        <v>41</v>
      </c>
      <c r="M10" s="45">
        <v>32</v>
      </c>
      <c r="N10" s="45">
        <v>49</v>
      </c>
      <c r="O10" s="45">
        <v>46</v>
      </c>
      <c r="P10" s="45">
        <v>59</v>
      </c>
      <c r="Q10" s="45">
        <v>39</v>
      </c>
      <c r="R10" s="45">
        <v>41</v>
      </c>
      <c r="S10" s="45">
        <v>35</v>
      </c>
      <c r="T10" s="45">
        <v>16</v>
      </c>
      <c r="U10" s="45">
        <v>6</v>
      </c>
      <c r="V10" s="47">
        <v>5</v>
      </c>
      <c r="W10" s="47" t="s">
        <v>269</v>
      </c>
      <c r="X10" s="45">
        <v>1</v>
      </c>
      <c r="Y10" s="47" t="s">
        <v>269</v>
      </c>
      <c r="Z10" s="65" t="s">
        <v>68</v>
      </c>
    </row>
    <row r="11" spans="1:26" ht="16.5" customHeight="1">
      <c r="A11" s="66" t="s">
        <v>69</v>
      </c>
      <c r="B11" s="45">
        <v>957</v>
      </c>
      <c r="C11" s="45">
        <v>12</v>
      </c>
      <c r="D11" s="45">
        <v>14</v>
      </c>
      <c r="E11" s="45">
        <v>29</v>
      </c>
      <c r="F11" s="45">
        <v>34</v>
      </c>
      <c r="G11" s="45">
        <v>28</v>
      </c>
      <c r="H11" s="45">
        <v>47</v>
      </c>
      <c r="I11" s="45">
        <v>33</v>
      </c>
      <c r="J11" s="45">
        <v>45</v>
      </c>
      <c r="K11" s="45">
        <v>51</v>
      </c>
      <c r="L11" s="45">
        <v>62</v>
      </c>
      <c r="M11" s="45">
        <v>57</v>
      </c>
      <c r="N11" s="45">
        <v>74</v>
      </c>
      <c r="O11" s="45">
        <v>88</v>
      </c>
      <c r="P11" s="45">
        <v>112</v>
      </c>
      <c r="Q11" s="45">
        <v>94</v>
      </c>
      <c r="R11" s="45">
        <v>55</v>
      </c>
      <c r="S11" s="45">
        <v>64</v>
      </c>
      <c r="T11" s="45">
        <v>33</v>
      </c>
      <c r="U11" s="45">
        <v>17</v>
      </c>
      <c r="V11" s="45">
        <v>4</v>
      </c>
      <c r="W11" s="47" t="s">
        <v>269</v>
      </c>
      <c r="X11" s="45">
        <v>4</v>
      </c>
      <c r="Y11" s="47">
        <v>7</v>
      </c>
      <c r="Z11" s="65" t="s">
        <v>69</v>
      </c>
    </row>
    <row r="12" spans="1:26" ht="16.5" customHeight="1">
      <c r="A12" s="66" t="s">
        <v>70</v>
      </c>
      <c r="B12" s="45">
        <v>1187</v>
      </c>
      <c r="C12" s="45">
        <v>52</v>
      </c>
      <c r="D12" s="45">
        <v>40</v>
      </c>
      <c r="E12" s="45">
        <v>24</v>
      </c>
      <c r="F12" s="45">
        <v>30</v>
      </c>
      <c r="G12" s="45">
        <v>29</v>
      </c>
      <c r="H12" s="45">
        <v>20</v>
      </c>
      <c r="I12" s="45">
        <v>46</v>
      </c>
      <c r="J12" s="45">
        <v>62</v>
      </c>
      <c r="K12" s="45">
        <v>65</v>
      </c>
      <c r="L12" s="45">
        <v>58</v>
      </c>
      <c r="M12" s="45">
        <v>59</v>
      </c>
      <c r="N12" s="45">
        <v>52</v>
      </c>
      <c r="O12" s="45">
        <v>97</v>
      </c>
      <c r="P12" s="45">
        <v>108</v>
      </c>
      <c r="Q12" s="45">
        <v>107</v>
      </c>
      <c r="R12" s="45">
        <v>98</v>
      </c>
      <c r="S12" s="45">
        <v>81</v>
      </c>
      <c r="T12" s="45">
        <v>80</v>
      </c>
      <c r="U12" s="45">
        <v>52</v>
      </c>
      <c r="V12" s="45">
        <v>21</v>
      </c>
      <c r="W12" s="45">
        <v>4</v>
      </c>
      <c r="X12" s="45">
        <v>2</v>
      </c>
      <c r="Y12" s="45">
        <v>9</v>
      </c>
      <c r="Z12" s="65" t="s">
        <v>70</v>
      </c>
    </row>
    <row r="13" spans="1:26" ht="16.5" customHeight="1">
      <c r="A13" s="66" t="s">
        <v>71</v>
      </c>
      <c r="B13" s="45">
        <v>1764</v>
      </c>
      <c r="C13" s="45">
        <v>48</v>
      </c>
      <c r="D13" s="45">
        <v>56</v>
      </c>
      <c r="E13" s="45">
        <v>38</v>
      </c>
      <c r="F13" s="45">
        <v>66</v>
      </c>
      <c r="G13" s="45">
        <v>43</v>
      </c>
      <c r="H13" s="45">
        <v>55</v>
      </c>
      <c r="I13" s="45">
        <v>76</v>
      </c>
      <c r="J13" s="45">
        <v>98</v>
      </c>
      <c r="K13" s="45">
        <v>111</v>
      </c>
      <c r="L13" s="45">
        <v>125</v>
      </c>
      <c r="M13" s="45">
        <v>105</v>
      </c>
      <c r="N13" s="45">
        <v>127</v>
      </c>
      <c r="O13" s="45">
        <v>164</v>
      </c>
      <c r="P13" s="45">
        <v>179</v>
      </c>
      <c r="Q13" s="45">
        <v>162</v>
      </c>
      <c r="R13" s="45">
        <v>117</v>
      </c>
      <c r="S13" s="45">
        <v>98</v>
      </c>
      <c r="T13" s="45">
        <v>59</v>
      </c>
      <c r="U13" s="45">
        <v>31</v>
      </c>
      <c r="V13" s="45">
        <v>1</v>
      </c>
      <c r="W13" s="47">
        <v>1</v>
      </c>
      <c r="X13" s="45">
        <v>4</v>
      </c>
      <c r="Y13" s="45">
        <v>4</v>
      </c>
      <c r="Z13" s="65" t="s">
        <v>71</v>
      </c>
    </row>
    <row r="14" spans="1:26" ht="16.5" customHeight="1">
      <c r="A14" s="66" t="s">
        <v>72</v>
      </c>
      <c r="B14" s="45">
        <v>1406</v>
      </c>
      <c r="C14" s="45">
        <v>47</v>
      </c>
      <c r="D14" s="45">
        <v>52</v>
      </c>
      <c r="E14" s="45">
        <v>45</v>
      </c>
      <c r="F14" s="45">
        <v>47</v>
      </c>
      <c r="G14" s="45">
        <v>25</v>
      </c>
      <c r="H14" s="45">
        <v>43</v>
      </c>
      <c r="I14" s="45">
        <v>41</v>
      </c>
      <c r="J14" s="45">
        <v>70</v>
      </c>
      <c r="K14" s="45">
        <v>97</v>
      </c>
      <c r="L14" s="45">
        <v>60</v>
      </c>
      <c r="M14" s="45">
        <v>63</v>
      </c>
      <c r="N14" s="45">
        <v>77</v>
      </c>
      <c r="O14" s="45">
        <v>102</v>
      </c>
      <c r="P14" s="45">
        <v>151</v>
      </c>
      <c r="Q14" s="45">
        <v>104</v>
      </c>
      <c r="R14" s="45">
        <v>117</v>
      </c>
      <c r="S14" s="45">
        <v>118</v>
      </c>
      <c r="T14" s="45">
        <v>82</v>
      </c>
      <c r="U14" s="45">
        <v>45</v>
      </c>
      <c r="V14" s="45">
        <v>17</v>
      </c>
      <c r="W14" s="45">
        <v>2</v>
      </c>
      <c r="X14" s="45">
        <v>1</v>
      </c>
      <c r="Y14" s="45">
        <v>1</v>
      </c>
      <c r="Z14" s="65" t="s">
        <v>72</v>
      </c>
    </row>
    <row r="15" spans="1:26" ht="16.5" customHeight="1">
      <c r="A15" s="66" t="s">
        <v>73</v>
      </c>
      <c r="B15" s="45">
        <v>801</v>
      </c>
      <c r="C15" s="45">
        <v>11</v>
      </c>
      <c r="D15" s="45">
        <v>20</v>
      </c>
      <c r="E15" s="45">
        <v>21</v>
      </c>
      <c r="F15" s="45">
        <v>22</v>
      </c>
      <c r="G15" s="45">
        <v>7</v>
      </c>
      <c r="H15" s="45">
        <v>21</v>
      </c>
      <c r="I15" s="45">
        <v>16</v>
      </c>
      <c r="J15" s="45">
        <v>24</v>
      </c>
      <c r="K15" s="45">
        <v>43</v>
      </c>
      <c r="L15" s="45">
        <v>39</v>
      </c>
      <c r="M15" s="45">
        <v>57</v>
      </c>
      <c r="N15" s="45">
        <v>60</v>
      </c>
      <c r="O15" s="45">
        <v>59</v>
      </c>
      <c r="P15" s="45">
        <v>83</v>
      </c>
      <c r="Q15" s="45">
        <v>80</v>
      </c>
      <c r="R15" s="45">
        <v>80</v>
      </c>
      <c r="S15" s="45">
        <v>84</v>
      </c>
      <c r="T15" s="45">
        <v>46</v>
      </c>
      <c r="U15" s="45">
        <v>23</v>
      </c>
      <c r="V15" s="45">
        <v>4</v>
      </c>
      <c r="W15" s="45">
        <v>1</v>
      </c>
      <c r="X15" s="47" t="s">
        <v>269</v>
      </c>
      <c r="Y15" s="47" t="s">
        <v>269</v>
      </c>
      <c r="Z15" s="65" t="s">
        <v>73</v>
      </c>
    </row>
    <row r="16" spans="1:26" ht="16.5" customHeight="1">
      <c r="A16" s="66" t="s">
        <v>74</v>
      </c>
      <c r="B16" s="45">
        <v>1542</v>
      </c>
      <c r="C16" s="45">
        <v>37</v>
      </c>
      <c r="D16" s="45">
        <v>46</v>
      </c>
      <c r="E16" s="45">
        <v>48</v>
      </c>
      <c r="F16" s="45">
        <v>39</v>
      </c>
      <c r="G16" s="45">
        <v>28</v>
      </c>
      <c r="H16" s="45">
        <v>39</v>
      </c>
      <c r="I16" s="45">
        <v>52</v>
      </c>
      <c r="J16" s="45">
        <v>77</v>
      </c>
      <c r="K16" s="45">
        <v>85</v>
      </c>
      <c r="L16" s="45">
        <v>73</v>
      </c>
      <c r="M16" s="45">
        <v>76</v>
      </c>
      <c r="N16" s="45">
        <v>80</v>
      </c>
      <c r="O16" s="45">
        <v>126</v>
      </c>
      <c r="P16" s="45">
        <v>152</v>
      </c>
      <c r="Q16" s="45">
        <v>133</v>
      </c>
      <c r="R16" s="45">
        <v>148</v>
      </c>
      <c r="S16" s="45">
        <v>115</v>
      </c>
      <c r="T16" s="45">
        <v>103</v>
      </c>
      <c r="U16" s="45">
        <v>57</v>
      </c>
      <c r="V16" s="45">
        <v>18</v>
      </c>
      <c r="W16" s="47">
        <v>7</v>
      </c>
      <c r="X16" s="45">
        <v>3</v>
      </c>
      <c r="Y16" s="45">
        <v>3</v>
      </c>
      <c r="Z16" s="65" t="s">
        <v>74</v>
      </c>
    </row>
    <row r="17" spans="1:26" ht="16.5" customHeight="1">
      <c r="A17" s="66" t="s">
        <v>75</v>
      </c>
      <c r="B17" s="45">
        <v>1115</v>
      </c>
      <c r="C17" s="45">
        <v>36</v>
      </c>
      <c r="D17" s="45">
        <v>46</v>
      </c>
      <c r="E17" s="45">
        <v>25</v>
      </c>
      <c r="F17" s="45">
        <v>22</v>
      </c>
      <c r="G17" s="45">
        <v>32</v>
      </c>
      <c r="H17" s="45">
        <v>48</v>
      </c>
      <c r="I17" s="45">
        <v>49</v>
      </c>
      <c r="J17" s="45">
        <v>62</v>
      </c>
      <c r="K17" s="45">
        <v>61</v>
      </c>
      <c r="L17" s="45">
        <v>57</v>
      </c>
      <c r="M17" s="45">
        <v>66</v>
      </c>
      <c r="N17" s="45">
        <v>68</v>
      </c>
      <c r="O17" s="45">
        <v>90</v>
      </c>
      <c r="P17" s="45">
        <v>119</v>
      </c>
      <c r="Q17" s="45">
        <v>134</v>
      </c>
      <c r="R17" s="45">
        <v>82</v>
      </c>
      <c r="S17" s="45">
        <v>58</v>
      </c>
      <c r="T17" s="45">
        <v>43</v>
      </c>
      <c r="U17" s="45">
        <v>10</v>
      </c>
      <c r="V17" s="47" t="s">
        <v>269</v>
      </c>
      <c r="W17" s="47" t="s">
        <v>269</v>
      </c>
      <c r="X17" s="45">
        <v>7</v>
      </c>
      <c r="Y17" s="47" t="s">
        <v>269</v>
      </c>
      <c r="Z17" s="65" t="s">
        <v>75</v>
      </c>
    </row>
    <row r="18" spans="1:26" ht="16.5" customHeight="1">
      <c r="A18" s="66" t="s">
        <v>76</v>
      </c>
      <c r="B18" s="45">
        <v>879</v>
      </c>
      <c r="C18" s="45">
        <v>30</v>
      </c>
      <c r="D18" s="45">
        <v>22</v>
      </c>
      <c r="E18" s="45">
        <v>31</v>
      </c>
      <c r="F18" s="45">
        <v>22</v>
      </c>
      <c r="G18" s="45">
        <v>25</v>
      </c>
      <c r="H18" s="45">
        <v>29</v>
      </c>
      <c r="I18" s="45">
        <v>43</v>
      </c>
      <c r="J18" s="45">
        <v>58</v>
      </c>
      <c r="K18" s="45">
        <v>71</v>
      </c>
      <c r="L18" s="45">
        <v>61</v>
      </c>
      <c r="M18" s="45">
        <v>57</v>
      </c>
      <c r="N18" s="45">
        <v>54</v>
      </c>
      <c r="O18" s="45">
        <v>85</v>
      </c>
      <c r="P18" s="45">
        <v>79</v>
      </c>
      <c r="Q18" s="45">
        <v>61</v>
      </c>
      <c r="R18" s="45">
        <v>57</v>
      </c>
      <c r="S18" s="45">
        <v>54</v>
      </c>
      <c r="T18" s="45">
        <v>20</v>
      </c>
      <c r="U18" s="45">
        <v>13</v>
      </c>
      <c r="V18" s="47">
        <v>3</v>
      </c>
      <c r="W18" s="47" t="s">
        <v>269</v>
      </c>
      <c r="X18" s="45">
        <v>4</v>
      </c>
      <c r="Y18" s="47" t="s">
        <v>269</v>
      </c>
      <c r="Z18" s="65" t="s">
        <v>76</v>
      </c>
    </row>
    <row r="19" spans="1:26" ht="16.5" customHeight="1">
      <c r="A19" s="66" t="s">
        <v>77</v>
      </c>
      <c r="B19" s="45">
        <v>650</v>
      </c>
      <c r="C19" s="45">
        <v>13</v>
      </c>
      <c r="D19" s="45">
        <v>17</v>
      </c>
      <c r="E19" s="45">
        <v>13</v>
      </c>
      <c r="F19" s="45">
        <v>18</v>
      </c>
      <c r="G19" s="45">
        <v>33</v>
      </c>
      <c r="H19" s="45">
        <v>31</v>
      </c>
      <c r="I19" s="45">
        <v>27</v>
      </c>
      <c r="J19" s="45">
        <v>33</v>
      </c>
      <c r="K19" s="45">
        <v>72</v>
      </c>
      <c r="L19" s="45">
        <v>45</v>
      </c>
      <c r="M19" s="45">
        <v>37</v>
      </c>
      <c r="N19" s="45">
        <v>42</v>
      </c>
      <c r="O19" s="45">
        <v>64</v>
      </c>
      <c r="P19" s="45">
        <v>65</v>
      </c>
      <c r="Q19" s="45">
        <v>47</v>
      </c>
      <c r="R19" s="45">
        <v>32</v>
      </c>
      <c r="S19" s="45">
        <v>29</v>
      </c>
      <c r="T19" s="45">
        <v>22</v>
      </c>
      <c r="U19" s="45">
        <v>8</v>
      </c>
      <c r="V19" s="45">
        <v>1</v>
      </c>
      <c r="W19" s="47" t="s">
        <v>269</v>
      </c>
      <c r="X19" s="45">
        <v>1</v>
      </c>
      <c r="Y19" s="45">
        <v>4</v>
      </c>
      <c r="Z19" s="65" t="s">
        <v>77</v>
      </c>
    </row>
    <row r="20" spans="1:26" ht="16.5" customHeight="1">
      <c r="A20" s="66" t="s">
        <v>78</v>
      </c>
      <c r="B20" s="45">
        <v>1125</v>
      </c>
      <c r="C20" s="45">
        <v>26</v>
      </c>
      <c r="D20" s="45">
        <v>22</v>
      </c>
      <c r="E20" s="45">
        <v>39</v>
      </c>
      <c r="F20" s="45">
        <v>30</v>
      </c>
      <c r="G20" s="45">
        <v>45</v>
      </c>
      <c r="H20" s="45">
        <v>53</v>
      </c>
      <c r="I20" s="45">
        <v>61</v>
      </c>
      <c r="J20" s="45">
        <v>57</v>
      </c>
      <c r="K20" s="45">
        <v>66</v>
      </c>
      <c r="L20" s="45">
        <v>77</v>
      </c>
      <c r="M20" s="45">
        <v>65</v>
      </c>
      <c r="N20" s="45">
        <v>71</v>
      </c>
      <c r="O20" s="45">
        <v>77</v>
      </c>
      <c r="P20" s="45">
        <v>90</v>
      </c>
      <c r="Q20" s="45">
        <v>88</v>
      </c>
      <c r="R20" s="45">
        <v>78</v>
      </c>
      <c r="S20" s="45">
        <v>80</v>
      </c>
      <c r="T20" s="45">
        <v>54</v>
      </c>
      <c r="U20" s="45">
        <v>31</v>
      </c>
      <c r="V20" s="45">
        <v>11</v>
      </c>
      <c r="W20" s="45">
        <v>1</v>
      </c>
      <c r="X20" s="45">
        <v>3</v>
      </c>
      <c r="Y20" s="45">
        <v>4</v>
      </c>
      <c r="Z20" s="65" t="s">
        <v>78</v>
      </c>
    </row>
    <row r="21" spans="1:26" ht="16.5" customHeight="1">
      <c r="A21" s="66" t="s">
        <v>79</v>
      </c>
      <c r="B21" s="45">
        <v>634</v>
      </c>
      <c r="C21" s="45">
        <v>16</v>
      </c>
      <c r="D21" s="45">
        <v>14</v>
      </c>
      <c r="E21" s="45">
        <v>18</v>
      </c>
      <c r="F21" s="45">
        <v>24</v>
      </c>
      <c r="G21" s="45">
        <v>15</v>
      </c>
      <c r="H21" s="45">
        <v>22</v>
      </c>
      <c r="I21" s="45">
        <v>22</v>
      </c>
      <c r="J21" s="45">
        <v>36</v>
      </c>
      <c r="K21" s="45">
        <v>44</v>
      </c>
      <c r="L21" s="45">
        <v>38</v>
      </c>
      <c r="M21" s="45">
        <v>35</v>
      </c>
      <c r="N21" s="45">
        <v>38</v>
      </c>
      <c r="O21" s="45">
        <v>57</v>
      </c>
      <c r="P21" s="45">
        <v>74</v>
      </c>
      <c r="Q21" s="45">
        <v>63</v>
      </c>
      <c r="R21" s="45">
        <v>53</v>
      </c>
      <c r="S21" s="45">
        <v>35</v>
      </c>
      <c r="T21" s="45">
        <v>23</v>
      </c>
      <c r="U21" s="45">
        <v>7</v>
      </c>
      <c r="V21" s="47" t="s">
        <v>269</v>
      </c>
      <c r="W21" s="47" t="s">
        <v>269</v>
      </c>
      <c r="X21" s="47" t="s">
        <v>269</v>
      </c>
      <c r="Y21" s="47" t="s">
        <v>269</v>
      </c>
      <c r="Z21" s="65" t="s">
        <v>79</v>
      </c>
    </row>
    <row r="22" spans="1:26" ht="16.5" customHeight="1">
      <c r="A22" s="66" t="s">
        <v>80</v>
      </c>
      <c r="B22" s="45">
        <v>483</v>
      </c>
      <c r="C22" s="45">
        <v>8</v>
      </c>
      <c r="D22" s="45">
        <v>23</v>
      </c>
      <c r="E22" s="45">
        <v>39</v>
      </c>
      <c r="F22" s="45">
        <v>27</v>
      </c>
      <c r="G22" s="45">
        <v>11</v>
      </c>
      <c r="H22" s="45">
        <v>14</v>
      </c>
      <c r="I22" s="45">
        <v>11</v>
      </c>
      <c r="J22" s="45">
        <v>32</v>
      </c>
      <c r="K22" s="45">
        <v>33</v>
      </c>
      <c r="L22" s="45">
        <v>30</v>
      </c>
      <c r="M22" s="45">
        <v>27</v>
      </c>
      <c r="N22" s="45">
        <v>32</v>
      </c>
      <c r="O22" s="45">
        <v>27</v>
      </c>
      <c r="P22" s="45">
        <v>50</v>
      </c>
      <c r="Q22" s="45">
        <v>40</v>
      </c>
      <c r="R22" s="45">
        <v>27</v>
      </c>
      <c r="S22" s="45">
        <v>21</v>
      </c>
      <c r="T22" s="45">
        <v>21</v>
      </c>
      <c r="U22" s="45">
        <v>6</v>
      </c>
      <c r="V22" s="45">
        <v>1</v>
      </c>
      <c r="W22" s="47" t="s">
        <v>269</v>
      </c>
      <c r="X22" s="47">
        <v>3</v>
      </c>
      <c r="Y22" s="47" t="s">
        <v>269</v>
      </c>
      <c r="Z22" s="65" t="s">
        <v>80</v>
      </c>
    </row>
    <row r="23" spans="1:26" ht="16.5" customHeight="1">
      <c r="A23" s="66" t="s">
        <v>81</v>
      </c>
      <c r="B23" s="45">
        <v>1540</v>
      </c>
      <c r="C23" s="45">
        <v>23</v>
      </c>
      <c r="D23" s="45">
        <v>38</v>
      </c>
      <c r="E23" s="45">
        <v>46</v>
      </c>
      <c r="F23" s="45">
        <v>39</v>
      </c>
      <c r="G23" s="45">
        <v>60</v>
      </c>
      <c r="H23" s="45">
        <v>62</v>
      </c>
      <c r="I23" s="45">
        <v>69</v>
      </c>
      <c r="J23" s="45">
        <v>74</v>
      </c>
      <c r="K23" s="45">
        <v>86</v>
      </c>
      <c r="L23" s="45">
        <v>102</v>
      </c>
      <c r="M23" s="45">
        <v>83</v>
      </c>
      <c r="N23" s="45">
        <v>100</v>
      </c>
      <c r="O23" s="45">
        <v>138</v>
      </c>
      <c r="P23" s="45">
        <v>154</v>
      </c>
      <c r="Q23" s="45">
        <v>135</v>
      </c>
      <c r="R23" s="45">
        <v>141</v>
      </c>
      <c r="S23" s="45">
        <v>95</v>
      </c>
      <c r="T23" s="45">
        <v>53</v>
      </c>
      <c r="U23" s="45">
        <v>26</v>
      </c>
      <c r="V23" s="45">
        <v>7</v>
      </c>
      <c r="W23" s="47" t="s">
        <v>269</v>
      </c>
      <c r="X23" s="45">
        <v>9</v>
      </c>
      <c r="Y23" s="45">
        <v>14</v>
      </c>
      <c r="Z23" s="65" t="s">
        <v>81</v>
      </c>
    </row>
    <row r="24" spans="1:26" ht="16.5" customHeight="1">
      <c r="A24" s="66" t="s">
        <v>82</v>
      </c>
      <c r="B24" s="45">
        <v>545</v>
      </c>
      <c r="C24" s="45">
        <v>7</v>
      </c>
      <c r="D24" s="45">
        <v>15</v>
      </c>
      <c r="E24" s="45">
        <v>13</v>
      </c>
      <c r="F24" s="45">
        <v>20</v>
      </c>
      <c r="G24" s="45">
        <v>9</v>
      </c>
      <c r="H24" s="45">
        <v>7</v>
      </c>
      <c r="I24" s="45">
        <v>13</v>
      </c>
      <c r="J24" s="45">
        <v>27</v>
      </c>
      <c r="K24" s="45">
        <v>29</v>
      </c>
      <c r="L24" s="45">
        <v>26</v>
      </c>
      <c r="M24" s="45">
        <v>22</v>
      </c>
      <c r="N24" s="45">
        <v>20</v>
      </c>
      <c r="O24" s="45">
        <v>30</v>
      </c>
      <c r="P24" s="45">
        <v>35</v>
      </c>
      <c r="Q24" s="45">
        <v>34</v>
      </c>
      <c r="R24" s="45">
        <v>53</v>
      </c>
      <c r="S24" s="45">
        <v>68</v>
      </c>
      <c r="T24" s="45">
        <v>54</v>
      </c>
      <c r="U24" s="45">
        <v>42</v>
      </c>
      <c r="V24" s="45">
        <v>19</v>
      </c>
      <c r="W24" s="45">
        <v>1</v>
      </c>
      <c r="X24" s="45">
        <v>1</v>
      </c>
      <c r="Y24" s="47">
        <v>2</v>
      </c>
      <c r="Z24" s="65" t="s">
        <v>82</v>
      </c>
    </row>
    <row r="25" spans="1:26" ht="16.5" customHeight="1">
      <c r="A25" s="66" t="s">
        <v>83</v>
      </c>
      <c r="B25" s="45">
        <v>1177</v>
      </c>
      <c r="C25" s="45">
        <v>44</v>
      </c>
      <c r="D25" s="45">
        <v>58</v>
      </c>
      <c r="E25" s="45">
        <v>52</v>
      </c>
      <c r="F25" s="45">
        <v>36</v>
      </c>
      <c r="G25" s="45">
        <v>33</v>
      </c>
      <c r="H25" s="45">
        <v>43</v>
      </c>
      <c r="I25" s="45">
        <v>49</v>
      </c>
      <c r="J25" s="45">
        <v>70</v>
      </c>
      <c r="K25" s="45">
        <v>66</v>
      </c>
      <c r="L25" s="45">
        <v>76</v>
      </c>
      <c r="M25" s="45">
        <v>47</v>
      </c>
      <c r="N25" s="45">
        <v>59</v>
      </c>
      <c r="O25" s="45">
        <v>93</v>
      </c>
      <c r="P25" s="45">
        <v>122</v>
      </c>
      <c r="Q25" s="45">
        <v>112</v>
      </c>
      <c r="R25" s="45">
        <v>104</v>
      </c>
      <c r="S25" s="45">
        <v>61</v>
      </c>
      <c r="T25" s="45">
        <v>28</v>
      </c>
      <c r="U25" s="45">
        <v>17</v>
      </c>
      <c r="V25" s="45">
        <v>4</v>
      </c>
      <c r="W25" s="45">
        <v>2</v>
      </c>
      <c r="X25" s="45">
        <v>1</v>
      </c>
      <c r="Y25" s="45">
        <v>6</v>
      </c>
      <c r="Z25" s="65" t="s">
        <v>83</v>
      </c>
    </row>
    <row r="26" spans="1:26" ht="16.5" customHeight="1">
      <c r="A26" s="66" t="s">
        <v>84</v>
      </c>
      <c r="B26" s="45">
        <v>833</v>
      </c>
      <c r="C26" s="45">
        <v>14</v>
      </c>
      <c r="D26" s="45">
        <v>16</v>
      </c>
      <c r="E26" s="45">
        <v>19</v>
      </c>
      <c r="F26" s="45">
        <v>23</v>
      </c>
      <c r="G26" s="45">
        <v>25</v>
      </c>
      <c r="H26" s="45">
        <v>39</v>
      </c>
      <c r="I26" s="45">
        <v>43</v>
      </c>
      <c r="J26" s="45">
        <v>42</v>
      </c>
      <c r="K26" s="45">
        <v>63</v>
      </c>
      <c r="L26" s="45">
        <v>45</v>
      </c>
      <c r="M26" s="45">
        <v>53</v>
      </c>
      <c r="N26" s="45">
        <v>66</v>
      </c>
      <c r="O26" s="45">
        <v>84</v>
      </c>
      <c r="P26" s="45">
        <v>95</v>
      </c>
      <c r="Q26" s="45">
        <v>83</v>
      </c>
      <c r="R26" s="45">
        <v>62</v>
      </c>
      <c r="S26" s="45">
        <v>38</v>
      </c>
      <c r="T26" s="45">
        <v>17</v>
      </c>
      <c r="U26" s="45">
        <v>5</v>
      </c>
      <c r="V26" s="47" t="s">
        <v>269</v>
      </c>
      <c r="W26" s="47" t="s">
        <v>269</v>
      </c>
      <c r="X26" s="45">
        <v>1</v>
      </c>
      <c r="Y26" s="45">
        <v>4</v>
      </c>
      <c r="Z26" s="65" t="s">
        <v>84</v>
      </c>
    </row>
    <row r="27" spans="1:26" ht="16.5" customHeight="1">
      <c r="A27" s="66" t="s">
        <v>85</v>
      </c>
      <c r="B27" s="45">
        <v>1093</v>
      </c>
      <c r="C27" s="45">
        <v>13</v>
      </c>
      <c r="D27" s="45">
        <v>27</v>
      </c>
      <c r="E27" s="45">
        <v>34</v>
      </c>
      <c r="F27" s="45">
        <v>29</v>
      </c>
      <c r="G27" s="45">
        <v>17</v>
      </c>
      <c r="H27" s="45">
        <v>30</v>
      </c>
      <c r="I27" s="45">
        <v>36</v>
      </c>
      <c r="J27" s="45">
        <v>59</v>
      </c>
      <c r="K27" s="45">
        <v>77</v>
      </c>
      <c r="L27" s="45">
        <v>54</v>
      </c>
      <c r="M27" s="45">
        <v>70</v>
      </c>
      <c r="N27" s="45">
        <v>70</v>
      </c>
      <c r="O27" s="45">
        <v>113</v>
      </c>
      <c r="P27" s="45">
        <v>144</v>
      </c>
      <c r="Q27" s="45">
        <v>124</v>
      </c>
      <c r="R27" s="45">
        <v>76</v>
      </c>
      <c r="S27" s="45">
        <v>60</v>
      </c>
      <c r="T27" s="45">
        <v>38</v>
      </c>
      <c r="U27" s="45">
        <v>17</v>
      </c>
      <c r="V27" s="45">
        <v>4</v>
      </c>
      <c r="W27" s="47" t="s">
        <v>269</v>
      </c>
      <c r="X27" s="45">
        <v>1</v>
      </c>
      <c r="Y27" s="45">
        <v>3</v>
      </c>
      <c r="Z27" s="65" t="s">
        <v>85</v>
      </c>
    </row>
    <row r="28" spans="1:26" ht="16.5" customHeight="1">
      <c r="A28" s="66" t="s">
        <v>86</v>
      </c>
      <c r="B28" s="45">
        <v>614</v>
      </c>
      <c r="C28" s="45">
        <v>9</v>
      </c>
      <c r="D28" s="45">
        <v>18</v>
      </c>
      <c r="E28" s="45">
        <v>18</v>
      </c>
      <c r="F28" s="45">
        <v>18</v>
      </c>
      <c r="G28" s="45">
        <v>14</v>
      </c>
      <c r="H28" s="45">
        <v>18</v>
      </c>
      <c r="I28" s="45">
        <v>23</v>
      </c>
      <c r="J28" s="45">
        <v>31</v>
      </c>
      <c r="K28" s="45">
        <v>41</v>
      </c>
      <c r="L28" s="45">
        <v>38</v>
      </c>
      <c r="M28" s="45">
        <v>36</v>
      </c>
      <c r="N28" s="45">
        <v>41</v>
      </c>
      <c r="O28" s="45">
        <v>56</v>
      </c>
      <c r="P28" s="45">
        <v>66</v>
      </c>
      <c r="Q28" s="45">
        <v>55</v>
      </c>
      <c r="R28" s="45">
        <v>54</v>
      </c>
      <c r="S28" s="45">
        <v>43</v>
      </c>
      <c r="T28" s="45">
        <v>25</v>
      </c>
      <c r="U28" s="45">
        <v>6</v>
      </c>
      <c r="V28" s="45">
        <v>1</v>
      </c>
      <c r="W28" s="45">
        <v>2</v>
      </c>
      <c r="X28" s="47">
        <v>1</v>
      </c>
      <c r="Y28" s="47" t="s">
        <v>269</v>
      </c>
      <c r="Z28" s="65" t="s">
        <v>86</v>
      </c>
    </row>
    <row r="29" spans="1:26" ht="16.5" customHeight="1">
      <c r="A29" s="66" t="s">
        <v>87</v>
      </c>
      <c r="B29" s="45">
        <v>1203</v>
      </c>
      <c r="C29" s="45">
        <v>40</v>
      </c>
      <c r="D29" s="45">
        <v>38</v>
      </c>
      <c r="E29" s="45">
        <v>29</v>
      </c>
      <c r="F29" s="45">
        <v>24</v>
      </c>
      <c r="G29" s="45">
        <v>41</v>
      </c>
      <c r="H29" s="45">
        <v>40</v>
      </c>
      <c r="I29" s="45">
        <v>64</v>
      </c>
      <c r="J29" s="45">
        <v>60</v>
      </c>
      <c r="K29" s="45">
        <v>84</v>
      </c>
      <c r="L29" s="45">
        <v>73</v>
      </c>
      <c r="M29" s="45">
        <v>82</v>
      </c>
      <c r="N29" s="45">
        <v>75</v>
      </c>
      <c r="O29" s="45">
        <v>120</v>
      </c>
      <c r="P29" s="45">
        <v>114</v>
      </c>
      <c r="Q29" s="45">
        <v>91</v>
      </c>
      <c r="R29" s="45">
        <v>92</v>
      </c>
      <c r="S29" s="45">
        <v>66</v>
      </c>
      <c r="T29" s="45">
        <v>42</v>
      </c>
      <c r="U29" s="45">
        <v>22</v>
      </c>
      <c r="V29" s="45">
        <v>2</v>
      </c>
      <c r="W29" s="47">
        <v>1</v>
      </c>
      <c r="X29" s="45">
        <v>3</v>
      </c>
      <c r="Y29" s="45">
        <v>6</v>
      </c>
      <c r="Z29" s="65" t="s">
        <v>87</v>
      </c>
    </row>
    <row r="30" spans="1:26" ht="16.5" customHeight="1">
      <c r="A30" s="66" t="s">
        <v>88</v>
      </c>
      <c r="B30" s="45">
        <v>1334</v>
      </c>
      <c r="C30" s="45">
        <v>29</v>
      </c>
      <c r="D30" s="45">
        <v>41</v>
      </c>
      <c r="E30" s="45">
        <v>37</v>
      </c>
      <c r="F30" s="45">
        <v>40</v>
      </c>
      <c r="G30" s="45">
        <v>34</v>
      </c>
      <c r="H30" s="45">
        <v>48</v>
      </c>
      <c r="I30" s="45">
        <v>54</v>
      </c>
      <c r="J30" s="45">
        <v>70</v>
      </c>
      <c r="K30" s="45">
        <v>72</v>
      </c>
      <c r="L30" s="45">
        <v>86</v>
      </c>
      <c r="M30" s="45">
        <v>70</v>
      </c>
      <c r="N30" s="45">
        <v>89</v>
      </c>
      <c r="O30" s="45">
        <v>138</v>
      </c>
      <c r="P30" s="45">
        <v>128</v>
      </c>
      <c r="Q30" s="45">
        <v>123</v>
      </c>
      <c r="R30" s="45">
        <v>122</v>
      </c>
      <c r="S30" s="45">
        <v>65</v>
      </c>
      <c r="T30" s="45">
        <v>52</v>
      </c>
      <c r="U30" s="45">
        <v>20</v>
      </c>
      <c r="V30" s="45">
        <v>10</v>
      </c>
      <c r="W30" s="47">
        <v>1</v>
      </c>
      <c r="X30" s="45">
        <v>5</v>
      </c>
      <c r="Y30" s="47">
        <v>2</v>
      </c>
      <c r="Z30" s="65" t="s">
        <v>88</v>
      </c>
    </row>
    <row r="31" spans="1:26" ht="16.5" customHeight="1">
      <c r="A31" s="66" t="s">
        <v>89</v>
      </c>
      <c r="B31" s="45">
        <v>2250</v>
      </c>
      <c r="C31" s="45">
        <v>47</v>
      </c>
      <c r="D31" s="45">
        <v>54</v>
      </c>
      <c r="E31" s="45">
        <v>59</v>
      </c>
      <c r="F31" s="45">
        <v>66</v>
      </c>
      <c r="G31" s="45">
        <v>84</v>
      </c>
      <c r="H31" s="45">
        <v>91</v>
      </c>
      <c r="I31" s="45">
        <v>104</v>
      </c>
      <c r="J31" s="45">
        <v>109</v>
      </c>
      <c r="K31" s="45">
        <v>149</v>
      </c>
      <c r="L31" s="45">
        <v>115</v>
      </c>
      <c r="M31" s="45">
        <v>124</v>
      </c>
      <c r="N31" s="45">
        <v>136</v>
      </c>
      <c r="O31" s="45">
        <v>216</v>
      </c>
      <c r="P31" s="45">
        <v>233</v>
      </c>
      <c r="Q31" s="45">
        <v>198</v>
      </c>
      <c r="R31" s="45">
        <v>165</v>
      </c>
      <c r="S31" s="45">
        <v>149</v>
      </c>
      <c r="T31" s="45">
        <v>88</v>
      </c>
      <c r="U31" s="45">
        <v>46</v>
      </c>
      <c r="V31" s="45">
        <v>10</v>
      </c>
      <c r="W31" s="45">
        <v>2</v>
      </c>
      <c r="X31" s="45">
        <v>5</v>
      </c>
      <c r="Y31" s="45">
        <v>3</v>
      </c>
      <c r="Z31" s="65" t="s">
        <v>89</v>
      </c>
    </row>
    <row r="32" spans="1:26" ht="16.5" customHeight="1">
      <c r="A32" s="66" t="s">
        <v>90</v>
      </c>
      <c r="B32" s="45">
        <v>1212</v>
      </c>
      <c r="C32" s="45">
        <v>30</v>
      </c>
      <c r="D32" s="45">
        <v>26</v>
      </c>
      <c r="E32" s="45">
        <v>33</v>
      </c>
      <c r="F32" s="45">
        <v>44</v>
      </c>
      <c r="G32" s="45">
        <v>63</v>
      </c>
      <c r="H32" s="45">
        <v>60</v>
      </c>
      <c r="I32" s="45">
        <v>55</v>
      </c>
      <c r="J32" s="45">
        <v>73</v>
      </c>
      <c r="K32" s="45">
        <v>83</v>
      </c>
      <c r="L32" s="45">
        <v>61</v>
      </c>
      <c r="M32" s="45">
        <v>57</v>
      </c>
      <c r="N32" s="45">
        <v>71</v>
      </c>
      <c r="O32" s="45">
        <v>93</v>
      </c>
      <c r="P32" s="45">
        <v>107</v>
      </c>
      <c r="Q32" s="45">
        <v>105</v>
      </c>
      <c r="R32" s="45">
        <v>97</v>
      </c>
      <c r="S32" s="45">
        <v>77</v>
      </c>
      <c r="T32" s="45">
        <v>40</v>
      </c>
      <c r="U32" s="45">
        <v>27</v>
      </c>
      <c r="V32" s="45">
        <v>7</v>
      </c>
      <c r="W32" s="47">
        <v>1</v>
      </c>
      <c r="X32" s="45">
        <v>2</v>
      </c>
      <c r="Y32" s="45">
        <v>1</v>
      </c>
      <c r="Z32" s="65" t="s">
        <v>90</v>
      </c>
    </row>
    <row r="33" spans="1:26" ht="16.5" customHeight="1">
      <c r="A33" s="66" t="s">
        <v>91</v>
      </c>
      <c r="B33" s="47" t="s">
        <v>269</v>
      </c>
      <c r="C33" s="47" t="s">
        <v>269</v>
      </c>
      <c r="D33" s="47" t="s">
        <v>269</v>
      </c>
      <c r="E33" s="47" t="s">
        <v>269</v>
      </c>
      <c r="F33" s="47" t="s">
        <v>269</v>
      </c>
      <c r="G33" s="47" t="s">
        <v>269</v>
      </c>
      <c r="H33" s="47" t="s">
        <v>269</v>
      </c>
      <c r="I33" s="47" t="s">
        <v>269</v>
      </c>
      <c r="J33" s="47" t="s">
        <v>269</v>
      </c>
      <c r="K33" s="47" t="s">
        <v>269</v>
      </c>
      <c r="L33" s="47" t="s">
        <v>269</v>
      </c>
      <c r="M33" s="47" t="s">
        <v>269</v>
      </c>
      <c r="N33" s="47" t="s">
        <v>269</v>
      </c>
      <c r="O33" s="47" t="s">
        <v>269</v>
      </c>
      <c r="P33" s="47" t="s">
        <v>269</v>
      </c>
      <c r="Q33" s="47" t="s">
        <v>269</v>
      </c>
      <c r="R33" s="47" t="s">
        <v>269</v>
      </c>
      <c r="S33" s="47" t="s">
        <v>269</v>
      </c>
      <c r="T33" s="47" t="s">
        <v>269</v>
      </c>
      <c r="U33" s="47" t="s">
        <v>269</v>
      </c>
      <c r="V33" s="47" t="s">
        <v>269</v>
      </c>
      <c r="W33" s="47" t="s">
        <v>269</v>
      </c>
      <c r="X33" s="47" t="s">
        <v>269</v>
      </c>
      <c r="Y33" s="47" t="s">
        <v>269</v>
      </c>
      <c r="Z33" s="65" t="s">
        <v>91</v>
      </c>
    </row>
    <row r="34" spans="1:26" ht="16.5" customHeight="1">
      <c r="A34" s="66" t="s">
        <v>92</v>
      </c>
      <c r="B34" s="45">
        <v>746</v>
      </c>
      <c r="C34" s="45">
        <v>34</v>
      </c>
      <c r="D34" s="45">
        <v>30</v>
      </c>
      <c r="E34" s="45">
        <v>24</v>
      </c>
      <c r="F34" s="45">
        <v>18</v>
      </c>
      <c r="G34" s="45">
        <v>28</v>
      </c>
      <c r="H34" s="45">
        <v>36</v>
      </c>
      <c r="I34" s="45">
        <v>52</v>
      </c>
      <c r="J34" s="45">
        <v>51</v>
      </c>
      <c r="K34" s="45">
        <v>55</v>
      </c>
      <c r="L34" s="45">
        <v>42</v>
      </c>
      <c r="M34" s="45">
        <v>39</v>
      </c>
      <c r="N34" s="45">
        <v>40</v>
      </c>
      <c r="O34" s="45">
        <v>56</v>
      </c>
      <c r="P34" s="45">
        <v>51</v>
      </c>
      <c r="Q34" s="45">
        <v>34</v>
      </c>
      <c r="R34" s="45">
        <v>31</v>
      </c>
      <c r="S34" s="45">
        <v>45</v>
      </c>
      <c r="T34" s="45">
        <v>32</v>
      </c>
      <c r="U34" s="45">
        <v>27</v>
      </c>
      <c r="V34" s="45">
        <v>13</v>
      </c>
      <c r="W34" s="45">
        <v>5</v>
      </c>
      <c r="X34" s="45">
        <v>3</v>
      </c>
      <c r="Y34" s="47">
        <v>6</v>
      </c>
      <c r="Z34" s="65" t="s">
        <v>92</v>
      </c>
    </row>
    <row r="35" spans="1:26" ht="16.5" customHeight="1">
      <c r="A35" s="66" t="s">
        <v>93</v>
      </c>
      <c r="B35" s="45">
        <v>828</v>
      </c>
      <c r="C35" s="45">
        <v>29</v>
      </c>
      <c r="D35" s="45">
        <v>21</v>
      </c>
      <c r="E35" s="45">
        <v>18</v>
      </c>
      <c r="F35" s="45">
        <v>30</v>
      </c>
      <c r="G35" s="45">
        <v>47</v>
      </c>
      <c r="H35" s="45">
        <v>60</v>
      </c>
      <c r="I35" s="45">
        <v>53</v>
      </c>
      <c r="J35" s="45">
        <v>46</v>
      </c>
      <c r="K35" s="45">
        <v>59</v>
      </c>
      <c r="L35" s="45">
        <v>31</v>
      </c>
      <c r="M35" s="45">
        <v>34</v>
      </c>
      <c r="N35" s="45">
        <v>59</v>
      </c>
      <c r="O35" s="45">
        <v>65</v>
      </c>
      <c r="P35" s="45">
        <v>87</v>
      </c>
      <c r="Q35" s="45">
        <v>53</v>
      </c>
      <c r="R35" s="45">
        <v>39</v>
      </c>
      <c r="S35" s="45">
        <v>35</v>
      </c>
      <c r="T35" s="45">
        <v>35</v>
      </c>
      <c r="U35" s="45">
        <v>15</v>
      </c>
      <c r="V35" s="47">
        <v>6</v>
      </c>
      <c r="W35" s="47">
        <v>1</v>
      </c>
      <c r="X35" s="45">
        <v>5</v>
      </c>
      <c r="Y35" s="45">
        <v>19</v>
      </c>
      <c r="Z35" s="65" t="s">
        <v>93</v>
      </c>
    </row>
    <row r="36" spans="1:26" ht="16.5" customHeight="1">
      <c r="A36" s="66" t="s">
        <v>273</v>
      </c>
      <c r="B36" s="45">
        <v>2700</v>
      </c>
      <c r="C36" s="45">
        <v>150</v>
      </c>
      <c r="D36" s="45">
        <v>114</v>
      </c>
      <c r="E36" s="45">
        <v>102</v>
      </c>
      <c r="F36" s="45">
        <v>127</v>
      </c>
      <c r="G36" s="45">
        <v>201</v>
      </c>
      <c r="H36" s="45">
        <v>223</v>
      </c>
      <c r="I36" s="45">
        <v>176</v>
      </c>
      <c r="J36" s="45">
        <v>167</v>
      </c>
      <c r="K36" s="45">
        <v>191</v>
      </c>
      <c r="L36" s="45">
        <v>150</v>
      </c>
      <c r="M36" s="45">
        <v>167</v>
      </c>
      <c r="N36" s="45">
        <v>179</v>
      </c>
      <c r="O36" s="45">
        <v>194</v>
      </c>
      <c r="P36" s="45">
        <v>194</v>
      </c>
      <c r="Q36" s="45">
        <v>106</v>
      </c>
      <c r="R36" s="45">
        <v>95</v>
      </c>
      <c r="S36" s="45">
        <v>86</v>
      </c>
      <c r="T36" s="45">
        <v>48</v>
      </c>
      <c r="U36" s="45">
        <v>17</v>
      </c>
      <c r="V36" s="45">
        <v>3</v>
      </c>
      <c r="W36" s="47">
        <v>1</v>
      </c>
      <c r="X36" s="45">
        <v>9</v>
      </c>
      <c r="Y36" s="45">
        <v>18</v>
      </c>
      <c r="Z36" s="65" t="s">
        <v>273</v>
      </c>
    </row>
    <row r="37" spans="1:26" ht="16.5" customHeight="1">
      <c r="A37" s="66" t="s">
        <v>244</v>
      </c>
      <c r="B37" s="45">
        <v>1321</v>
      </c>
      <c r="C37" s="45">
        <v>36</v>
      </c>
      <c r="D37" s="45">
        <v>36</v>
      </c>
      <c r="E37" s="45">
        <v>51</v>
      </c>
      <c r="F37" s="45">
        <v>66</v>
      </c>
      <c r="G37" s="45">
        <v>84</v>
      </c>
      <c r="H37" s="45">
        <v>95</v>
      </c>
      <c r="I37" s="45">
        <v>50</v>
      </c>
      <c r="J37" s="45">
        <v>80</v>
      </c>
      <c r="K37" s="45">
        <v>97</v>
      </c>
      <c r="L37" s="45">
        <v>61</v>
      </c>
      <c r="M37" s="45">
        <v>74</v>
      </c>
      <c r="N37" s="45">
        <v>97</v>
      </c>
      <c r="O37" s="45">
        <v>105</v>
      </c>
      <c r="P37" s="45">
        <v>112</v>
      </c>
      <c r="Q37" s="45">
        <v>87</v>
      </c>
      <c r="R37" s="45">
        <v>80</v>
      </c>
      <c r="S37" s="45">
        <v>65</v>
      </c>
      <c r="T37" s="45">
        <v>33</v>
      </c>
      <c r="U37" s="45">
        <v>8</v>
      </c>
      <c r="V37" s="45">
        <v>1</v>
      </c>
      <c r="W37" s="47">
        <v>1</v>
      </c>
      <c r="X37" s="45">
        <v>2</v>
      </c>
      <c r="Y37" s="45">
        <v>1</v>
      </c>
      <c r="Z37" s="65" t="s">
        <v>244</v>
      </c>
    </row>
    <row r="38" spans="1:26" ht="16.5" customHeight="1">
      <c r="A38" s="66" t="s">
        <v>257</v>
      </c>
      <c r="B38" s="45">
        <v>1626</v>
      </c>
      <c r="C38" s="45">
        <v>27</v>
      </c>
      <c r="D38" s="45">
        <v>29</v>
      </c>
      <c r="E38" s="45">
        <v>32</v>
      </c>
      <c r="F38" s="45">
        <v>58</v>
      </c>
      <c r="G38" s="45">
        <v>269</v>
      </c>
      <c r="H38" s="45">
        <v>108</v>
      </c>
      <c r="I38" s="45">
        <v>79</v>
      </c>
      <c r="J38" s="45">
        <v>76</v>
      </c>
      <c r="K38" s="45">
        <v>89</v>
      </c>
      <c r="L38" s="45">
        <v>122</v>
      </c>
      <c r="M38" s="45">
        <v>106</v>
      </c>
      <c r="N38" s="45">
        <v>108</v>
      </c>
      <c r="O38" s="45">
        <v>91</v>
      </c>
      <c r="P38" s="45">
        <v>114</v>
      </c>
      <c r="Q38" s="45">
        <v>83</v>
      </c>
      <c r="R38" s="45">
        <v>91</v>
      </c>
      <c r="S38" s="45">
        <v>66</v>
      </c>
      <c r="T38" s="45">
        <v>39</v>
      </c>
      <c r="U38" s="45">
        <v>14</v>
      </c>
      <c r="V38" s="47">
        <v>3</v>
      </c>
      <c r="W38" s="47" t="s">
        <v>269</v>
      </c>
      <c r="X38" s="45">
        <v>22</v>
      </c>
      <c r="Y38" s="45">
        <v>41</v>
      </c>
      <c r="Z38" s="65" t="s">
        <v>257</v>
      </c>
    </row>
    <row r="39" spans="1:26" ht="16.5" customHeight="1">
      <c r="A39" s="66" t="s">
        <v>94</v>
      </c>
      <c r="B39" s="45">
        <v>1046</v>
      </c>
      <c r="C39" s="45">
        <v>78</v>
      </c>
      <c r="D39" s="45">
        <v>62</v>
      </c>
      <c r="E39" s="45">
        <v>54</v>
      </c>
      <c r="F39" s="45">
        <v>35</v>
      </c>
      <c r="G39" s="45">
        <v>50</v>
      </c>
      <c r="H39" s="45">
        <v>62</v>
      </c>
      <c r="I39" s="45">
        <v>92</v>
      </c>
      <c r="J39" s="45">
        <v>115</v>
      </c>
      <c r="K39" s="45">
        <v>127</v>
      </c>
      <c r="L39" s="45">
        <v>85</v>
      </c>
      <c r="M39" s="45">
        <v>58</v>
      </c>
      <c r="N39" s="45">
        <v>52</v>
      </c>
      <c r="O39" s="45">
        <v>57</v>
      </c>
      <c r="P39" s="45">
        <v>54</v>
      </c>
      <c r="Q39" s="45">
        <v>25</v>
      </c>
      <c r="R39" s="45">
        <v>14</v>
      </c>
      <c r="S39" s="45">
        <v>12</v>
      </c>
      <c r="T39" s="45">
        <v>10</v>
      </c>
      <c r="U39" s="45">
        <v>2</v>
      </c>
      <c r="V39" s="47" t="s">
        <v>269</v>
      </c>
      <c r="W39" s="47" t="s">
        <v>269</v>
      </c>
      <c r="X39" s="47">
        <v>2</v>
      </c>
      <c r="Y39" s="45">
        <v>4</v>
      </c>
      <c r="Z39" s="65" t="s">
        <v>94</v>
      </c>
    </row>
    <row r="40" spans="1:26" ht="16.5" customHeight="1">
      <c r="A40" s="66" t="s">
        <v>95</v>
      </c>
      <c r="B40" s="45">
        <v>1553</v>
      </c>
      <c r="C40" s="45">
        <v>72</v>
      </c>
      <c r="D40" s="45">
        <v>41</v>
      </c>
      <c r="E40" s="45">
        <v>43</v>
      </c>
      <c r="F40" s="45">
        <v>63</v>
      </c>
      <c r="G40" s="45">
        <v>77</v>
      </c>
      <c r="H40" s="45">
        <v>76</v>
      </c>
      <c r="I40" s="45">
        <v>82</v>
      </c>
      <c r="J40" s="45">
        <v>86</v>
      </c>
      <c r="K40" s="45">
        <v>100</v>
      </c>
      <c r="L40" s="45">
        <v>108</v>
      </c>
      <c r="M40" s="45">
        <v>99</v>
      </c>
      <c r="N40" s="45">
        <v>95</v>
      </c>
      <c r="O40" s="45">
        <v>116</v>
      </c>
      <c r="P40" s="45">
        <v>133</v>
      </c>
      <c r="Q40" s="45">
        <v>101</v>
      </c>
      <c r="R40" s="45">
        <v>87</v>
      </c>
      <c r="S40" s="45">
        <v>75</v>
      </c>
      <c r="T40" s="45">
        <v>55</v>
      </c>
      <c r="U40" s="45">
        <v>25</v>
      </c>
      <c r="V40" s="45">
        <v>9</v>
      </c>
      <c r="W40" s="45">
        <v>2</v>
      </c>
      <c r="X40" s="45">
        <v>8</v>
      </c>
      <c r="Y40" s="47">
        <v>8</v>
      </c>
      <c r="Z40" s="65" t="s">
        <v>95</v>
      </c>
    </row>
    <row r="41" spans="1:26" ht="16.5" customHeight="1">
      <c r="A41" s="66" t="s">
        <v>96</v>
      </c>
      <c r="B41" s="45">
        <v>2086</v>
      </c>
      <c r="C41" s="45">
        <v>36</v>
      </c>
      <c r="D41" s="45">
        <v>81</v>
      </c>
      <c r="E41" s="45">
        <v>89</v>
      </c>
      <c r="F41" s="45">
        <v>91</v>
      </c>
      <c r="G41" s="45">
        <v>86</v>
      </c>
      <c r="H41" s="45">
        <v>53</v>
      </c>
      <c r="I41" s="45">
        <v>67</v>
      </c>
      <c r="J41" s="45">
        <v>113</v>
      </c>
      <c r="K41" s="45">
        <v>138</v>
      </c>
      <c r="L41" s="45">
        <v>127</v>
      </c>
      <c r="M41" s="45">
        <v>153</v>
      </c>
      <c r="N41" s="45">
        <v>166</v>
      </c>
      <c r="O41" s="45">
        <v>199</v>
      </c>
      <c r="P41" s="45">
        <v>228</v>
      </c>
      <c r="Q41" s="45">
        <v>174</v>
      </c>
      <c r="R41" s="45">
        <v>109</v>
      </c>
      <c r="S41" s="45">
        <v>103</v>
      </c>
      <c r="T41" s="45">
        <v>51</v>
      </c>
      <c r="U41" s="45">
        <v>16</v>
      </c>
      <c r="V41" s="45">
        <v>2</v>
      </c>
      <c r="W41" s="47">
        <v>1</v>
      </c>
      <c r="X41" s="45">
        <v>3</v>
      </c>
      <c r="Y41" s="47">
        <v>3</v>
      </c>
      <c r="Z41" s="65" t="s">
        <v>96</v>
      </c>
    </row>
    <row r="42" spans="1:26" ht="16.5" customHeight="1">
      <c r="A42" s="66" t="s">
        <v>97</v>
      </c>
      <c r="B42" s="45">
        <v>2656</v>
      </c>
      <c r="C42" s="45">
        <v>104</v>
      </c>
      <c r="D42" s="45">
        <v>111</v>
      </c>
      <c r="E42" s="45">
        <v>96</v>
      </c>
      <c r="F42" s="45">
        <v>138</v>
      </c>
      <c r="G42" s="45">
        <v>125</v>
      </c>
      <c r="H42" s="45">
        <v>114</v>
      </c>
      <c r="I42" s="45">
        <v>129</v>
      </c>
      <c r="J42" s="45">
        <v>177</v>
      </c>
      <c r="K42" s="45">
        <v>157</v>
      </c>
      <c r="L42" s="45">
        <v>192</v>
      </c>
      <c r="M42" s="45">
        <v>192</v>
      </c>
      <c r="N42" s="45">
        <v>161</v>
      </c>
      <c r="O42" s="45">
        <v>195</v>
      </c>
      <c r="P42" s="45">
        <v>206</v>
      </c>
      <c r="Q42" s="45">
        <v>180</v>
      </c>
      <c r="R42" s="45">
        <v>168</v>
      </c>
      <c r="S42" s="45">
        <v>116</v>
      </c>
      <c r="T42" s="45">
        <v>52</v>
      </c>
      <c r="U42" s="45">
        <v>25</v>
      </c>
      <c r="V42" s="45">
        <v>5</v>
      </c>
      <c r="W42" s="47" t="s">
        <v>269</v>
      </c>
      <c r="X42" s="45">
        <v>13</v>
      </c>
      <c r="Y42" s="45">
        <v>5</v>
      </c>
      <c r="Z42" s="65" t="s">
        <v>97</v>
      </c>
    </row>
    <row r="43" spans="1:26" ht="16.5" customHeight="1">
      <c r="A43" s="66" t="s">
        <v>98</v>
      </c>
      <c r="B43" s="45">
        <v>1749</v>
      </c>
      <c r="C43" s="45">
        <v>50</v>
      </c>
      <c r="D43" s="45">
        <v>33</v>
      </c>
      <c r="E43" s="45">
        <v>47</v>
      </c>
      <c r="F43" s="45">
        <v>108</v>
      </c>
      <c r="G43" s="45">
        <v>172</v>
      </c>
      <c r="H43" s="45">
        <v>71</v>
      </c>
      <c r="I43" s="45">
        <v>94</v>
      </c>
      <c r="J43" s="45">
        <v>116</v>
      </c>
      <c r="K43" s="45">
        <v>120</v>
      </c>
      <c r="L43" s="45">
        <v>108</v>
      </c>
      <c r="M43" s="45">
        <v>121</v>
      </c>
      <c r="N43" s="45">
        <v>144</v>
      </c>
      <c r="O43" s="45">
        <v>127</v>
      </c>
      <c r="P43" s="45">
        <v>106</v>
      </c>
      <c r="Q43" s="45">
        <v>100</v>
      </c>
      <c r="R43" s="45">
        <v>75</v>
      </c>
      <c r="S43" s="45">
        <v>78</v>
      </c>
      <c r="T43" s="45">
        <v>32</v>
      </c>
      <c r="U43" s="45">
        <v>17</v>
      </c>
      <c r="V43" s="45">
        <v>4</v>
      </c>
      <c r="W43" s="47">
        <v>1</v>
      </c>
      <c r="X43" s="45">
        <v>25</v>
      </c>
      <c r="Y43" s="45">
        <v>4</v>
      </c>
      <c r="Z43" s="65" t="s">
        <v>98</v>
      </c>
    </row>
    <row r="44" spans="1:26" ht="16.5" customHeight="1">
      <c r="A44" s="66" t="s">
        <v>99</v>
      </c>
      <c r="B44" s="45">
        <v>1745</v>
      </c>
      <c r="C44" s="45">
        <v>56</v>
      </c>
      <c r="D44" s="45">
        <v>54</v>
      </c>
      <c r="E44" s="45">
        <v>51</v>
      </c>
      <c r="F44" s="45">
        <v>121</v>
      </c>
      <c r="G44" s="45">
        <v>234</v>
      </c>
      <c r="H44" s="45">
        <v>72</v>
      </c>
      <c r="I44" s="45">
        <v>88</v>
      </c>
      <c r="J44" s="45">
        <v>98</v>
      </c>
      <c r="K44" s="45">
        <v>100</v>
      </c>
      <c r="L44" s="45">
        <v>110</v>
      </c>
      <c r="M44" s="45">
        <v>112</v>
      </c>
      <c r="N44" s="45">
        <v>107</v>
      </c>
      <c r="O44" s="45">
        <v>104</v>
      </c>
      <c r="P44" s="45">
        <v>120</v>
      </c>
      <c r="Q44" s="45">
        <v>98</v>
      </c>
      <c r="R44" s="45">
        <v>81</v>
      </c>
      <c r="S44" s="45">
        <v>76</v>
      </c>
      <c r="T44" s="45">
        <v>41</v>
      </c>
      <c r="U44" s="45">
        <v>11</v>
      </c>
      <c r="V44" s="45">
        <v>2</v>
      </c>
      <c r="W44" s="47">
        <v>1</v>
      </c>
      <c r="X44" s="45">
        <v>8</v>
      </c>
      <c r="Y44" s="45">
        <v>22</v>
      </c>
      <c r="Z44" s="65" t="s">
        <v>99</v>
      </c>
    </row>
    <row r="45" spans="1:26" ht="16.5" customHeight="1">
      <c r="A45" s="66" t="s">
        <v>100</v>
      </c>
      <c r="B45" s="45">
        <v>2059</v>
      </c>
      <c r="C45" s="45">
        <v>48</v>
      </c>
      <c r="D45" s="45">
        <v>43</v>
      </c>
      <c r="E45" s="45">
        <v>47</v>
      </c>
      <c r="F45" s="45">
        <v>85</v>
      </c>
      <c r="G45" s="45">
        <v>169</v>
      </c>
      <c r="H45" s="45">
        <v>77</v>
      </c>
      <c r="I45" s="45">
        <v>107</v>
      </c>
      <c r="J45" s="45">
        <v>101</v>
      </c>
      <c r="K45" s="45">
        <v>103</v>
      </c>
      <c r="L45" s="45">
        <v>115</v>
      </c>
      <c r="M45" s="45">
        <v>119</v>
      </c>
      <c r="N45" s="45">
        <v>111</v>
      </c>
      <c r="O45" s="45">
        <v>168</v>
      </c>
      <c r="P45" s="45">
        <v>190</v>
      </c>
      <c r="Q45" s="45">
        <v>134</v>
      </c>
      <c r="R45" s="45">
        <v>115</v>
      </c>
      <c r="S45" s="45">
        <v>120</v>
      </c>
      <c r="T45" s="45">
        <v>115</v>
      </c>
      <c r="U45" s="45">
        <v>51</v>
      </c>
      <c r="V45" s="45">
        <v>16</v>
      </c>
      <c r="W45" s="47">
        <v>2</v>
      </c>
      <c r="X45" s="45">
        <v>23</v>
      </c>
      <c r="Y45" s="45">
        <v>2</v>
      </c>
      <c r="Z45" s="65" t="s">
        <v>100</v>
      </c>
    </row>
    <row r="46" spans="1:26" ht="16.5" customHeight="1">
      <c r="A46" s="66" t="s">
        <v>101</v>
      </c>
      <c r="B46" s="45">
        <v>2565</v>
      </c>
      <c r="C46" s="45">
        <v>62</v>
      </c>
      <c r="D46" s="45">
        <v>71</v>
      </c>
      <c r="E46" s="45">
        <v>88</v>
      </c>
      <c r="F46" s="45">
        <v>67</v>
      </c>
      <c r="G46" s="45">
        <v>71</v>
      </c>
      <c r="H46" s="45">
        <v>101</v>
      </c>
      <c r="I46" s="45">
        <v>101</v>
      </c>
      <c r="J46" s="45">
        <v>107</v>
      </c>
      <c r="K46" s="45">
        <v>170</v>
      </c>
      <c r="L46" s="45">
        <v>171</v>
      </c>
      <c r="M46" s="45">
        <v>143</v>
      </c>
      <c r="N46" s="45">
        <v>181</v>
      </c>
      <c r="O46" s="45">
        <v>177</v>
      </c>
      <c r="P46" s="45">
        <v>200</v>
      </c>
      <c r="Q46" s="45">
        <v>185</v>
      </c>
      <c r="R46" s="45">
        <v>188</v>
      </c>
      <c r="S46" s="45">
        <v>178</v>
      </c>
      <c r="T46" s="45">
        <v>160</v>
      </c>
      <c r="U46" s="45">
        <v>101</v>
      </c>
      <c r="V46" s="45">
        <v>30</v>
      </c>
      <c r="W46" s="45">
        <v>8</v>
      </c>
      <c r="X46" s="45">
        <v>5</v>
      </c>
      <c r="Y46" s="47">
        <v>1</v>
      </c>
      <c r="Z46" s="65" t="s">
        <v>101</v>
      </c>
    </row>
    <row r="47" spans="1:26" ht="16.5" customHeight="1">
      <c r="A47" s="66" t="s">
        <v>102</v>
      </c>
      <c r="B47" s="45">
        <v>1892</v>
      </c>
      <c r="C47" s="45">
        <v>58</v>
      </c>
      <c r="D47" s="45">
        <v>43</v>
      </c>
      <c r="E47" s="45">
        <v>38</v>
      </c>
      <c r="F47" s="45">
        <v>62</v>
      </c>
      <c r="G47" s="45">
        <v>66</v>
      </c>
      <c r="H47" s="45">
        <v>103</v>
      </c>
      <c r="I47" s="45">
        <v>75</v>
      </c>
      <c r="J47" s="45">
        <v>93</v>
      </c>
      <c r="K47" s="45">
        <v>113</v>
      </c>
      <c r="L47" s="45">
        <v>131</v>
      </c>
      <c r="M47" s="45">
        <v>143</v>
      </c>
      <c r="N47" s="45">
        <v>142</v>
      </c>
      <c r="O47" s="45">
        <v>166</v>
      </c>
      <c r="P47" s="45">
        <v>163</v>
      </c>
      <c r="Q47" s="45">
        <v>138</v>
      </c>
      <c r="R47" s="45">
        <v>129</v>
      </c>
      <c r="S47" s="45">
        <v>120</v>
      </c>
      <c r="T47" s="45">
        <v>54</v>
      </c>
      <c r="U47" s="45">
        <v>29</v>
      </c>
      <c r="V47" s="45">
        <v>6</v>
      </c>
      <c r="W47" s="47" t="s">
        <v>269</v>
      </c>
      <c r="X47" s="47">
        <v>20</v>
      </c>
      <c r="Y47" s="45">
        <v>6</v>
      </c>
      <c r="Z47" s="65" t="s">
        <v>102</v>
      </c>
    </row>
    <row r="48" spans="1:26" ht="16.5" customHeight="1">
      <c r="A48" s="66" t="s">
        <v>103</v>
      </c>
      <c r="B48" s="45">
        <v>1982</v>
      </c>
      <c r="C48" s="45">
        <v>37</v>
      </c>
      <c r="D48" s="45">
        <v>46</v>
      </c>
      <c r="E48" s="45">
        <v>66</v>
      </c>
      <c r="F48" s="45">
        <v>56</v>
      </c>
      <c r="G48" s="45">
        <v>59</v>
      </c>
      <c r="H48" s="45">
        <v>75</v>
      </c>
      <c r="I48" s="45">
        <v>72</v>
      </c>
      <c r="J48" s="45">
        <v>98</v>
      </c>
      <c r="K48" s="45">
        <v>132</v>
      </c>
      <c r="L48" s="45">
        <v>110</v>
      </c>
      <c r="M48" s="45">
        <v>112</v>
      </c>
      <c r="N48" s="45">
        <v>131</v>
      </c>
      <c r="O48" s="45">
        <v>191</v>
      </c>
      <c r="P48" s="45">
        <v>214</v>
      </c>
      <c r="Q48" s="45">
        <v>206</v>
      </c>
      <c r="R48" s="45">
        <v>146</v>
      </c>
      <c r="S48" s="45">
        <v>121</v>
      </c>
      <c r="T48" s="45">
        <v>73</v>
      </c>
      <c r="U48" s="45">
        <v>26</v>
      </c>
      <c r="V48" s="45">
        <v>7</v>
      </c>
      <c r="W48" s="47" t="s">
        <v>269</v>
      </c>
      <c r="X48" s="45">
        <v>4</v>
      </c>
      <c r="Y48" s="45">
        <v>7</v>
      </c>
      <c r="Z48" s="65" t="s">
        <v>103</v>
      </c>
    </row>
    <row r="49" spans="1:26" ht="16.5" customHeight="1">
      <c r="A49" s="66" t="s">
        <v>104</v>
      </c>
      <c r="B49" s="45">
        <v>1606</v>
      </c>
      <c r="C49" s="45">
        <v>47</v>
      </c>
      <c r="D49" s="45">
        <v>53</v>
      </c>
      <c r="E49" s="45">
        <v>60</v>
      </c>
      <c r="F49" s="45">
        <v>77</v>
      </c>
      <c r="G49" s="45">
        <v>45</v>
      </c>
      <c r="H49" s="45">
        <v>76</v>
      </c>
      <c r="I49" s="45">
        <v>84</v>
      </c>
      <c r="J49" s="45">
        <v>88</v>
      </c>
      <c r="K49" s="45">
        <v>115</v>
      </c>
      <c r="L49" s="45">
        <v>100</v>
      </c>
      <c r="M49" s="45">
        <v>119</v>
      </c>
      <c r="N49" s="45">
        <v>109</v>
      </c>
      <c r="O49" s="45">
        <v>124</v>
      </c>
      <c r="P49" s="45">
        <v>150</v>
      </c>
      <c r="Q49" s="45">
        <v>111</v>
      </c>
      <c r="R49" s="45">
        <v>101</v>
      </c>
      <c r="S49" s="45">
        <v>81</v>
      </c>
      <c r="T49" s="45">
        <v>52</v>
      </c>
      <c r="U49" s="45">
        <v>12</v>
      </c>
      <c r="V49" s="45">
        <v>1</v>
      </c>
      <c r="W49" s="47" t="s">
        <v>269</v>
      </c>
      <c r="X49" s="45">
        <v>1</v>
      </c>
      <c r="Y49" s="45">
        <v>12</v>
      </c>
      <c r="Z49" s="65" t="s">
        <v>104</v>
      </c>
    </row>
    <row r="50" spans="1:26" ht="16.5" customHeight="1">
      <c r="A50" s="66" t="s">
        <v>105</v>
      </c>
      <c r="B50" s="45">
        <v>856</v>
      </c>
      <c r="C50" s="45">
        <v>31</v>
      </c>
      <c r="D50" s="45">
        <v>18</v>
      </c>
      <c r="E50" s="45">
        <v>17</v>
      </c>
      <c r="F50" s="45">
        <v>27</v>
      </c>
      <c r="G50" s="45">
        <v>34</v>
      </c>
      <c r="H50" s="45">
        <v>42</v>
      </c>
      <c r="I50" s="45">
        <v>40</v>
      </c>
      <c r="J50" s="45">
        <v>70</v>
      </c>
      <c r="K50" s="45">
        <v>45</v>
      </c>
      <c r="L50" s="45">
        <v>55</v>
      </c>
      <c r="M50" s="45">
        <v>55</v>
      </c>
      <c r="N50" s="45">
        <v>55</v>
      </c>
      <c r="O50" s="45">
        <v>65</v>
      </c>
      <c r="P50" s="45">
        <v>101</v>
      </c>
      <c r="Q50" s="45">
        <v>60</v>
      </c>
      <c r="R50" s="45">
        <v>42</v>
      </c>
      <c r="S50" s="45">
        <v>44</v>
      </c>
      <c r="T50" s="45">
        <v>38</v>
      </c>
      <c r="U50" s="45">
        <v>14</v>
      </c>
      <c r="V50" s="45">
        <v>2</v>
      </c>
      <c r="W50" s="47" t="s">
        <v>269</v>
      </c>
      <c r="X50" s="45">
        <v>1</v>
      </c>
      <c r="Y50" s="47" t="s">
        <v>269</v>
      </c>
      <c r="Z50" s="65" t="s">
        <v>105</v>
      </c>
    </row>
    <row r="51" spans="1:26" ht="16.5" customHeight="1">
      <c r="A51" s="66" t="s">
        <v>106</v>
      </c>
      <c r="B51" s="45">
        <v>1366</v>
      </c>
      <c r="C51" s="45">
        <v>43</v>
      </c>
      <c r="D51" s="45">
        <v>48</v>
      </c>
      <c r="E51" s="45">
        <v>51</v>
      </c>
      <c r="F51" s="45">
        <v>34</v>
      </c>
      <c r="G51" s="45">
        <v>39</v>
      </c>
      <c r="H51" s="45">
        <v>70</v>
      </c>
      <c r="I51" s="45">
        <v>76</v>
      </c>
      <c r="J51" s="45">
        <v>92</v>
      </c>
      <c r="K51" s="45">
        <v>97</v>
      </c>
      <c r="L51" s="45">
        <v>77</v>
      </c>
      <c r="M51" s="45">
        <v>68</v>
      </c>
      <c r="N51" s="45">
        <v>85</v>
      </c>
      <c r="O51" s="45">
        <v>107</v>
      </c>
      <c r="P51" s="45">
        <v>122</v>
      </c>
      <c r="Q51" s="45">
        <v>101</v>
      </c>
      <c r="R51" s="45">
        <v>101</v>
      </c>
      <c r="S51" s="45">
        <v>79</v>
      </c>
      <c r="T51" s="45">
        <v>44</v>
      </c>
      <c r="U51" s="45">
        <v>24</v>
      </c>
      <c r="V51" s="45">
        <v>4</v>
      </c>
      <c r="W51" s="47" t="s">
        <v>269</v>
      </c>
      <c r="X51" s="45">
        <v>4</v>
      </c>
      <c r="Y51" s="45">
        <v>3</v>
      </c>
      <c r="Z51" s="65" t="s">
        <v>106</v>
      </c>
    </row>
    <row r="52" spans="1:26" ht="16.5" customHeight="1">
      <c r="A52" s="66" t="s">
        <v>107</v>
      </c>
      <c r="B52" s="45">
        <v>2090</v>
      </c>
      <c r="C52" s="45">
        <v>55</v>
      </c>
      <c r="D52" s="45">
        <v>69</v>
      </c>
      <c r="E52" s="45">
        <v>78</v>
      </c>
      <c r="F52" s="45">
        <v>91</v>
      </c>
      <c r="G52" s="45">
        <v>72</v>
      </c>
      <c r="H52" s="45">
        <v>96</v>
      </c>
      <c r="I52" s="45">
        <v>105</v>
      </c>
      <c r="J52" s="45">
        <v>116</v>
      </c>
      <c r="K52" s="45">
        <v>141</v>
      </c>
      <c r="L52" s="45">
        <v>155</v>
      </c>
      <c r="M52" s="45">
        <v>138</v>
      </c>
      <c r="N52" s="45">
        <v>131</v>
      </c>
      <c r="O52" s="45">
        <v>161</v>
      </c>
      <c r="P52" s="45">
        <v>188</v>
      </c>
      <c r="Q52" s="45">
        <v>146</v>
      </c>
      <c r="R52" s="45">
        <v>141</v>
      </c>
      <c r="S52" s="45">
        <v>104</v>
      </c>
      <c r="T52" s="45">
        <v>77</v>
      </c>
      <c r="U52" s="45">
        <v>19</v>
      </c>
      <c r="V52" s="45">
        <v>2</v>
      </c>
      <c r="W52" s="45">
        <v>2</v>
      </c>
      <c r="X52" s="45">
        <v>3</v>
      </c>
      <c r="Y52" s="45">
        <v>2</v>
      </c>
      <c r="Z52" s="65" t="s">
        <v>107</v>
      </c>
    </row>
    <row r="53" spans="1:26" ht="16.5" customHeight="1">
      <c r="A53" s="66" t="s">
        <v>108</v>
      </c>
      <c r="B53" s="45">
        <v>2019</v>
      </c>
      <c r="C53" s="45">
        <v>54</v>
      </c>
      <c r="D53" s="45">
        <v>58</v>
      </c>
      <c r="E53" s="45">
        <v>62</v>
      </c>
      <c r="F53" s="45">
        <v>84</v>
      </c>
      <c r="G53" s="45">
        <v>87</v>
      </c>
      <c r="H53" s="45">
        <v>104</v>
      </c>
      <c r="I53" s="45">
        <v>111</v>
      </c>
      <c r="J53" s="45">
        <v>94</v>
      </c>
      <c r="K53" s="45">
        <v>124</v>
      </c>
      <c r="L53" s="45">
        <v>100</v>
      </c>
      <c r="M53" s="45">
        <v>149</v>
      </c>
      <c r="N53" s="45">
        <v>171</v>
      </c>
      <c r="O53" s="45">
        <v>147</v>
      </c>
      <c r="P53" s="45">
        <v>171</v>
      </c>
      <c r="Q53" s="45">
        <v>140</v>
      </c>
      <c r="R53" s="45">
        <v>118</v>
      </c>
      <c r="S53" s="45">
        <v>112</v>
      </c>
      <c r="T53" s="45">
        <v>78</v>
      </c>
      <c r="U53" s="45">
        <v>36</v>
      </c>
      <c r="V53" s="45">
        <v>9</v>
      </c>
      <c r="W53" s="45">
        <v>1</v>
      </c>
      <c r="X53" s="45">
        <v>9</v>
      </c>
      <c r="Y53" s="47">
        <v>4</v>
      </c>
      <c r="Z53" s="65" t="s">
        <v>108</v>
      </c>
    </row>
    <row r="54" spans="1:26" ht="16.5" customHeight="1">
      <c r="A54" s="66" t="s">
        <v>109</v>
      </c>
      <c r="B54" s="45">
        <v>1392</v>
      </c>
      <c r="C54" s="45">
        <v>43</v>
      </c>
      <c r="D54" s="45">
        <v>50</v>
      </c>
      <c r="E54" s="45">
        <v>34</v>
      </c>
      <c r="F54" s="45">
        <v>128</v>
      </c>
      <c r="G54" s="45">
        <v>92</v>
      </c>
      <c r="H54" s="45">
        <v>76</v>
      </c>
      <c r="I54" s="45">
        <v>76</v>
      </c>
      <c r="J54" s="45">
        <v>67</v>
      </c>
      <c r="K54" s="45">
        <v>83</v>
      </c>
      <c r="L54" s="45">
        <v>92</v>
      </c>
      <c r="M54" s="45">
        <v>80</v>
      </c>
      <c r="N54" s="45">
        <v>95</v>
      </c>
      <c r="O54" s="45">
        <v>76</v>
      </c>
      <c r="P54" s="45">
        <v>106</v>
      </c>
      <c r="Q54" s="45">
        <v>90</v>
      </c>
      <c r="R54" s="45">
        <v>79</v>
      </c>
      <c r="S54" s="45">
        <v>56</v>
      </c>
      <c r="T54" s="45">
        <v>39</v>
      </c>
      <c r="U54" s="45">
        <v>20</v>
      </c>
      <c r="V54" s="45">
        <v>4</v>
      </c>
      <c r="W54" s="47" t="s">
        <v>269</v>
      </c>
      <c r="X54" s="45">
        <v>6</v>
      </c>
      <c r="Y54" s="45">
        <v>6</v>
      </c>
      <c r="Z54" s="65" t="s">
        <v>109</v>
      </c>
    </row>
    <row r="55" spans="1:26" ht="16.5" customHeight="1">
      <c r="A55" s="66" t="s">
        <v>110</v>
      </c>
      <c r="B55" s="45">
        <v>1646</v>
      </c>
      <c r="C55" s="45">
        <v>37</v>
      </c>
      <c r="D55" s="45">
        <v>28</v>
      </c>
      <c r="E55" s="45">
        <v>28</v>
      </c>
      <c r="F55" s="45">
        <v>29</v>
      </c>
      <c r="G55" s="45">
        <v>68</v>
      </c>
      <c r="H55" s="45">
        <v>85</v>
      </c>
      <c r="I55" s="45">
        <v>83</v>
      </c>
      <c r="J55" s="45">
        <v>89</v>
      </c>
      <c r="K55" s="45">
        <v>109</v>
      </c>
      <c r="L55" s="45">
        <v>91</v>
      </c>
      <c r="M55" s="45">
        <v>108</v>
      </c>
      <c r="N55" s="45">
        <v>119</v>
      </c>
      <c r="O55" s="45">
        <v>138</v>
      </c>
      <c r="P55" s="45">
        <v>176</v>
      </c>
      <c r="Q55" s="45">
        <v>121</v>
      </c>
      <c r="R55" s="45">
        <v>105</v>
      </c>
      <c r="S55" s="45">
        <v>98</v>
      </c>
      <c r="T55" s="45">
        <v>78</v>
      </c>
      <c r="U55" s="45">
        <v>37</v>
      </c>
      <c r="V55" s="45">
        <v>2</v>
      </c>
      <c r="W55" s="47" t="s">
        <v>269</v>
      </c>
      <c r="X55" s="45">
        <v>17</v>
      </c>
      <c r="Y55" s="45">
        <v>6</v>
      </c>
      <c r="Z55" s="65" t="s">
        <v>110</v>
      </c>
    </row>
    <row r="56" spans="1:26" ht="16.5" customHeight="1">
      <c r="A56" s="66" t="s">
        <v>111</v>
      </c>
      <c r="B56" s="45">
        <v>1573</v>
      </c>
      <c r="C56" s="45">
        <v>62</v>
      </c>
      <c r="D56" s="45">
        <v>65</v>
      </c>
      <c r="E56" s="45">
        <v>36</v>
      </c>
      <c r="F56" s="45">
        <v>80</v>
      </c>
      <c r="G56" s="45">
        <v>58</v>
      </c>
      <c r="H56" s="45">
        <v>67</v>
      </c>
      <c r="I56" s="45">
        <v>74</v>
      </c>
      <c r="J56" s="45">
        <v>108</v>
      </c>
      <c r="K56" s="45">
        <v>163</v>
      </c>
      <c r="L56" s="45">
        <v>122</v>
      </c>
      <c r="M56" s="45">
        <v>137</v>
      </c>
      <c r="N56" s="45">
        <v>125</v>
      </c>
      <c r="O56" s="45">
        <v>118</v>
      </c>
      <c r="P56" s="45">
        <v>108</v>
      </c>
      <c r="Q56" s="45">
        <v>71</v>
      </c>
      <c r="R56" s="45">
        <v>51</v>
      </c>
      <c r="S56" s="45">
        <v>47</v>
      </c>
      <c r="T56" s="45">
        <v>35</v>
      </c>
      <c r="U56" s="45">
        <v>25</v>
      </c>
      <c r="V56" s="47">
        <v>5</v>
      </c>
      <c r="W56" s="47" t="s">
        <v>269</v>
      </c>
      <c r="X56" s="45">
        <v>16</v>
      </c>
      <c r="Y56" s="47">
        <v>9</v>
      </c>
      <c r="Z56" s="65" t="s">
        <v>111</v>
      </c>
    </row>
    <row r="57" spans="1:26" ht="16.5" customHeight="1">
      <c r="A57" s="66" t="s">
        <v>112</v>
      </c>
      <c r="B57" s="45">
        <v>1587</v>
      </c>
      <c r="C57" s="45">
        <v>32</v>
      </c>
      <c r="D57" s="45">
        <v>28</v>
      </c>
      <c r="E57" s="45">
        <v>44</v>
      </c>
      <c r="F57" s="45">
        <v>52</v>
      </c>
      <c r="G57" s="45">
        <v>73</v>
      </c>
      <c r="H57" s="45">
        <v>68</v>
      </c>
      <c r="I57" s="45">
        <v>88</v>
      </c>
      <c r="J57" s="45">
        <v>96</v>
      </c>
      <c r="K57" s="45">
        <v>107</v>
      </c>
      <c r="L57" s="45">
        <v>95</v>
      </c>
      <c r="M57" s="45">
        <v>109</v>
      </c>
      <c r="N57" s="45">
        <v>110</v>
      </c>
      <c r="O57" s="45">
        <v>126</v>
      </c>
      <c r="P57" s="45">
        <v>168</v>
      </c>
      <c r="Q57" s="45">
        <v>107</v>
      </c>
      <c r="R57" s="45">
        <v>92</v>
      </c>
      <c r="S57" s="45">
        <v>95</v>
      </c>
      <c r="T57" s="45">
        <v>58</v>
      </c>
      <c r="U57" s="45">
        <v>17</v>
      </c>
      <c r="V57" s="45">
        <v>5</v>
      </c>
      <c r="W57" s="47">
        <v>1</v>
      </c>
      <c r="X57" s="45">
        <v>16</v>
      </c>
      <c r="Y57" s="47">
        <v>8</v>
      </c>
      <c r="Z57" s="65" t="s">
        <v>112</v>
      </c>
    </row>
    <row r="58" spans="1:26" ht="16.5" customHeight="1">
      <c r="A58" s="66" t="s">
        <v>113</v>
      </c>
      <c r="B58" s="45">
        <v>729</v>
      </c>
      <c r="C58" s="45">
        <v>30</v>
      </c>
      <c r="D58" s="45">
        <v>24</v>
      </c>
      <c r="E58" s="45">
        <v>19</v>
      </c>
      <c r="F58" s="45">
        <v>28</v>
      </c>
      <c r="G58" s="45">
        <v>32</v>
      </c>
      <c r="H58" s="45">
        <v>48</v>
      </c>
      <c r="I58" s="45">
        <v>42</v>
      </c>
      <c r="J58" s="45">
        <v>29</v>
      </c>
      <c r="K58" s="45">
        <v>57</v>
      </c>
      <c r="L58" s="45">
        <v>53</v>
      </c>
      <c r="M58" s="45">
        <v>64</v>
      </c>
      <c r="N58" s="45">
        <v>48</v>
      </c>
      <c r="O58" s="45">
        <v>58</v>
      </c>
      <c r="P58" s="45">
        <v>72</v>
      </c>
      <c r="Q58" s="45">
        <v>35</v>
      </c>
      <c r="R58" s="45">
        <v>27</v>
      </c>
      <c r="S58" s="45">
        <v>35</v>
      </c>
      <c r="T58" s="45">
        <v>21</v>
      </c>
      <c r="U58" s="45">
        <v>4</v>
      </c>
      <c r="V58" s="47" t="s">
        <v>269</v>
      </c>
      <c r="W58" s="47" t="s">
        <v>269</v>
      </c>
      <c r="X58" s="45">
        <v>3</v>
      </c>
      <c r="Y58" s="47">
        <v>1</v>
      </c>
      <c r="Z58" s="65" t="s">
        <v>113</v>
      </c>
    </row>
    <row r="59" spans="1:26" ht="16.5" customHeight="1">
      <c r="A59" s="66" t="s">
        <v>114</v>
      </c>
      <c r="B59" s="45">
        <v>2445</v>
      </c>
      <c r="C59" s="45">
        <v>87</v>
      </c>
      <c r="D59" s="45">
        <v>90</v>
      </c>
      <c r="E59" s="45">
        <v>97</v>
      </c>
      <c r="F59" s="45">
        <v>87</v>
      </c>
      <c r="G59" s="45">
        <v>64</v>
      </c>
      <c r="H59" s="45">
        <v>95</v>
      </c>
      <c r="I59" s="45">
        <v>94</v>
      </c>
      <c r="J59" s="45">
        <v>150</v>
      </c>
      <c r="K59" s="45">
        <v>179</v>
      </c>
      <c r="L59" s="45">
        <v>169</v>
      </c>
      <c r="M59" s="45">
        <v>171</v>
      </c>
      <c r="N59" s="45">
        <v>157</v>
      </c>
      <c r="O59" s="45">
        <v>172</v>
      </c>
      <c r="P59" s="45">
        <v>205</v>
      </c>
      <c r="Q59" s="45">
        <v>174</v>
      </c>
      <c r="R59" s="45">
        <v>171</v>
      </c>
      <c r="S59" s="45">
        <v>129</v>
      </c>
      <c r="T59" s="45">
        <v>115</v>
      </c>
      <c r="U59" s="45">
        <v>30</v>
      </c>
      <c r="V59" s="45">
        <v>3</v>
      </c>
      <c r="W59" s="47">
        <v>2</v>
      </c>
      <c r="X59" s="45">
        <v>4</v>
      </c>
      <c r="Y59" s="47">
        <v>7</v>
      </c>
      <c r="Z59" s="65" t="s">
        <v>114</v>
      </c>
    </row>
    <row r="60" spans="1:26" ht="6" customHeight="1">
      <c r="A60" s="96"/>
      <c r="B60" s="97"/>
      <c r="C60" s="97"/>
      <c r="D60" s="97"/>
      <c r="E60" s="97"/>
      <c r="F60" s="97"/>
      <c r="G60" s="97"/>
      <c r="H60" s="97"/>
      <c r="I60" s="97"/>
      <c r="J60" s="97"/>
      <c r="K60" s="97"/>
      <c r="L60" s="97"/>
      <c r="M60" s="97"/>
      <c r="N60" s="97"/>
      <c r="O60" s="97"/>
      <c r="P60" s="97"/>
      <c r="Q60" s="97"/>
      <c r="R60" s="97"/>
      <c r="S60" s="97"/>
      <c r="T60" s="97"/>
      <c r="U60" s="97"/>
      <c r="V60" s="97"/>
      <c r="W60" s="97"/>
      <c r="X60" s="97"/>
      <c r="Y60" s="97"/>
      <c r="Z60" s="41"/>
    </row>
    <row r="61" spans="1:26">
      <c r="A61" s="490" t="s">
        <v>824</v>
      </c>
    </row>
  </sheetData>
  <mergeCells count="26">
    <mergeCell ref="A3:A4"/>
    <mergeCell ref="B3:B4"/>
    <mergeCell ref="C3:C4"/>
    <mergeCell ref="D3:D4"/>
    <mergeCell ref="K3:K4"/>
    <mergeCell ref="L3:L4"/>
    <mergeCell ref="M3:M4"/>
    <mergeCell ref="N3:N4"/>
    <mergeCell ref="E3:E4"/>
    <mergeCell ref="F3:F4"/>
    <mergeCell ref="G3:G4"/>
    <mergeCell ref="H3:H4"/>
    <mergeCell ref="I3:I4"/>
    <mergeCell ref="J3:J4"/>
    <mergeCell ref="Z3:Z4"/>
    <mergeCell ref="O3:O4"/>
    <mergeCell ref="P3:P4"/>
    <mergeCell ref="Q3:Q4"/>
    <mergeCell ref="R3:R4"/>
    <mergeCell ref="S3:S4"/>
    <mergeCell ref="T3:T4"/>
    <mergeCell ref="U3:U4"/>
    <mergeCell ref="V3:V4"/>
    <mergeCell ref="W3:W4"/>
    <mergeCell ref="X3:X4"/>
    <mergeCell ref="Y3:Y4"/>
  </mergeCells>
  <phoneticPr fontId="1"/>
  <pageMargins left="0.70866141732283472" right="0.70866141732283472" top="0.74803149606299213" bottom="0.74803149606299213" header="0.31496062992125984" footer="0.31496062992125984"/>
  <pageSetup paperSize="9" scale="83" firstPageNumber="41" fitToWidth="2" orientation="portrait" useFirstPageNumber="1" r:id="rId1"/>
  <headerFooter scaleWithDoc="0">
    <oddFooter>&amp;C&amp;"Century,標準"&amp;10&amp;P</oddFooter>
  </headerFooter>
  <colBreaks count="1" manualBreakCount="1">
    <brk id="13"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Z61"/>
  <sheetViews>
    <sheetView zoomScaleNormal="100" workbookViewId="0">
      <selection activeCell="AC18" sqref="AC18"/>
    </sheetView>
  </sheetViews>
  <sheetFormatPr defaultRowHeight="13.5"/>
  <cols>
    <col min="1" max="1" width="13.125" customWidth="1"/>
    <col min="2" max="2" width="8.75" bestFit="1" customWidth="1"/>
    <col min="3" max="25" width="7.5" customWidth="1"/>
    <col min="26" max="26" width="13.125" customWidth="1"/>
  </cols>
  <sheetData>
    <row r="1" spans="1:26" s="2" customFormat="1" ht="15">
      <c r="A1" s="598" t="s">
        <v>696</v>
      </c>
    </row>
    <row r="3" spans="1:26" ht="10.5" customHeight="1">
      <c r="A3" s="761" t="s">
        <v>340</v>
      </c>
      <c r="B3" s="763" t="s">
        <v>478</v>
      </c>
      <c r="C3" s="748" t="s">
        <v>341</v>
      </c>
      <c r="D3" s="748" t="s">
        <v>342</v>
      </c>
      <c r="E3" s="748" t="s">
        <v>343</v>
      </c>
      <c r="F3" s="748" t="s">
        <v>344</v>
      </c>
      <c r="G3" s="748" t="s">
        <v>345</v>
      </c>
      <c r="H3" s="748" t="s">
        <v>346</v>
      </c>
      <c r="I3" s="748" t="s">
        <v>347</v>
      </c>
      <c r="J3" s="748" t="s">
        <v>348</v>
      </c>
      <c r="K3" s="748" t="s">
        <v>349</v>
      </c>
      <c r="L3" s="748" t="s">
        <v>350</v>
      </c>
      <c r="M3" s="757" t="s">
        <v>351</v>
      </c>
      <c r="N3" s="759" t="s">
        <v>352</v>
      </c>
      <c r="O3" s="748" t="s">
        <v>353</v>
      </c>
      <c r="P3" s="748" t="s">
        <v>354</v>
      </c>
      <c r="Q3" s="748" t="s">
        <v>355</v>
      </c>
      <c r="R3" s="751" t="s">
        <v>356</v>
      </c>
      <c r="S3" s="751" t="s">
        <v>357</v>
      </c>
      <c r="T3" s="751" t="s">
        <v>358</v>
      </c>
      <c r="U3" s="751" t="s">
        <v>359</v>
      </c>
      <c r="V3" s="751" t="s">
        <v>360</v>
      </c>
      <c r="W3" s="753" t="s">
        <v>365</v>
      </c>
      <c r="X3" s="753" t="s">
        <v>361</v>
      </c>
      <c r="Y3" s="755" t="s">
        <v>825</v>
      </c>
      <c r="Z3" s="746" t="s">
        <v>340</v>
      </c>
    </row>
    <row r="4" spans="1:26" ht="10.5" customHeight="1">
      <c r="A4" s="762"/>
      <c r="B4" s="760"/>
      <c r="C4" s="749"/>
      <c r="D4" s="749"/>
      <c r="E4" s="749"/>
      <c r="F4" s="749"/>
      <c r="G4" s="749"/>
      <c r="H4" s="749"/>
      <c r="I4" s="749"/>
      <c r="J4" s="749"/>
      <c r="K4" s="749"/>
      <c r="L4" s="749"/>
      <c r="M4" s="758"/>
      <c r="N4" s="760"/>
      <c r="O4" s="749"/>
      <c r="P4" s="749"/>
      <c r="Q4" s="750"/>
      <c r="R4" s="752"/>
      <c r="S4" s="752"/>
      <c r="T4" s="752"/>
      <c r="U4" s="752"/>
      <c r="V4" s="752"/>
      <c r="W4" s="754"/>
      <c r="X4" s="754"/>
      <c r="Y4" s="756"/>
      <c r="Z4" s="747"/>
    </row>
    <row r="5" spans="1:26" ht="6" customHeight="1">
      <c r="A5" s="98"/>
      <c r="B5" s="99"/>
      <c r="C5" s="99"/>
      <c r="D5" s="99"/>
      <c r="E5" s="99"/>
      <c r="F5" s="99"/>
      <c r="G5" s="99"/>
      <c r="H5" s="99"/>
      <c r="I5" s="99"/>
      <c r="J5" s="99"/>
      <c r="K5" s="99"/>
      <c r="L5" s="99"/>
      <c r="M5" s="99"/>
      <c r="N5" s="99"/>
      <c r="O5" s="99"/>
      <c r="P5" s="99"/>
      <c r="Q5" s="101"/>
      <c r="R5" s="102"/>
      <c r="S5" s="102"/>
      <c r="T5" s="102"/>
      <c r="U5" s="102"/>
      <c r="V5" s="102"/>
      <c r="W5" s="103"/>
      <c r="X5" s="104"/>
      <c r="Y5" s="105"/>
      <c r="Z5" s="106"/>
    </row>
    <row r="6" spans="1:26" ht="16.5" customHeight="1">
      <c r="A6" s="66" t="s">
        <v>115</v>
      </c>
      <c r="B6" s="45">
        <v>2015</v>
      </c>
      <c r="C6" s="45">
        <v>48</v>
      </c>
      <c r="D6" s="45">
        <v>49</v>
      </c>
      <c r="E6" s="45">
        <v>64</v>
      </c>
      <c r="F6" s="45">
        <v>68</v>
      </c>
      <c r="G6" s="45">
        <v>94</v>
      </c>
      <c r="H6" s="45">
        <v>112</v>
      </c>
      <c r="I6" s="45">
        <v>97</v>
      </c>
      <c r="J6" s="45">
        <v>95</v>
      </c>
      <c r="K6" s="45">
        <v>141</v>
      </c>
      <c r="L6" s="45">
        <v>118</v>
      </c>
      <c r="M6" s="45">
        <v>112</v>
      </c>
      <c r="N6" s="45">
        <v>139</v>
      </c>
      <c r="O6" s="45">
        <v>174</v>
      </c>
      <c r="P6" s="45">
        <v>190</v>
      </c>
      <c r="Q6" s="45">
        <v>159</v>
      </c>
      <c r="R6" s="45">
        <v>138</v>
      </c>
      <c r="S6" s="45">
        <v>116</v>
      </c>
      <c r="T6" s="45">
        <v>64</v>
      </c>
      <c r="U6" s="45">
        <v>24</v>
      </c>
      <c r="V6" s="45">
        <v>6</v>
      </c>
      <c r="W6" s="47">
        <v>1</v>
      </c>
      <c r="X6" s="45">
        <v>6</v>
      </c>
      <c r="Y6" s="45">
        <v>5</v>
      </c>
      <c r="Z6" s="65" t="s">
        <v>115</v>
      </c>
    </row>
    <row r="7" spans="1:26" ht="16.5" customHeight="1">
      <c r="A7" s="66" t="s">
        <v>116</v>
      </c>
      <c r="B7" s="45">
        <v>1253</v>
      </c>
      <c r="C7" s="45">
        <v>23</v>
      </c>
      <c r="D7" s="45">
        <v>32</v>
      </c>
      <c r="E7" s="45">
        <v>36</v>
      </c>
      <c r="F7" s="45">
        <v>31</v>
      </c>
      <c r="G7" s="45">
        <v>127</v>
      </c>
      <c r="H7" s="45">
        <v>158</v>
      </c>
      <c r="I7" s="45">
        <v>113</v>
      </c>
      <c r="J7" s="45">
        <v>111</v>
      </c>
      <c r="K7" s="45">
        <v>110</v>
      </c>
      <c r="L7" s="45">
        <v>85</v>
      </c>
      <c r="M7" s="45">
        <v>70</v>
      </c>
      <c r="N7" s="45">
        <v>68</v>
      </c>
      <c r="O7" s="45">
        <v>92</v>
      </c>
      <c r="P7" s="45">
        <v>71</v>
      </c>
      <c r="Q7" s="45">
        <v>54</v>
      </c>
      <c r="R7" s="45">
        <v>27</v>
      </c>
      <c r="S7" s="45">
        <v>22</v>
      </c>
      <c r="T7" s="45">
        <v>17</v>
      </c>
      <c r="U7" s="45">
        <v>3</v>
      </c>
      <c r="V7" s="45">
        <v>1</v>
      </c>
      <c r="W7" s="47" t="s">
        <v>269</v>
      </c>
      <c r="X7" s="45">
        <v>2</v>
      </c>
      <c r="Y7" s="45">
        <v>10</v>
      </c>
      <c r="Z7" s="65" t="s">
        <v>116</v>
      </c>
    </row>
    <row r="8" spans="1:26" ht="16.5" customHeight="1">
      <c r="A8" s="66" t="s">
        <v>117</v>
      </c>
      <c r="B8" s="45">
        <v>1386</v>
      </c>
      <c r="C8" s="45">
        <v>69</v>
      </c>
      <c r="D8" s="45">
        <v>62</v>
      </c>
      <c r="E8" s="45">
        <v>75</v>
      </c>
      <c r="F8" s="45">
        <v>68</v>
      </c>
      <c r="G8" s="45">
        <v>46</v>
      </c>
      <c r="H8" s="45">
        <v>52</v>
      </c>
      <c r="I8" s="45">
        <v>63</v>
      </c>
      <c r="J8" s="45">
        <v>104</v>
      </c>
      <c r="K8" s="45">
        <v>133</v>
      </c>
      <c r="L8" s="45">
        <v>128</v>
      </c>
      <c r="M8" s="45">
        <v>122</v>
      </c>
      <c r="N8" s="45">
        <v>111</v>
      </c>
      <c r="O8" s="45">
        <v>89</v>
      </c>
      <c r="P8" s="45">
        <v>77</v>
      </c>
      <c r="Q8" s="45">
        <v>49</v>
      </c>
      <c r="R8" s="45">
        <v>45</v>
      </c>
      <c r="S8" s="45">
        <v>35</v>
      </c>
      <c r="T8" s="45">
        <v>31</v>
      </c>
      <c r="U8" s="45">
        <v>17</v>
      </c>
      <c r="V8" s="45">
        <v>4</v>
      </c>
      <c r="W8" s="47" t="s">
        <v>269</v>
      </c>
      <c r="X8" s="45">
        <v>6</v>
      </c>
      <c r="Y8" s="47">
        <v>5</v>
      </c>
      <c r="Z8" s="65" t="s">
        <v>117</v>
      </c>
    </row>
    <row r="9" spans="1:26" ht="16.5" customHeight="1">
      <c r="A9" s="66" t="s">
        <v>118</v>
      </c>
      <c r="B9" s="45">
        <v>3408</v>
      </c>
      <c r="C9" s="45">
        <v>116</v>
      </c>
      <c r="D9" s="45">
        <v>125</v>
      </c>
      <c r="E9" s="45">
        <v>134</v>
      </c>
      <c r="F9" s="45">
        <v>215</v>
      </c>
      <c r="G9" s="45">
        <v>102</v>
      </c>
      <c r="H9" s="45">
        <v>136</v>
      </c>
      <c r="I9" s="45">
        <v>170</v>
      </c>
      <c r="J9" s="45">
        <v>190</v>
      </c>
      <c r="K9" s="45">
        <v>257</v>
      </c>
      <c r="L9" s="45">
        <v>226</v>
      </c>
      <c r="M9" s="45">
        <v>218</v>
      </c>
      <c r="N9" s="45">
        <v>222</v>
      </c>
      <c r="O9" s="45">
        <v>272</v>
      </c>
      <c r="P9" s="45">
        <v>309</v>
      </c>
      <c r="Q9" s="45">
        <v>213</v>
      </c>
      <c r="R9" s="45">
        <v>184</v>
      </c>
      <c r="S9" s="45">
        <v>148</v>
      </c>
      <c r="T9" s="45">
        <v>113</v>
      </c>
      <c r="U9" s="45">
        <v>43</v>
      </c>
      <c r="V9" s="45">
        <v>10</v>
      </c>
      <c r="W9" s="45">
        <v>1</v>
      </c>
      <c r="X9" s="45">
        <v>4</v>
      </c>
      <c r="Y9" s="47">
        <v>8</v>
      </c>
      <c r="Z9" s="65" t="s">
        <v>118</v>
      </c>
    </row>
    <row r="10" spans="1:26" ht="16.5" customHeight="1">
      <c r="A10" s="66" t="s">
        <v>119</v>
      </c>
      <c r="B10" s="45">
        <v>1583</v>
      </c>
      <c r="C10" s="45">
        <v>43</v>
      </c>
      <c r="D10" s="45">
        <v>39</v>
      </c>
      <c r="E10" s="45">
        <v>46</v>
      </c>
      <c r="F10" s="45">
        <v>64</v>
      </c>
      <c r="G10" s="45">
        <v>99</v>
      </c>
      <c r="H10" s="45">
        <v>111</v>
      </c>
      <c r="I10" s="45">
        <v>103</v>
      </c>
      <c r="J10" s="45">
        <v>80</v>
      </c>
      <c r="K10" s="45">
        <v>109</v>
      </c>
      <c r="L10" s="45">
        <v>105</v>
      </c>
      <c r="M10" s="45">
        <v>115</v>
      </c>
      <c r="N10" s="45">
        <v>93</v>
      </c>
      <c r="O10" s="45">
        <v>108</v>
      </c>
      <c r="P10" s="45">
        <v>132</v>
      </c>
      <c r="Q10" s="45">
        <v>89</v>
      </c>
      <c r="R10" s="45">
        <v>89</v>
      </c>
      <c r="S10" s="45">
        <v>80</v>
      </c>
      <c r="T10" s="45">
        <v>44</v>
      </c>
      <c r="U10" s="45">
        <v>21</v>
      </c>
      <c r="V10" s="45">
        <v>2</v>
      </c>
      <c r="W10" s="45">
        <v>2</v>
      </c>
      <c r="X10" s="45">
        <v>9</v>
      </c>
      <c r="Y10" s="47">
        <v>2</v>
      </c>
      <c r="Z10" s="65" t="s">
        <v>119</v>
      </c>
    </row>
    <row r="11" spans="1:26" s="2" customFormat="1" ht="16.5" customHeight="1">
      <c r="A11" s="513" t="s">
        <v>120</v>
      </c>
      <c r="B11" s="515">
        <v>82365</v>
      </c>
      <c r="C11" s="515">
        <v>2379</v>
      </c>
      <c r="D11" s="515">
        <v>2498</v>
      </c>
      <c r="E11" s="515">
        <v>2576</v>
      </c>
      <c r="F11" s="515">
        <v>3153</v>
      </c>
      <c r="G11" s="515">
        <v>3687</v>
      </c>
      <c r="H11" s="515">
        <v>3720</v>
      </c>
      <c r="I11" s="515">
        <v>3894</v>
      </c>
      <c r="J11" s="515">
        <v>4602</v>
      </c>
      <c r="K11" s="515">
        <v>5581</v>
      </c>
      <c r="L11" s="515">
        <v>5113</v>
      </c>
      <c r="M11" s="515">
        <v>5100</v>
      </c>
      <c r="N11" s="515">
        <v>5412</v>
      </c>
      <c r="O11" s="515">
        <v>6528</v>
      </c>
      <c r="P11" s="515">
        <v>7472</v>
      </c>
      <c r="Q11" s="515">
        <v>6000</v>
      </c>
      <c r="R11" s="515">
        <v>5233</v>
      </c>
      <c r="S11" s="515">
        <v>4457</v>
      </c>
      <c r="T11" s="515">
        <v>2917</v>
      </c>
      <c r="U11" s="515">
        <v>1322</v>
      </c>
      <c r="V11" s="515">
        <v>326</v>
      </c>
      <c r="W11" s="528">
        <v>61</v>
      </c>
      <c r="X11" s="515">
        <v>334</v>
      </c>
      <c r="Y11" s="515">
        <v>333</v>
      </c>
      <c r="Z11" s="529" t="s">
        <v>120</v>
      </c>
    </row>
    <row r="12" spans="1:26" ht="16.5" customHeight="1">
      <c r="A12" s="66" t="s">
        <v>121</v>
      </c>
      <c r="B12" s="45">
        <v>4829</v>
      </c>
      <c r="C12" s="45">
        <v>108</v>
      </c>
      <c r="D12" s="45">
        <v>154</v>
      </c>
      <c r="E12" s="45">
        <v>183</v>
      </c>
      <c r="F12" s="45">
        <v>187</v>
      </c>
      <c r="G12" s="45">
        <v>153</v>
      </c>
      <c r="H12" s="45">
        <v>197</v>
      </c>
      <c r="I12" s="45">
        <v>214</v>
      </c>
      <c r="J12" s="45">
        <v>259</v>
      </c>
      <c r="K12" s="45">
        <v>354</v>
      </c>
      <c r="L12" s="45">
        <v>293</v>
      </c>
      <c r="M12" s="45">
        <v>308</v>
      </c>
      <c r="N12" s="45">
        <v>357</v>
      </c>
      <c r="O12" s="45">
        <v>391</v>
      </c>
      <c r="P12" s="45">
        <v>484</v>
      </c>
      <c r="Q12" s="45">
        <v>360</v>
      </c>
      <c r="R12" s="45">
        <v>351</v>
      </c>
      <c r="S12" s="45">
        <v>270</v>
      </c>
      <c r="T12" s="45">
        <v>141</v>
      </c>
      <c r="U12" s="45">
        <v>41</v>
      </c>
      <c r="V12" s="45">
        <v>16</v>
      </c>
      <c r="W12" s="45">
        <v>1</v>
      </c>
      <c r="X12" s="45">
        <v>7</v>
      </c>
      <c r="Y12" s="45">
        <v>7</v>
      </c>
      <c r="Z12" s="65" t="s">
        <v>121</v>
      </c>
    </row>
    <row r="13" spans="1:26" ht="16.5" customHeight="1">
      <c r="A13" s="66" t="s">
        <v>122</v>
      </c>
      <c r="B13" s="45">
        <v>1905</v>
      </c>
      <c r="C13" s="45">
        <v>54</v>
      </c>
      <c r="D13" s="45">
        <v>62</v>
      </c>
      <c r="E13" s="45">
        <v>63</v>
      </c>
      <c r="F13" s="45">
        <v>55</v>
      </c>
      <c r="G13" s="45">
        <v>38</v>
      </c>
      <c r="H13" s="45">
        <v>65</v>
      </c>
      <c r="I13" s="45">
        <v>74</v>
      </c>
      <c r="J13" s="45">
        <v>95</v>
      </c>
      <c r="K13" s="45">
        <v>137</v>
      </c>
      <c r="L13" s="45">
        <v>122</v>
      </c>
      <c r="M13" s="45">
        <v>101</v>
      </c>
      <c r="N13" s="45">
        <v>113</v>
      </c>
      <c r="O13" s="45">
        <v>180</v>
      </c>
      <c r="P13" s="45">
        <v>208</v>
      </c>
      <c r="Q13" s="45">
        <v>153</v>
      </c>
      <c r="R13" s="45">
        <v>156</v>
      </c>
      <c r="S13" s="45">
        <v>111</v>
      </c>
      <c r="T13" s="45">
        <v>77</v>
      </c>
      <c r="U13" s="45">
        <v>32</v>
      </c>
      <c r="V13" s="45">
        <v>6</v>
      </c>
      <c r="W13" s="45">
        <v>2</v>
      </c>
      <c r="X13" s="45">
        <v>1</v>
      </c>
      <c r="Y13" s="47">
        <v>1</v>
      </c>
      <c r="Z13" s="65" t="s">
        <v>122</v>
      </c>
    </row>
    <row r="14" spans="1:26" ht="16.5" customHeight="1">
      <c r="A14" s="66" t="s">
        <v>123</v>
      </c>
      <c r="B14" s="45">
        <v>850</v>
      </c>
      <c r="C14" s="45">
        <v>52</v>
      </c>
      <c r="D14" s="45">
        <v>51</v>
      </c>
      <c r="E14" s="45">
        <v>54</v>
      </c>
      <c r="F14" s="45">
        <v>62</v>
      </c>
      <c r="G14" s="45">
        <v>82</v>
      </c>
      <c r="H14" s="45">
        <v>58</v>
      </c>
      <c r="I14" s="45">
        <v>77</v>
      </c>
      <c r="J14" s="45">
        <v>90</v>
      </c>
      <c r="K14" s="45">
        <v>79</v>
      </c>
      <c r="L14" s="45">
        <v>90</v>
      </c>
      <c r="M14" s="45">
        <v>66</v>
      </c>
      <c r="N14" s="45">
        <v>29</v>
      </c>
      <c r="O14" s="45">
        <v>24</v>
      </c>
      <c r="P14" s="45">
        <v>10</v>
      </c>
      <c r="Q14" s="45">
        <v>5</v>
      </c>
      <c r="R14" s="45">
        <v>6</v>
      </c>
      <c r="S14" s="45">
        <v>9</v>
      </c>
      <c r="T14" s="45">
        <v>2</v>
      </c>
      <c r="U14" s="47" t="s">
        <v>269</v>
      </c>
      <c r="V14" s="47" t="s">
        <v>269</v>
      </c>
      <c r="W14" s="47" t="s">
        <v>269</v>
      </c>
      <c r="X14" s="45">
        <v>4</v>
      </c>
      <c r="Y14" s="47">
        <v>1</v>
      </c>
      <c r="Z14" s="65" t="s">
        <v>123</v>
      </c>
    </row>
    <row r="15" spans="1:26" ht="16.5" customHeight="1">
      <c r="A15" s="66" t="s">
        <v>124</v>
      </c>
      <c r="B15" s="45">
        <v>2252</v>
      </c>
      <c r="C15" s="45">
        <v>38</v>
      </c>
      <c r="D15" s="45">
        <v>69</v>
      </c>
      <c r="E15" s="45">
        <v>77</v>
      </c>
      <c r="F15" s="45">
        <v>80</v>
      </c>
      <c r="G15" s="45">
        <v>82</v>
      </c>
      <c r="H15" s="45">
        <v>103</v>
      </c>
      <c r="I15" s="45">
        <v>89</v>
      </c>
      <c r="J15" s="45">
        <v>128</v>
      </c>
      <c r="K15" s="45">
        <v>124</v>
      </c>
      <c r="L15" s="45">
        <v>130</v>
      </c>
      <c r="M15" s="45">
        <v>137</v>
      </c>
      <c r="N15" s="45">
        <v>167</v>
      </c>
      <c r="O15" s="45">
        <v>208</v>
      </c>
      <c r="P15" s="45">
        <v>231</v>
      </c>
      <c r="Q15" s="45">
        <v>211</v>
      </c>
      <c r="R15" s="45">
        <v>172</v>
      </c>
      <c r="S15" s="45">
        <v>117</v>
      </c>
      <c r="T15" s="45">
        <v>58</v>
      </c>
      <c r="U15" s="45">
        <v>23</v>
      </c>
      <c r="V15" s="45">
        <v>5</v>
      </c>
      <c r="W15" s="47" t="s">
        <v>269</v>
      </c>
      <c r="X15" s="45">
        <v>3</v>
      </c>
      <c r="Y15" s="45">
        <v>37</v>
      </c>
      <c r="Z15" s="65" t="s">
        <v>124</v>
      </c>
    </row>
    <row r="16" spans="1:26" ht="16.5" customHeight="1">
      <c r="A16" s="472" t="s">
        <v>270</v>
      </c>
      <c r="B16" s="45">
        <v>2090</v>
      </c>
      <c r="C16" s="45">
        <v>60</v>
      </c>
      <c r="D16" s="45">
        <v>43</v>
      </c>
      <c r="E16" s="45">
        <v>41</v>
      </c>
      <c r="F16" s="45">
        <v>36</v>
      </c>
      <c r="G16" s="45">
        <v>60</v>
      </c>
      <c r="H16" s="45">
        <v>82</v>
      </c>
      <c r="I16" s="45">
        <v>82</v>
      </c>
      <c r="J16" s="45">
        <v>100</v>
      </c>
      <c r="K16" s="45">
        <v>114</v>
      </c>
      <c r="L16" s="45">
        <v>115</v>
      </c>
      <c r="M16" s="45">
        <v>126</v>
      </c>
      <c r="N16" s="45">
        <v>136</v>
      </c>
      <c r="O16" s="45">
        <v>209</v>
      </c>
      <c r="P16" s="45">
        <v>204</v>
      </c>
      <c r="Q16" s="45">
        <v>169</v>
      </c>
      <c r="R16" s="45">
        <v>188</v>
      </c>
      <c r="S16" s="45">
        <v>148</v>
      </c>
      <c r="T16" s="45">
        <v>104</v>
      </c>
      <c r="U16" s="45">
        <v>56</v>
      </c>
      <c r="V16" s="45">
        <v>10</v>
      </c>
      <c r="W16" s="47" t="s">
        <v>269</v>
      </c>
      <c r="X16" s="45">
        <v>7</v>
      </c>
      <c r="Y16" s="45">
        <v>12</v>
      </c>
      <c r="Z16" s="471" t="s">
        <v>270</v>
      </c>
    </row>
    <row r="17" spans="1:26" ht="16.5" customHeight="1">
      <c r="A17" s="472" t="s">
        <v>245</v>
      </c>
      <c r="B17" s="45">
        <v>2366</v>
      </c>
      <c r="C17" s="45">
        <v>75</v>
      </c>
      <c r="D17" s="45">
        <v>78</v>
      </c>
      <c r="E17" s="45">
        <v>73</v>
      </c>
      <c r="F17" s="45">
        <v>95</v>
      </c>
      <c r="G17" s="45">
        <v>73</v>
      </c>
      <c r="H17" s="45">
        <v>94</v>
      </c>
      <c r="I17" s="45">
        <v>106</v>
      </c>
      <c r="J17" s="45">
        <v>145</v>
      </c>
      <c r="K17" s="45">
        <v>174</v>
      </c>
      <c r="L17" s="45">
        <v>114</v>
      </c>
      <c r="M17" s="45">
        <v>149</v>
      </c>
      <c r="N17" s="45">
        <v>173</v>
      </c>
      <c r="O17" s="45">
        <v>185</v>
      </c>
      <c r="P17" s="45">
        <v>221</v>
      </c>
      <c r="Q17" s="45">
        <v>154</v>
      </c>
      <c r="R17" s="45">
        <v>147</v>
      </c>
      <c r="S17" s="45">
        <v>146</v>
      </c>
      <c r="T17" s="45">
        <v>107</v>
      </c>
      <c r="U17" s="45">
        <v>40</v>
      </c>
      <c r="V17" s="45">
        <v>10</v>
      </c>
      <c r="W17" s="47">
        <v>1</v>
      </c>
      <c r="X17" s="45">
        <v>6</v>
      </c>
      <c r="Y17" s="45">
        <v>23</v>
      </c>
      <c r="Z17" s="471" t="s">
        <v>245</v>
      </c>
    </row>
    <row r="18" spans="1:26" ht="16.5" customHeight="1">
      <c r="A18" s="472" t="s">
        <v>258</v>
      </c>
      <c r="B18" s="45">
        <v>2327</v>
      </c>
      <c r="C18" s="45">
        <v>59</v>
      </c>
      <c r="D18" s="45">
        <v>45</v>
      </c>
      <c r="E18" s="45">
        <v>55</v>
      </c>
      <c r="F18" s="45">
        <v>74</v>
      </c>
      <c r="G18" s="45">
        <v>54</v>
      </c>
      <c r="H18" s="45">
        <v>90</v>
      </c>
      <c r="I18" s="45">
        <v>105</v>
      </c>
      <c r="J18" s="45">
        <v>102</v>
      </c>
      <c r="K18" s="45">
        <v>139</v>
      </c>
      <c r="L18" s="45">
        <v>121</v>
      </c>
      <c r="M18" s="45">
        <v>143</v>
      </c>
      <c r="N18" s="45">
        <v>147</v>
      </c>
      <c r="O18" s="45">
        <v>202</v>
      </c>
      <c r="P18" s="45">
        <v>256</v>
      </c>
      <c r="Q18" s="45">
        <v>190</v>
      </c>
      <c r="R18" s="45">
        <v>168</v>
      </c>
      <c r="S18" s="45">
        <v>179</v>
      </c>
      <c r="T18" s="45">
        <v>111</v>
      </c>
      <c r="U18" s="45">
        <v>55</v>
      </c>
      <c r="V18" s="45">
        <v>18</v>
      </c>
      <c r="W18" s="45">
        <v>1</v>
      </c>
      <c r="X18" s="45">
        <v>13</v>
      </c>
      <c r="Y18" s="47">
        <v>4</v>
      </c>
      <c r="Z18" s="471" t="s">
        <v>258</v>
      </c>
    </row>
    <row r="19" spans="1:26" ht="16.5" customHeight="1">
      <c r="A19" s="66" t="s">
        <v>125</v>
      </c>
      <c r="B19" s="45">
        <v>1814</v>
      </c>
      <c r="C19" s="45">
        <v>69</v>
      </c>
      <c r="D19" s="45">
        <v>89</v>
      </c>
      <c r="E19" s="45">
        <v>75</v>
      </c>
      <c r="F19" s="45">
        <v>270</v>
      </c>
      <c r="G19" s="45">
        <v>106</v>
      </c>
      <c r="H19" s="45">
        <v>74</v>
      </c>
      <c r="I19" s="45">
        <v>96</v>
      </c>
      <c r="J19" s="45">
        <v>125</v>
      </c>
      <c r="K19" s="45">
        <v>118</v>
      </c>
      <c r="L19" s="45">
        <v>104</v>
      </c>
      <c r="M19" s="45">
        <v>91</v>
      </c>
      <c r="N19" s="45">
        <v>91</v>
      </c>
      <c r="O19" s="45">
        <v>103</v>
      </c>
      <c r="P19" s="45">
        <v>119</v>
      </c>
      <c r="Q19" s="45">
        <v>80</v>
      </c>
      <c r="R19" s="45">
        <v>68</v>
      </c>
      <c r="S19" s="45">
        <v>71</v>
      </c>
      <c r="T19" s="45">
        <v>42</v>
      </c>
      <c r="U19" s="45">
        <v>15</v>
      </c>
      <c r="V19" s="45">
        <v>3</v>
      </c>
      <c r="W19" s="47" t="s">
        <v>269</v>
      </c>
      <c r="X19" s="45">
        <v>5</v>
      </c>
      <c r="Y19" s="45">
        <v>11</v>
      </c>
      <c r="Z19" s="65" t="s">
        <v>125</v>
      </c>
    </row>
    <row r="20" spans="1:26" ht="16.5" customHeight="1">
      <c r="A20" s="66" t="s">
        <v>126</v>
      </c>
      <c r="B20" s="45">
        <v>1335</v>
      </c>
      <c r="C20" s="45">
        <v>35</v>
      </c>
      <c r="D20" s="45">
        <v>50</v>
      </c>
      <c r="E20" s="45">
        <v>47</v>
      </c>
      <c r="F20" s="45">
        <v>39</v>
      </c>
      <c r="G20" s="45">
        <v>44</v>
      </c>
      <c r="H20" s="45">
        <v>49</v>
      </c>
      <c r="I20" s="45">
        <v>67</v>
      </c>
      <c r="J20" s="45">
        <v>73</v>
      </c>
      <c r="K20" s="45">
        <v>93</v>
      </c>
      <c r="L20" s="45">
        <v>73</v>
      </c>
      <c r="M20" s="45">
        <v>85</v>
      </c>
      <c r="N20" s="45">
        <v>82</v>
      </c>
      <c r="O20" s="45">
        <v>112</v>
      </c>
      <c r="P20" s="45">
        <v>156</v>
      </c>
      <c r="Q20" s="45">
        <v>102</v>
      </c>
      <c r="R20" s="45">
        <v>97</v>
      </c>
      <c r="S20" s="45">
        <v>81</v>
      </c>
      <c r="T20" s="45">
        <v>37</v>
      </c>
      <c r="U20" s="45">
        <v>10</v>
      </c>
      <c r="V20" s="45">
        <v>1</v>
      </c>
      <c r="W20" s="47" t="s">
        <v>269</v>
      </c>
      <c r="X20" s="45">
        <v>2</v>
      </c>
      <c r="Y20" s="45">
        <v>3</v>
      </c>
      <c r="Z20" s="65" t="s">
        <v>126</v>
      </c>
    </row>
    <row r="21" spans="1:26" ht="16.5" customHeight="1">
      <c r="A21" s="66" t="s">
        <v>127</v>
      </c>
      <c r="B21" s="45">
        <v>3047</v>
      </c>
      <c r="C21" s="45">
        <v>101</v>
      </c>
      <c r="D21" s="45">
        <v>85</v>
      </c>
      <c r="E21" s="45">
        <v>94</v>
      </c>
      <c r="F21" s="45">
        <v>103</v>
      </c>
      <c r="G21" s="45">
        <v>105</v>
      </c>
      <c r="H21" s="45">
        <v>107</v>
      </c>
      <c r="I21" s="45">
        <v>149</v>
      </c>
      <c r="J21" s="45">
        <v>173</v>
      </c>
      <c r="K21" s="45">
        <v>187</v>
      </c>
      <c r="L21" s="45">
        <v>185</v>
      </c>
      <c r="M21" s="45">
        <v>189</v>
      </c>
      <c r="N21" s="45">
        <v>173</v>
      </c>
      <c r="O21" s="45">
        <v>256</v>
      </c>
      <c r="P21" s="45">
        <v>286</v>
      </c>
      <c r="Q21" s="45">
        <v>232</v>
      </c>
      <c r="R21" s="45">
        <v>241</v>
      </c>
      <c r="S21" s="45">
        <v>208</v>
      </c>
      <c r="T21" s="45">
        <v>111</v>
      </c>
      <c r="U21" s="45">
        <v>40</v>
      </c>
      <c r="V21" s="45">
        <v>12</v>
      </c>
      <c r="W21" s="45">
        <v>3</v>
      </c>
      <c r="X21" s="45">
        <v>7</v>
      </c>
      <c r="Y21" s="45">
        <v>28</v>
      </c>
      <c r="Z21" s="65" t="s">
        <v>127</v>
      </c>
    </row>
    <row r="22" spans="1:26" ht="16.5" customHeight="1">
      <c r="A22" s="472" t="s">
        <v>271</v>
      </c>
      <c r="B22" s="45">
        <v>2188</v>
      </c>
      <c r="C22" s="45">
        <v>41</v>
      </c>
      <c r="D22" s="45">
        <v>50</v>
      </c>
      <c r="E22" s="45">
        <v>211</v>
      </c>
      <c r="F22" s="45">
        <v>445</v>
      </c>
      <c r="G22" s="45">
        <v>62</v>
      </c>
      <c r="H22" s="45">
        <v>55</v>
      </c>
      <c r="I22" s="45">
        <v>65</v>
      </c>
      <c r="J22" s="45">
        <v>88</v>
      </c>
      <c r="K22" s="45">
        <v>106</v>
      </c>
      <c r="L22" s="45">
        <v>110</v>
      </c>
      <c r="M22" s="45">
        <v>119</v>
      </c>
      <c r="N22" s="45">
        <v>108</v>
      </c>
      <c r="O22" s="45">
        <v>138</v>
      </c>
      <c r="P22" s="45">
        <v>151</v>
      </c>
      <c r="Q22" s="45">
        <v>126</v>
      </c>
      <c r="R22" s="45">
        <v>122</v>
      </c>
      <c r="S22" s="45">
        <v>113</v>
      </c>
      <c r="T22" s="45">
        <v>61</v>
      </c>
      <c r="U22" s="45">
        <v>13</v>
      </c>
      <c r="V22" s="45">
        <v>2</v>
      </c>
      <c r="W22" s="47">
        <v>1</v>
      </c>
      <c r="X22" s="45">
        <v>1</v>
      </c>
      <c r="Y22" s="47">
        <v>7</v>
      </c>
      <c r="Z22" s="471" t="s">
        <v>271</v>
      </c>
    </row>
    <row r="23" spans="1:26" ht="16.5" customHeight="1">
      <c r="A23" s="472" t="s">
        <v>246</v>
      </c>
      <c r="B23" s="45">
        <v>2930</v>
      </c>
      <c r="C23" s="45">
        <v>117</v>
      </c>
      <c r="D23" s="45">
        <v>142</v>
      </c>
      <c r="E23" s="45">
        <v>136</v>
      </c>
      <c r="F23" s="45">
        <v>127</v>
      </c>
      <c r="G23" s="45">
        <v>73</v>
      </c>
      <c r="H23" s="45">
        <v>96</v>
      </c>
      <c r="I23" s="45">
        <v>132</v>
      </c>
      <c r="J23" s="45">
        <v>194</v>
      </c>
      <c r="K23" s="45">
        <v>208</v>
      </c>
      <c r="L23" s="45">
        <v>195</v>
      </c>
      <c r="M23" s="45">
        <v>187</v>
      </c>
      <c r="N23" s="45">
        <v>203</v>
      </c>
      <c r="O23" s="45">
        <v>197</v>
      </c>
      <c r="P23" s="45">
        <v>252</v>
      </c>
      <c r="Q23" s="45">
        <v>186</v>
      </c>
      <c r="R23" s="45">
        <v>188</v>
      </c>
      <c r="S23" s="45">
        <v>151</v>
      </c>
      <c r="T23" s="45">
        <v>90</v>
      </c>
      <c r="U23" s="45">
        <v>43</v>
      </c>
      <c r="V23" s="45">
        <v>10</v>
      </c>
      <c r="W23" s="47" t="s">
        <v>269</v>
      </c>
      <c r="X23" s="45">
        <v>3</v>
      </c>
      <c r="Y23" s="47">
        <v>1</v>
      </c>
      <c r="Z23" s="471" t="s">
        <v>246</v>
      </c>
    </row>
    <row r="24" spans="1:26" ht="16.5" customHeight="1">
      <c r="A24" s="472" t="s">
        <v>259</v>
      </c>
      <c r="B24" s="45">
        <v>3095</v>
      </c>
      <c r="C24" s="45">
        <v>97</v>
      </c>
      <c r="D24" s="45">
        <v>121</v>
      </c>
      <c r="E24" s="45">
        <v>137</v>
      </c>
      <c r="F24" s="45">
        <v>129</v>
      </c>
      <c r="G24" s="45">
        <v>77</v>
      </c>
      <c r="H24" s="45">
        <v>71</v>
      </c>
      <c r="I24" s="45">
        <v>140</v>
      </c>
      <c r="J24" s="45">
        <v>167</v>
      </c>
      <c r="K24" s="45">
        <v>246</v>
      </c>
      <c r="L24" s="45">
        <v>191</v>
      </c>
      <c r="M24" s="45">
        <v>149</v>
      </c>
      <c r="N24" s="45">
        <v>223</v>
      </c>
      <c r="O24" s="45">
        <v>253</v>
      </c>
      <c r="P24" s="45">
        <v>291</v>
      </c>
      <c r="Q24" s="45">
        <v>242</v>
      </c>
      <c r="R24" s="45">
        <v>229</v>
      </c>
      <c r="S24" s="45">
        <v>188</v>
      </c>
      <c r="T24" s="45">
        <v>100</v>
      </c>
      <c r="U24" s="45">
        <v>36</v>
      </c>
      <c r="V24" s="45">
        <v>4</v>
      </c>
      <c r="W24" s="47">
        <v>1</v>
      </c>
      <c r="X24" s="45">
        <v>3</v>
      </c>
      <c r="Y24" s="45">
        <v>5</v>
      </c>
      <c r="Z24" s="471" t="s">
        <v>259</v>
      </c>
    </row>
    <row r="25" spans="1:26" ht="16.5" customHeight="1">
      <c r="A25" s="472" t="s">
        <v>266</v>
      </c>
      <c r="B25" s="45">
        <v>2069</v>
      </c>
      <c r="C25" s="45">
        <v>64</v>
      </c>
      <c r="D25" s="45">
        <v>80</v>
      </c>
      <c r="E25" s="45">
        <v>99</v>
      </c>
      <c r="F25" s="45">
        <v>81</v>
      </c>
      <c r="G25" s="45">
        <v>54</v>
      </c>
      <c r="H25" s="45">
        <v>82</v>
      </c>
      <c r="I25" s="45">
        <v>107</v>
      </c>
      <c r="J25" s="45">
        <v>111</v>
      </c>
      <c r="K25" s="45">
        <v>128</v>
      </c>
      <c r="L25" s="45">
        <v>128</v>
      </c>
      <c r="M25" s="45">
        <v>127</v>
      </c>
      <c r="N25" s="45">
        <v>111</v>
      </c>
      <c r="O25" s="45">
        <v>169</v>
      </c>
      <c r="P25" s="45">
        <v>169</v>
      </c>
      <c r="Q25" s="45">
        <v>146</v>
      </c>
      <c r="R25" s="45">
        <v>136</v>
      </c>
      <c r="S25" s="45">
        <v>139</v>
      </c>
      <c r="T25" s="45">
        <v>93</v>
      </c>
      <c r="U25" s="45">
        <v>33</v>
      </c>
      <c r="V25" s="45">
        <v>9</v>
      </c>
      <c r="W25" s="45">
        <v>1</v>
      </c>
      <c r="X25" s="45">
        <v>2</v>
      </c>
      <c r="Y25" s="45">
        <v>5</v>
      </c>
      <c r="Z25" s="471" t="s">
        <v>266</v>
      </c>
    </row>
    <row r="26" spans="1:26" ht="16.5" customHeight="1">
      <c r="A26" s="66" t="s">
        <v>128</v>
      </c>
      <c r="B26" s="45">
        <v>2339</v>
      </c>
      <c r="C26" s="45">
        <v>64</v>
      </c>
      <c r="D26" s="45">
        <v>92</v>
      </c>
      <c r="E26" s="45">
        <v>90</v>
      </c>
      <c r="F26" s="45">
        <v>140</v>
      </c>
      <c r="G26" s="45">
        <v>120</v>
      </c>
      <c r="H26" s="45">
        <v>92</v>
      </c>
      <c r="I26" s="45">
        <v>100</v>
      </c>
      <c r="J26" s="45">
        <v>125</v>
      </c>
      <c r="K26" s="45">
        <v>176</v>
      </c>
      <c r="L26" s="45">
        <v>158</v>
      </c>
      <c r="M26" s="45">
        <v>158</v>
      </c>
      <c r="N26" s="45">
        <v>154</v>
      </c>
      <c r="O26" s="45">
        <v>167</v>
      </c>
      <c r="P26" s="45">
        <v>208</v>
      </c>
      <c r="Q26" s="45">
        <v>181</v>
      </c>
      <c r="R26" s="45">
        <v>133</v>
      </c>
      <c r="S26" s="45">
        <v>92</v>
      </c>
      <c r="T26" s="45">
        <v>52</v>
      </c>
      <c r="U26" s="45">
        <v>14</v>
      </c>
      <c r="V26" s="45">
        <v>6</v>
      </c>
      <c r="W26" s="47" t="s">
        <v>269</v>
      </c>
      <c r="X26" s="45">
        <v>17</v>
      </c>
      <c r="Y26" s="47">
        <v>6</v>
      </c>
      <c r="Z26" s="65" t="s">
        <v>128</v>
      </c>
    </row>
    <row r="27" spans="1:26" ht="16.5" customHeight="1">
      <c r="A27" s="66" t="s">
        <v>129</v>
      </c>
      <c r="B27" s="45">
        <v>2803</v>
      </c>
      <c r="C27" s="45">
        <v>54</v>
      </c>
      <c r="D27" s="45">
        <v>93</v>
      </c>
      <c r="E27" s="45">
        <v>114</v>
      </c>
      <c r="F27" s="45">
        <v>103</v>
      </c>
      <c r="G27" s="45">
        <v>76</v>
      </c>
      <c r="H27" s="45">
        <v>79</v>
      </c>
      <c r="I27" s="45">
        <v>134</v>
      </c>
      <c r="J27" s="45">
        <v>132</v>
      </c>
      <c r="K27" s="45">
        <v>165</v>
      </c>
      <c r="L27" s="45">
        <v>149</v>
      </c>
      <c r="M27" s="45">
        <v>140</v>
      </c>
      <c r="N27" s="45">
        <v>158</v>
      </c>
      <c r="O27" s="45">
        <v>228</v>
      </c>
      <c r="P27" s="45">
        <v>315</v>
      </c>
      <c r="Q27" s="45">
        <v>225</v>
      </c>
      <c r="R27" s="45">
        <v>208</v>
      </c>
      <c r="S27" s="45">
        <v>173</v>
      </c>
      <c r="T27" s="45">
        <v>140</v>
      </c>
      <c r="U27" s="45">
        <v>83</v>
      </c>
      <c r="V27" s="45">
        <v>24</v>
      </c>
      <c r="W27" s="45">
        <v>2</v>
      </c>
      <c r="X27" s="45">
        <v>8</v>
      </c>
      <c r="Y27" s="47" t="s">
        <v>269</v>
      </c>
      <c r="Z27" s="65" t="s">
        <v>129</v>
      </c>
    </row>
    <row r="28" spans="1:26" ht="16.5" customHeight="1">
      <c r="A28" s="66" t="s">
        <v>130</v>
      </c>
      <c r="B28" s="45">
        <v>427</v>
      </c>
      <c r="C28" s="45">
        <v>6</v>
      </c>
      <c r="D28" s="45">
        <v>4</v>
      </c>
      <c r="E28" s="45">
        <v>13</v>
      </c>
      <c r="F28" s="45">
        <v>16</v>
      </c>
      <c r="G28" s="45">
        <v>8</v>
      </c>
      <c r="H28" s="45">
        <v>7</v>
      </c>
      <c r="I28" s="45">
        <v>11</v>
      </c>
      <c r="J28" s="45">
        <v>16</v>
      </c>
      <c r="K28" s="45">
        <v>20</v>
      </c>
      <c r="L28" s="45">
        <v>33</v>
      </c>
      <c r="M28" s="45">
        <v>22</v>
      </c>
      <c r="N28" s="45">
        <v>23</v>
      </c>
      <c r="O28" s="45">
        <v>38</v>
      </c>
      <c r="P28" s="45">
        <v>52</v>
      </c>
      <c r="Q28" s="45">
        <v>51</v>
      </c>
      <c r="R28" s="45">
        <v>52</v>
      </c>
      <c r="S28" s="45">
        <v>30</v>
      </c>
      <c r="T28" s="45">
        <v>16</v>
      </c>
      <c r="U28" s="45">
        <v>8</v>
      </c>
      <c r="V28" s="47" t="s">
        <v>269</v>
      </c>
      <c r="W28" s="47" t="s">
        <v>269</v>
      </c>
      <c r="X28" s="47">
        <v>1</v>
      </c>
      <c r="Y28" s="45">
        <v>2</v>
      </c>
      <c r="Z28" s="65" t="s">
        <v>130</v>
      </c>
    </row>
    <row r="29" spans="1:26" ht="16.5" customHeight="1">
      <c r="A29" s="66" t="s">
        <v>131</v>
      </c>
      <c r="B29" s="45">
        <v>404</v>
      </c>
      <c r="C29" s="45">
        <v>6</v>
      </c>
      <c r="D29" s="45">
        <v>14</v>
      </c>
      <c r="E29" s="45">
        <v>14</v>
      </c>
      <c r="F29" s="45">
        <v>25</v>
      </c>
      <c r="G29" s="45">
        <v>18</v>
      </c>
      <c r="H29" s="45">
        <v>19</v>
      </c>
      <c r="I29" s="45">
        <v>15</v>
      </c>
      <c r="J29" s="45">
        <v>20</v>
      </c>
      <c r="K29" s="45">
        <v>14</v>
      </c>
      <c r="L29" s="45">
        <v>35</v>
      </c>
      <c r="M29" s="45">
        <v>29</v>
      </c>
      <c r="N29" s="45">
        <v>30</v>
      </c>
      <c r="O29" s="45">
        <v>35</v>
      </c>
      <c r="P29" s="45">
        <v>53</v>
      </c>
      <c r="Q29" s="45">
        <v>29</v>
      </c>
      <c r="R29" s="45">
        <v>25</v>
      </c>
      <c r="S29" s="45">
        <v>10</v>
      </c>
      <c r="T29" s="45">
        <v>8</v>
      </c>
      <c r="U29" s="45">
        <v>3</v>
      </c>
      <c r="V29" s="47">
        <v>2</v>
      </c>
      <c r="W29" s="47" t="s">
        <v>269</v>
      </c>
      <c r="X29" s="47" t="s">
        <v>269</v>
      </c>
      <c r="Y29" s="47">
        <v>1</v>
      </c>
      <c r="Z29" s="65" t="s">
        <v>131</v>
      </c>
    </row>
    <row r="30" spans="1:26" ht="16.5" customHeight="1">
      <c r="A30" s="66" t="s">
        <v>132</v>
      </c>
      <c r="B30" s="45">
        <v>96</v>
      </c>
      <c r="C30" s="45">
        <v>4</v>
      </c>
      <c r="D30" s="45">
        <v>13</v>
      </c>
      <c r="E30" s="45">
        <v>18</v>
      </c>
      <c r="F30" s="45">
        <v>19</v>
      </c>
      <c r="G30" s="45">
        <v>2</v>
      </c>
      <c r="H30" s="45">
        <v>2</v>
      </c>
      <c r="I30" s="45">
        <v>7</v>
      </c>
      <c r="J30" s="45">
        <v>3</v>
      </c>
      <c r="K30" s="45">
        <v>4</v>
      </c>
      <c r="L30" s="45">
        <v>4</v>
      </c>
      <c r="M30" s="45">
        <v>1</v>
      </c>
      <c r="N30" s="45">
        <v>7</v>
      </c>
      <c r="O30" s="45">
        <v>3</v>
      </c>
      <c r="P30" s="45">
        <v>3</v>
      </c>
      <c r="Q30" s="45">
        <v>1</v>
      </c>
      <c r="R30" s="45">
        <v>4</v>
      </c>
      <c r="S30" s="47">
        <v>1</v>
      </c>
      <c r="T30" s="47" t="s">
        <v>269</v>
      </c>
      <c r="U30" s="47" t="s">
        <v>269</v>
      </c>
      <c r="V30" s="47" t="s">
        <v>269</v>
      </c>
      <c r="W30" s="47" t="s">
        <v>269</v>
      </c>
      <c r="X30" s="47" t="s">
        <v>269</v>
      </c>
      <c r="Y30" s="47" t="s">
        <v>269</v>
      </c>
      <c r="Z30" s="65" t="s">
        <v>132</v>
      </c>
    </row>
    <row r="31" spans="1:26" ht="16.5" customHeight="1">
      <c r="A31" s="66" t="s">
        <v>133</v>
      </c>
      <c r="B31" s="45">
        <v>3532</v>
      </c>
      <c r="C31" s="45">
        <v>62</v>
      </c>
      <c r="D31" s="45">
        <v>95</v>
      </c>
      <c r="E31" s="45">
        <v>100</v>
      </c>
      <c r="F31" s="45">
        <v>102</v>
      </c>
      <c r="G31" s="45">
        <v>80</v>
      </c>
      <c r="H31" s="45">
        <v>110</v>
      </c>
      <c r="I31" s="45">
        <v>142</v>
      </c>
      <c r="J31" s="45">
        <v>149</v>
      </c>
      <c r="K31" s="45">
        <v>206</v>
      </c>
      <c r="L31" s="45">
        <v>175</v>
      </c>
      <c r="M31" s="45">
        <v>210</v>
      </c>
      <c r="N31" s="45">
        <v>281</v>
      </c>
      <c r="O31" s="45">
        <v>388</v>
      </c>
      <c r="P31" s="45">
        <v>499</v>
      </c>
      <c r="Q31" s="45">
        <v>350</v>
      </c>
      <c r="R31" s="45">
        <v>282</v>
      </c>
      <c r="S31" s="45">
        <v>170</v>
      </c>
      <c r="T31" s="45">
        <v>104</v>
      </c>
      <c r="U31" s="45">
        <v>20</v>
      </c>
      <c r="V31" s="45">
        <v>2</v>
      </c>
      <c r="W31" s="45">
        <v>1</v>
      </c>
      <c r="X31" s="47">
        <v>4</v>
      </c>
      <c r="Y31" s="45">
        <v>1</v>
      </c>
      <c r="Z31" s="65" t="s">
        <v>133</v>
      </c>
    </row>
    <row r="32" spans="1:26" ht="16.5" customHeight="1">
      <c r="A32" s="66" t="s">
        <v>134</v>
      </c>
      <c r="B32" s="45">
        <v>93</v>
      </c>
      <c r="C32" s="47" t="s">
        <v>269</v>
      </c>
      <c r="D32" s="47" t="s">
        <v>269</v>
      </c>
      <c r="E32" s="45">
        <v>1</v>
      </c>
      <c r="F32" s="45">
        <v>3</v>
      </c>
      <c r="G32" s="45">
        <v>1</v>
      </c>
      <c r="H32" s="47">
        <v>1</v>
      </c>
      <c r="I32" s="47" t="s">
        <v>269</v>
      </c>
      <c r="J32" s="47">
        <v>2</v>
      </c>
      <c r="K32" s="47" t="s">
        <v>269</v>
      </c>
      <c r="L32" s="47">
        <v>1</v>
      </c>
      <c r="M32" s="47" t="s">
        <v>269</v>
      </c>
      <c r="N32" s="47" t="s">
        <v>269</v>
      </c>
      <c r="O32" s="47">
        <v>3</v>
      </c>
      <c r="P32" s="47" t="s">
        <v>269</v>
      </c>
      <c r="Q32" s="45">
        <v>5</v>
      </c>
      <c r="R32" s="45">
        <v>6</v>
      </c>
      <c r="S32" s="45">
        <v>11</v>
      </c>
      <c r="T32" s="45">
        <v>28</v>
      </c>
      <c r="U32" s="45">
        <v>19</v>
      </c>
      <c r="V32" s="45">
        <v>11</v>
      </c>
      <c r="W32" s="45">
        <v>1</v>
      </c>
      <c r="X32" s="47" t="s">
        <v>269</v>
      </c>
      <c r="Y32" s="47" t="s">
        <v>269</v>
      </c>
      <c r="Z32" s="65" t="s">
        <v>134</v>
      </c>
    </row>
    <row r="33" spans="1:26" ht="16.5" customHeight="1">
      <c r="A33" s="66" t="s">
        <v>135</v>
      </c>
      <c r="B33" s="47">
        <v>289</v>
      </c>
      <c r="C33" s="47">
        <v>11</v>
      </c>
      <c r="D33" s="47">
        <v>2</v>
      </c>
      <c r="E33" s="47">
        <v>2</v>
      </c>
      <c r="F33" s="47">
        <v>3</v>
      </c>
      <c r="G33" s="47">
        <v>4</v>
      </c>
      <c r="H33" s="47">
        <v>8</v>
      </c>
      <c r="I33" s="47">
        <v>12</v>
      </c>
      <c r="J33" s="47">
        <v>12</v>
      </c>
      <c r="K33" s="47">
        <v>11</v>
      </c>
      <c r="L33" s="47">
        <v>6</v>
      </c>
      <c r="M33" s="47">
        <v>13</v>
      </c>
      <c r="N33" s="47">
        <v>7</v>
      </c>
      <c r="O33" s="47">
        <v>18</v>
      </c>
      <c r="P33" s="47">
        <v>18</v>
      </c>
      <c r="Q33" s="47">
        <v>14</v>
      </c>
      <c r="R33" s="47">
        <v>22</v>
      </c>
      <c r="S33" s="47">
        <v>43</v>
      </c>
      <c r="T33" s="47">
        <v>44</v>
      </c>
      <c r="U33" s="47">
        <v>19</v>
      </c>
      <c r="V33" s="47">
        <v>17</v>
      </c>
      <c r="W33" s="47">
        <v>3</v>
      </c>
      <c r="X33" s="47" t="s">
        <v>269</v>
      </c>
      <c r="Y33" s="47" t="s">
        <v>269</v>
      </c>
      <c r="Z33" s="65" t="s">
        <v>135</v>
      </c>
    </row>
    <row r="34" spans="1:26" ht="16.5" customHeight="1">
      <c r="A34" s="107" t="s">
        <v>272</v>
      </c>
      <c r="B34" s="45">
        <v>1208</v>
      </c>
      <c r="C34" s="45">
        <v>31</v>
      </c>
      <c r="D34" s="45">
        <v>46</v>
      </c>
      <c r="E34" s="45">
        <v>49</v>
      </c>
      <c r="F34" s="45">
        <v>41</v>
      </c>
      <c r="G34" s="45">
        <v>31</v>
      </c>
      <c r="H34" s="45">
        <v>41</v>
      </c>
      <c r="I34" s="45">
        <v>36</v>
      </c>
      <c r="J34" s="45">
        <v>76</v>
      </c>
      <c r="K34" s="45">
        <v>77</v>
      </c>
      <c r="L34" s="45">
        <v>64</v>
      </c>
      <c r="M34" s="45">
        <v>63</v>
      </c>
      <c r="N34" s="45">
        <v>71</v>
      </c>
      <c r="O34" s="45">
        <v>121</v>
      </c>
      <c r="P34" s="45">
        <v>161</v>
      </c>
      <c r="Q34" s="45">
        <v>111</v>
      </c>
      <c r="R34" s="45">
        <v>91</v>
      </c>
      <c r="S34" s="45">
        <v>53</v>
      </c>
      <c r="T34" s="45">
        <v>21</v>
      </c>
      <c r="U34" s="45">
        <v>14</v>
      </c>
      <c r="V34" s="45">
        <v>1</v>
      </c>
      <c r="W34" s="47">
        <v>1</v>
      </c>
      <c r="X34" s="47">
        <v>8</v>
      </c>
      <c r="Y34" s="47" t="s">
        <v>269</v>
      </c>
      <c r="Z34" s="108" t="s">
        <v>272</v>
      </c>
    </row>
    <row r="35" spans="1:26" ht="16.5" customHeight="1">
      <c r="A35" s="107" t="s">
        <v>247</v>
      </c>
      <c r="B35" s="45">
        <v>1835</v>
      </c>
      <c r="C35" s="45">
        <v>48</v>
      </c>
      <c r="D35" s="45">
        <v>72</v>
      </c>
      <c r="E35" s="45">
        <v>82</v>
      </c>
      <c r="F35" s="45">
        <v>84</v>
      </c>
      <c r="G35" s="45">
        <v>43</v>
      </c>
      <c r="H35" s="45">
        <v>50</v>
      </c>
      <c r="I35" s="45">
        <v>63</v>
      </c>
      <c r="J35" s="45">
        <v>93</v>
      </c>
      <c r="K35" s="45">
        <v>103</v>
      </c>
      <c r="L35" s="45">
        <v>102</v>
      </c>
      <c r="M35" s="45">
        <v>80</v>
      </c>
      <c r="N35" s="45">
        <v>99</v>
      </c>
      <c r="O35" s="45">
        <v>182</v>
      </c>
      <c r="P35" s="45">
        <v>274</v>
      </c>
      <c r="Q35" s="45">
        <v>187</v>
      </c>
      <c r="R35" s="45">
        <v>130</v>
      </c>
      <c r="S35" s="45">
        <v>79</v>
      </c>
      <c r="T35" s="45">
        <v>44</v>
      </c>
      <c r="U35" s="45">
        <v>15</v>
      </c>
      <c r="V35" s="45">
        <v>5</v>
      </c>
      <c r="W35" s="47" t="s">
        <v>269</v>
      </c>
      <c r="X35" s="47" t="s">
        <v>269</v>
      </c>
      <c r="Y35" s="47">
        <v>2</v>
      </c>
      <c r="Z35" s="108" t="s">
        <v>247</v>
      </c>
    </row>
    <row r="36" spans="1:26" ht="16.5" customHeight="1">
      <c r="A36" s="107" t="s">
        <v>260</v>
      </c>
      <c r="B36" s="45">
        <v>1346</v>
      </c>
      <c r="C36" s="45">
        <v>27</v>
      </c>
      <c r="D36" s="45">
        <v>46</v>
      </c>
      <c r="E36" s="45">
        <v>49</v>
      </c>
      <c r="F36" s="45">
        <v>61</v>
      </c>
      <c r="G36" s="45">
        <v>48</v>
      </c>
      <c r="H36" s="45">
        <v>55</v>
      </c>
      <c r="I36" s="45">
        <v>48</v>
      </c>
      <c r="J36" s="45">
        <v>69</v>
      </c>
      <c r="K36" s="45">
        <v>51</v>
      </c>
      <c r="L36" s="45">
        <v>77</v>
      </c>
      <c r="M36" s="45">
        <v>134</v>
      </c>
      <c r="N36" s="45">
        <v>138</v>
      </c>
      <c r="O36" s="45">
        <v>137</v>
      </c>
      <c r="P36" s="45">
        <v>112</v>
      </c>
      <c r="Q36" s="45">
        <v>70</v>
      </c>
      <c r="R36" s="45">
        <v>62</v>
      </c>
      <c r="S36" s="45">
        <v>60</v>
      </c>
      <c r="T36" s="45">
        <v>51</v>
      </c>
      <c r="U36" s="45">
        <v>34</v>
      </c>
      <c r="V36" s="45">
        <v>15</v>
      </c>
      <c r="W36" s="47">
        <v>2</v>
      </c>
      <c r="X36" s="47" t="s">
        <v>269</v>
      </c>
      <c r="Y36" s="47">
        <v>1</v>
      </c>
      <c r="Z36" s="108" t="s">
        <v>260</v>
      </c>
    </row>
    <row r="37" spans="1:26" ht="16.5" customHeight="1">
      <c r="A37" s="66" t="s">
        <v>826</v>
      </c>
      <c r="B37" s="45">
        <v>62</v>
      </c>
      <c r="C37" s="47">
        <v>1</v>
      </c>
      <c r="D37" s="47" t="s">
        <v>269</v>
      </c>
      <c r="E37" s="47" t="s">
        <v>269</v>
      </c>
      <c r="F37" s="47" t="s">
        <v>269</v>
      </c>
      <c r="G37" s="45">
        <v>1</v>
      </c>
      <c r="H37" s="45">
        <v>2</v>
      </c>
      <c r="I37" s="45">
        <v>3</v>
      </c>
      <c r="J37" s="45">
        <v>2</v>
      </c>
      <c r="K37" s="45">
        <v>2</v>
      </c>
      <c r="L37" s="45">
        <v>3</v>
      </c>
      <c r="M37" s="45">
        <v>5</v>
      </c>
      <c r="N37" s="45">
        <v>3</v>
      </c>
      <c r="O37" s="45">
        <v>10</v>
      </c>
      <c r="P37" s="45">
        <v>9</v>
      </c>
      <c r="Q37" s="45">
        <v>7</v>
      </c>
      <c r="R37" s="45">
        <v>4</v>
      </c>
      <c r="S37" s="45">
        <v>5</v>
      </c>
      <c r="T37" s="45">
        <v>4</v>
      </c>
      <c r="U37" s="45">
        <v>1</v>
      </c>
      <c r="V37" s="47" t="s">
        <v>269</v>
      </c>
      <c r="W37" s="47" t="s">
        <v>269</v>
      </c>
      <c r="X37" s="47" t="s">
        <v>269</v>
      </c>
      <c r="Y37" s="47" t="s">
        <v>269</v>
      </c>
      <c r="Z37" s="65" t="s">
        <v>813</v>
      </c>
    </row>
    <row r="38" spans="1:26" ht="16.5" customHeight="1">
      <c r="A38" s="66" t="s">
        <v>136</v>
      </c>
      <c r="B38" s="47" t="s">
        <v>269</v>
      </c>
      <c r="C38" s="47" t="s">
        <v>269</v>
      </c>
      <c r="D38" s="47" t="s">
        <v>269</v>
      </c>
      <c r="E38" s="47" t="s">
        <v>269</v>
      </c>
      <c r="F38" s="47" t="s">
        <v>269</v>
      </c>
      <c r="G38" s="47" t="s">
        <v>269</v>
      </c>
      <c r="H38" s="47" t="s">
        <v>269</v>
      </c>
      <c r="I38" s="47" t="s">
        <v>269</v>
      </c>
      <c r="J38" s="47" t="s">
        <v>269</v>
      </c>
      <c r="K38" s="47" t="s">
        <v>269</v>
      </c>
      <c r="L38" s="47" t="s">
        <v>269</v>
      </c>
      <c r="M38" s="47" t="s">
        <v>269</v>
      </c>
      <c r="N38" s="47" t="s">
        <v>269</v>
      </c>
      <c r="O38" s="47" t="s">
        <v>269</v>
      </c>
      <c r="P38" s="47" t="s">
        <v>269</v>
      </c>
      <c r="Q38" s="47" t="s">
        <v>269</v>
      </c>
      <c r="R38" s="47" t="s">
        <v>269</v>
      </c>
      <c r="S38" s="47" t="s">
        <v>269</v>
      </c>
      <c r="T38" s="47" t="s">
        <v>269</v>
      </c>
      <c r="U38" s="47" t="s">
        <v>269</v>
      </c>
      <c r="V38" s="47" t="s">
        <v>269</v>
      </c>
      <c r="W38" s="47" t="s">
        <v>269</v>
      </c>
      <c r="X38" s="47" t="s">
        <v>269</v>
      </c>
      <c r="Y38" s="47" t="s">
        <v>269</v>
      </c>
      <c r="Z38" s="65" t="s">
        <v>136</v>
      </c>
    </row>
    <row r="39" spans="1:26" ht="16.5" customHeight="1">
      <c r="A39" s="66" t="s">
        <v>137</v>
      </c>
      <c r="B39" s="47" t="s">
        <v>269</v>
      </c>
      <c r="C39" s="47" t="s">
        <v>269</v>
      </c>
      <c r="D39" s="47" t="s">
        <v>269</v>
      </c>
      <c r="E39" s="47" t="s">
        <v>269</v>
      </c>
      <c r="F39" s="47" t="s">
        <v>269</v>
      </c>
      <c r="G39" s="47" t="s">
        <v>269</v>
      </c>
      <c r="H39" s="47" t="s">
        <v>269</v>
      </c>
      <c r="I39" s="47" t="s">
        <v>269</v>
      </c>
      <c r="J39" s="47" t="s">
        <v>269</v>
      </c>
      <c r="K39" s="47" t="s">
        <v>269</v>
      </c>
      <c r="L39" s="47" t="s">
        <v>269</v>
      </c>
      <c r="M39" s="47" t="s">
        <v>269</v>
      </c>
      <c r="N39" s="47" t="s">
        <v>269</v>
      </c>
      <c r="O39" s="47" t="s">
        <v>269</v>
      </c>
      <c r="P39" s="47" t="s">
        <v>269</v>
      </c>
      <c r="Q39" s="47" t="s">
        <v>269</v>
      </c>
      <c r="R39" s="47" t="s">
        <v>269</v>
      </c>
      <c r="S39" s="47" t="s">
        <v>269</v>
      </c>
      <c r="T39" s="47" t="s">
        <v>269</v>
      </c>
      <c r="U39" s="47" t="s">
        <v>269</v>
      </c>
      <c r="V39" s="47" t="s">
        <v>269</v>
      </c>
      <c r="W39" s="47" t="s">
        <v>269</v>
      </c>
      <c r="X39" s="47" t="s">
        <v>269</v>
      </c>
      <c r="Y39" s="47" t="s">
        <v>269</v>
      </c>
      <c r="Z39" s="65" t="s">
        <v>137</v>
      </c>
    </row>
    <row r="40" spans="1:26" ht="16.5" customHeight="1">
      <c r="A40" s="66" t="s">
        <v>812</v>
      </c>
      <c r="B40" s="47" t="s">
        <v>367</v>
      </c>
      <c r="C40" s="47" t="s">
        <v>367</v>
      </c>
      <c r="D40" s="47" t="s">
        <v>367</v>
      </c>
      <c r="E40" s="47" t="s">
        <v>367</v>
      </c>
      <c r="F40" s="47" t="s">
        <v>367</v>
      </c>
      <c r="G40" s="47" t="s">
        <v>367</v>
      </c>
      <c r="H40" s="47" t="s">
        <v>367</v>
      </c>
      <c r="I40" s="47" t="s">
        <v>367</v>
      </c>
      <c r="J40" s="47" t="s">
        <v>367</v>
      </c>
      <c r="K40" s="47" t="s">
        <v>367</v>
      </c>
      <c r="L40" s="47" t="s">
        <v>367</v>
      </c>
      <c r="M40" s="47" t="s">
        <v>367</v>
      </c>
      <c r="N40" s="47" t="s">
        <v>367</v>
      </c>
      <c r="O40" s="47" t="s">
        <v>367</v>
      </c>
      <c r="P40" s="47" t="s">
        <v>367</v>
      </c>
      <c r="Q40" s="47" t="s">
        <v>367</v>
      </c>
      <c r="R40" s="47" t="s">
        <v>367</v>
      </c>
      <c r="S40" s="47" t="s">
        <v>367</v>
      </c>
      <c r="T40" s="47" t="s">
        <v>367</v>
      </c>
      <c r="U40" s="47" t="s">
        <v>367</v>
      </c>
      <c r="V40" s="47" t="s">
        <v>367</v>
      </c>
      <c r="W40" s="47" t="s">
        <v>367</v>
      </c>
      <c r="X40" s="47" t="s">
        <v>367</v>
      </c>
      <c r="Y40" s="47" t="s">
        <v>367</v>
      </c>
      <c r="Z40" s="65" t="s">
        <v>811</v>
      </c>
    </row>
    <row r="41" spans="1:26" ht="16.5" customHeight="1">
      <c r="A41" s="66" t="s">
        <v>138</v>
      </c>
      <c r="B41" s="45">
        <v>144</v>
      </c>
      <c r="C41" s="45">
        <v>5</v>
      </c>
      <c r="D41" s="45">
        <v>3</v>
      </c>
      <c r="E41" s="45">
        <v>3</v>
      </c>
      <c r="F41" s="45">
        <v>4</v>
      </c>
      <c r="G41" s="45">
        <v>4</v>
      </c>
      <c r="H41" s="47" t="s">
        <v>269</v>
      </c>
      <c r="I41" s="45">
        <v>6</v>
      </c>
      <c r="J41" s="45">
        <v>3</v>
      </c>
      <c r="K41" s="45">
        <v>12</v>
      </c>
      <c r="L41" s="45">
        <v>8</v>
      </c>
      <c r="M41" s="45">
        <v>11</v>
      </c>
      <c r="N41" s="45">
        <v>9</v>
      </c>
      <c r="O41" s="45">
        <v>12</v>
      </c>
      <c r="P41" s="45">
        <v>19</v>
      </c>
      <c r="Q41" s="45">
        <v>11</v>
      </c>
      <c r="R41" s="45">
        <v>10</v>
      </c>
      <c r="S41" s="45">
        <v>13</v>
      </c>
      <c r="T41" s="45">
        <v>9</v>
      </c>
      <c r="U41" s="45">
        <v>1</v>
      </c>
      <c r="V41" s="47">
        <v>1</v>
      </c>
      <c r="W41" s="47" t="s">
        <v>269</v>
      </c>
      <c r="X41" s="47" t="s">
        <v>269</v>
      </c>
      <c r="Y41" s="47" t="s">
        <v>269</v>
      </c>
      <c r="Z41" s="65" t="s">
        <v>138</v>
      </c>
    </row>
    <row r="42" spans="1:26" ht="16.5" customHeight="1">
      <c r="A42" s="66" t="s">
        <v>139</v>
      </c>
      <c r="B42" s="45">
        <v>105</v>
      </c>
      <c r="C42" s="47" t="s">
        <v>269</v>
      </c>
      <c r="D42" s="45">
        <v>2</v>
      </c>
      <c r="E42" s="45">
        <v>5</v>
      </c>
      <c r="F42" s="45">
        <v>5</v>
      </c>
      <c r="G42" s="47" t="s">
        <v>269</v>
      </c>
      <c r="H42" s="45">
        <v>2</v>
      </c>
      <c r="I42" s="45">
        <v>3</v>
      </c>
      <c r="J42" s="45">
        <v>7</v>
      </c>
      <c r="K42" s="45">
        <v>8</v>
      </c>
      <c r="L42" s="45">
        <v>7</v>
      </c>
      <c r="M42" s="45">
        <v>5</v>
      </c>
      <c r="N42" s="45">
        <v>5</v>
      </c>
      <c r="O42" s="45">
        <v>9</v>
      </c>
      <c r="P42" s="45">
        <v>19</v>
      </c>
      <c r="Q42" s="45">
        <v>7</v>
      </c>
      <c r="R42" s="45">
        <v>13</v>
      </c>
      <c r="S42" s="45">
        <v>2</v>
      </c>
      <c r="T42" s="45">
        <v>4</v>
      </c>
      <c r="U42" s="45">
        <v>1</v>
      </c>
      <c r="V42" s="47" t="s">
        <v>269</v>
      </c>
      <c r="W42" s="47">
        <v>1</v>
      </c>
      <c r="X42" s="47" t="s">
        <v>269</v>
      </c>
      <c r="Y42" s="47" t="s">
        <v>269</v>
      </c>
      <c r="Z42" s="65" t="s">
        <v>139</v>
      </c>
    </row>
    <row r="43" spans="1:26" ht="16.5" customHeight="1">
      <c r="A43" s="66" t="s">
        <v>140</v>
      </c>
      <c r="B43" s="45">
        <v>134</v>
      </c>
      <c r="C43" s="45">
        <v>2</v>
      </c>
      <c r="D43" s="45">
        <v>6</v>
      </c>
      <c r="E43" s="45">
        <v>3</v>
      </c>
      <c r="F43" s="45">
        <v>6</v>
      </c>
      <c r="G43" s="45">
        <v>3</v>
      </c>
      <c r="H43" s="45">
        <v>2</v>
      </c>
      <c r="I43" s="45">
        <v>5</v>
      </c>
      <c r="J43" s="45">
        <v>9</v>
      </c>
      <c r="K43" s="45">
        <v>1</v>
      </c>
      <c r="L43" s="45">
        <v>10</v>
      </c>
      <c r="M43" s="45">
        <v>13</v>
      </c>
      <c r="N43" s="45">
        <v>11</v>
      </c>
      <c r="O43" s="45">
        <v>13</v>
      </c>
      <c r="P43" s="45">
        <v>18</v>
      </c>
      <c r="Q43" s="45">
        <v>11</v>
      </c>
      <c r="R43" s="45">
        <v>6</v>
      </c>
      <c r="S43" s="45">
        <v>10</v>
      </c>
      <c r="T43" s="45">
        <v>5</v>
      </c>
      <c r="U43" s="47" t="s">
        <v>269</v>
      </c>
      <c r="V43" s="47" t="s">
        <v>269</v>
      </c>
      <c r="W43" s="47" t="s">
        <v>269</v>
      </c>
      <c r="X43" s="47" t="s">
        <v>269</v>
      </c>
      <c r="Y43" s="47" t="s">
        <v>269</v>
      </c>
      <c r="Z43" s="65" t="s">
        <v>140</v>
      </c>
    </row>
    <row r="44" spans="1:26" ht="16.5" customHeight="1">
      <c r="A44" s="66" t="s">
        <v>141</v>
      </c>
      <c r="B44" s="45">
        <v>72</v>
      </c>
      <c r="C44" s="47" t="s">
        <v>269</v>
      </c>
      <c r="D44" s="47" t="s">
        <v>269</v>
      </c>
      <c r="E44" s="47" t="s">
        <v>269</v>
      </c>
      <c r="F44" s="45">
        <v>2</v>
      </c>
      <c r="G44" s="45">
        <v>1</v>
      </c>
      <c r="H44" s="45">
        <v>2</v>
      </c>
      <c r="I44" s="45">
        <v>3</v>
      </c>
      <c r="J44" s="47" t="s">
        <v>269</v>
      </c>
      <c r="K44" s="45">
        <v>2</v>
      </c>
      <c r="L44" s="45">
        <v>5</v>
      </c>
      <c r="M44" s="45">
        <v>7</v>
      </c>
      <c r="N44" s="45">
        <v>4</v>
      </c>
      <c r="O44" s="45">
        <v>10</v>
      </c>
      <c r="P44" s="45">
        <v>10</v>
      </c>
      <c r="Q44" s="45">
        <v>7</v>
      </c>
      <c r="R44" s="45">
        <v>4</v>
      </c>
      <c r="S44" s="45">
        <v>6</v>
      </c>
      <c r="T44" s="45">
        <v>3</v>
      </c>
      <c r="U44" s="45">
        <v>6</v>
      </c>
      <c r="V44" s="47" t="s">
        <v>269</v>
      </c>
      <c r="W44" s="47" t="s">
        <v>269</v>
      </c>
      <c r="X44" s="47" t="s">
        <v>269</v>
      </c>
      <c r="Y44" s="47" t="s">
        <v>269</v>
      </c>
      <c r="Z44" s="65" t="s">
        <v>141</v>
      </c>
    </row>
    <row r="45" spans="1:26" ht="16.5" customHeight="1">
      <c r="A45" s="66" t="s">
        <v>142</v>
      </c>
      <c r="B45" s="45">
        <v>26</v>
      </c>
      <c r="C45" s="47" t="s">
        <v>269</v>
      </c>
      <c r="D45" s="47">
        <v>2</v>
      </c>
      <c r="E45" s="47" t="s">
        <v>269</v>
      </c>
      <c r="F45" s="47" t="s">
        <v>269</v>
      </c>
      <c r="G45" s="47" t="s">
        <v>269</v>
      </c>
      <c r="H45" s="47" t="s">
        <v>269</v>
      </c>
      <c r="I45" s="45">
        <v>1</v>
      </c>
      <c r="J45" s="47" t="s">
        <v>269</v>
      </c>
      <c r="K45" s="45">
        <v>1</v>
      </c>
      <c r="L45" s="47">
        <v>2</v>
      </c>
      <c r="M45" s="47" t="s">
        <v>269</v>
      </c>
      <c r="N45" s="45">
        <v>5</v>
      </c>
      <c r="O45" s="45">
        <v>4</v>
      </c>
      <c r="P45" s="45">
        <v>2</v>
      </c>
      <c r="Q45" s="45">
        <v>3</v>
      </c>
      <c r="R45" s="45">
        <v>4</v>
      </c>
      <c r="S45" s="45">
        <v>1</v>
      </c>
      <c r="T45" s="47">
        <v>1</v>
      </c>
      <c r="U45" s="47" t="s">
        <v>269</v>
      </c>
      <c r="V45" s="47" t="s">
        <v>269</v>
      </c>
      <c r="W45" s="47" t="s">
        <v>269</v>
      </c>
      <c r="X45" s="47" t="s">
        <v>269</v>
      </c>
      <c r="Y45" s="47">
        <v>1</v>
      </c>
      <c r="Z45" s="65" t="s">
        <v>142</v>
      </c>
    </row>
    <row r="46" spans="1:26" ht="16.5" customHeight="1">
      <c r="A46" s="66" t="s">
        <v>143</v>
      </c>
      <c r="B46" s="45">
        <v>48</v>
      </c>
      <c r="C46" s="47" t="s">
        <v>269</v>
      </c>
      <c r="D46" s="47" t="s">
        <v>269</v>
      </c>
      <c r="E46" s="47" t="s">
        <v>269</v>
      </c>
      <c r="F46" s="47">
        <v>1</v>
      </c>
      <c r="G46" s="47" t="s">
        <v>269</v>
      </c>
      <c r="H46" s="47" t="s">
        <v>269</v>
      </c>
      <c r="I46" s="45">
        <v>1</v>
      </c>
      <c r="J46" s="45">
        <v>2</v>
      </c>
      <c r="K46" s="45">
        <v>1</v>
      </c>
      <c r="L46" s="45">
        <v>1</v>
      </c>
      <c r="M46" s="45">
        <v>3</v>
      </c>
      <c r="N46" s="45">
        <v>1</v>
      </c>
      <c r="O46" s="45">
        <v>4</v>
      </c>
      <c r="P46" s="45">
        <v>10</v>
      </c>
      <c r="Q46" s="45">
        <v>5</v>
      </c>
      <c r="R46" s="45">
        <v>7</v>
      </c>
      <c r="S46" s="45">
        <v>5</v>
      </c>
      <c r="T46" s="45">
        <v>5</v>
      </c>
      <c r="U46" s="45">
        <v>2</v>
      </c>
      <c r="V46" s="47" t="s">
        <v>269</v>
      </c>
      <c r="W46" s="47" t="s">
        <v>269</v>
      </c>
      <c r="X46" s="47" t="s">
        <v>269</v>
      </c>
      <c r="Y46" s="47" t="s">
        <v>269</v>
      </c>
      <c r="Z46" s="65" t="s">
        <v>143</v>
      </c>
    </row>
    <row r="47" spans="1:26" s="2" customFormat="1" ht="16.5" customHeight="1">
      <c r="A47" s="527" t="s">
        <v>655</v>
      </c>
      <c r="B47" s="515">
        <v>48060</v>
      </c>
      <c r="C47" s="515">
        <v>1291</v>
      </c>
      <c r="D47" s="515">
        <v>1609</v>
      </c>
      <c r="E47" s="515">
        <v>1888</v>
      </c>
      <c r="F47" s="515">
        <v>2398</v>
      </c>
      <c r="G47" s="515">
        <v>1503</v>
      </c>
      <c r="H47" s="515">
        <v>1695</v>
      </c>
      <c r="I47" s="515">
        <v>2093</v>
      </c>
      <c r="J47" s="515">
        <v>2570</v>
      </c>
      <c r="K47" s="515">
        <v>3061</v>
      </c>
      <c r="L47" s="515">
        <v>2811</v>
      </c>
      <c r="M47" s="515">
        <v>2871</v>
      </c>
      <c r="N47" s="515">
        <v>3119</v>
      </c>
      <c r="O47" s="515">
        <v>4009</v>
      </c>
      <c r="P47" s="515">
        <v>4820</v>
      </c>
      <c r="Q47" s="515">
        <v>3631</v>
      </c>
      <c r="R47" s="515">
        <v>3332</v>
      </c>
      <c r="S47" s="515">
        <v>2695</v>
      </c>
      <c r="T47" s="515">
        <v>1673</v>
      </c>
      <c r="U47" s="515">
        <v>677</v>
      </c>
      <c r="V47" s="515">
        <v>190</v>
      </c>
      <c r="W47" s="528">
        <v>22</v>
      </c>
      <c r="X47" s="528">
        <v>102</v>
      </c>
      <c r="Y47" s="515">
        <v>159</v>
      </c>
      <c r="Z47" s="530" t="s">
        <v>655</v>
      </c>
    </row>
    <row r="48" spans="1:26" ht="16.5" customHeight="1">
      <c r="A48" s="66" t="s">
        <v>145</v>
      </c>
      <c r="B48" s="45">
        <v>560</v>
      </c>
      <c r="C48" s="45">
        <v>9</v>
      </c>
      <c r="D48" s="45">
        <v>11</v>
      </c>
      <c r="E48" s="45">
        <v>12</v>
      </c>
      <c r="F48" s="45">
        <v>15</v>
      </c>
      <c r="G48" s="45">
        <v>16</v>
      </c>
      <c r="H48" s="45">
        <v>22</v>
      </c>
      <c r="I48" s="45">
        <v>17</v>
      </c>
      <c r="J48" s="45">
        <v>26</v>
      </c>
      <c r="K48" s="45">
        <v>28</v>
      </c>
      <c r="L48" s="45">
        <v>43</v>
      </c>
      <c r="M48" s="45">
        <v>34</v>
      </c>
      <c r="N48" s="45">
        <v>34</v>
      </c>
      <c r="O48" s="45">
        <v>61</v>
      </c>
      <c r="P48" s="45">
        <v>47</v>
      </c>
      <c r="Q48" s="45">
        <v>56</v>
      </c>
      <c r="R48" s="45">
        <v>57</v>
      </c>
      <c r="S48" s="45">
        <v>41</v>
      </c>
      <c r="T48" s="45">
        <v>26</v>
      </c>
      <c r="U48" s="45">
        <v>5</v>
      </c>
      <c r="V48" s="47" t="s">
        <v>269</v>
      </c>
      <c r="W48" s="47" t="s">
        <v>269</v>
      </c>
      <c r="X48" s="47" t="s">
        <v>269</v>
      </c>
      <c r="Y48" s="47">
        <v>1</v>
      </c>
      <c r="Z48" s="65" t="s">
        <v>145</v>
      </c>
    </row>
    <row r="49" spans="1:26" ht="16.5" customHeight="1">
      <c r="A49" s="66" t="s">
        <v>146</v>
      </c>
      <c r="B49" s="45">
        <v>2076</v>
      </c>
      <c r="C49" s="45">
        <v>52</v>
      </c>
      <c r="D49" s="45">
        <v>62</v>
      </c>
      <c r="E49" s="45">
        <v>87</v>
      </c>
      <c r="F49" s="45">
        <v>92</v>
      </c>
      <c r="G49" s="45">
        <v>78</v>
      </c>
      <c r="H49" s="45">
        <v>97</v>
      </c>
      <c r="I49" s="45">
        <v>92</v>
      </c>
      <c r="J49" s="45">
        <v>105</v>
      </c>
      <c r="K49" s="45">
        <v>158</v>
      </c>
      <c r="L49" s="45">
        <v>183</v>
      </c>
      <c r="M49" s="45">
        <v>143</v>
      </c>
      <c r="N49" s="45">
        <v>125</v>
      </c>
      <c r="O49" s="45">
        <v>179</v>
      </c>
      <c r="P49" s="45">
        <v>194</v>
      </c>
      <c r="Q49" s="45">
        <v>161</v>
      </c>
      <c r="R49" s="45">
        <v>114</v>
      </c>
      <c r="S49" s="45">
        <v>89</v>
      </c>
      <c r="T49" s="45">
        <v>42</v>
      </c>
      <c r="U49" s="45">
        <v>13</v>
      </c>
      <c r="V49" s="45">
        <v>1</v>
      </c>
      <c r="W49" s="47">
        <v>1</v>
      </c>
      <c r="X49" s="45">
        <v>8</v>
      </c>
      <c r="Y49" s="45">
        <v>5</v>
      </c>
      <c r="Z49" s="65" t="s">
        <v>146</v>
      </c>
    </row>
    <row r="50" spans="1:26" ht="16.5" customHeight="1">
      <c r="A50" s="66" t="s">
        <v>147</v>
      </c>
      <c r="B50" s="45">
        <v>380</v>
      </c>
      <c r="C50" s="45">
        <v>10</v>
      </c>
      <c r="D50" s="45">
        <v>14</v>
      </c>
      <c r="E50" s="45">
        <v>10</v>
      </c>
      <c r="F50" s="45">
        <v>9</v>
      </c>
      <c r="G50" s="45">
        <v>7</v>
      </c>
      <c r="H50" s="45">
        <v>13</v>
      </c>
      <c r="I50" s="45">
        <v>12</v>
      </c>
      <c r="J50" s="45">
        <v>19</v>
      </c>
      <c r="K50" s="45">
        <v>32</v>
      </c>
      <c r="L50" s="45">
        <v>25</v>
      </c>
      <c r="M50" s="45">
        <v>18</v>
      </c>
      <c r="N50" s="45">
        <v>19</v>
      </c>
      <c r="O50" s="45">
        <v>25</v>
      </c>
      <c r="P50" s="45">
        <v>38</v>
      </c>
      <c r="Q50" s="45">
        <v>46</v>
      </c>
      <c r="R50" s="45">
        <v>34</v>
      </c>
      <c r="S50" s="45">
        <v>31</v>
      </c>
      <c r="T50" s="45">
        <v>13</v>
      </c>
      <c r="U50" s="45">
        <v>4</v>
      </c>
      <c r="V50" s="45">
        <v>1</v>
      </c>
      <c r="W50" s="47" t="s">
        <v>269</v>
      </c>
      <c r="X50" s="47" t="s">
        <v>269</v>
      </c>
      <c r="Y50" s="47" t="s">
        <v>269</v>
      </c>
      <c r="Z50" s="65" t="s">
        <v>147</v>
      </c>
    </row>
    <row r="51" spans="1:26" ht="16.5" customHeight="1">
      <c r="A51" s="66" t="s">
        <v>148</v>
      </c>
      <c r="B51" s="45">
        <v>188</v>
      </c>
      <c r="C51" s="47" t="s">
        <v>269</v>
      </c>
      <c r="D51" s="45">
        <v>3</v>
      </c>
      <c r="E51" s="45">
        <v>4</v>
      </c>
      <c r="F51" s="45">
        <v>7</v>
      </c>
      <c r="G51" s="45">
        <v>4</v>
      </c>
      <c r="H51" s="45">
        <v>6</v>
      </c>
      <c r="I51" s="45">
        <v>3</v>
      </c>
      <c r="J51" s="45">
        <v>11</v>
      </c>
      <c r="K51" s="45">
        <v>10</v>
      </c>
      <c r="L51" s="45">
        <v>13</v>
      </c>
      <c r="M51" s="45">
        <v>11</v>
      </c>
      <c r="N51" s="45">
        <v>14</v>
      </c>
      <c r="O51" s="45">
        <v>22</v>
      </c>
      <c r="P51" s="45">
        <v>34</v>
      </c>
      <c r="Q51" s="45">
        <v>20</v>
      </c>
      <c r="R51" s="45">
        <v>9</v>
      </c>
      <c r="S51" s="45">
        <v>9</v>
      </c>
      <c r="T51" s="45">
        <v>5</v>
      </c>
      <c r="U51" s="47">
        <v>2</v>
      </c>
      <c r="V51" s="45">
        <v>1</v>
      </c>
      <c r="W51" s="47" t="s">
        <v>269</v>
      </c>
      <c r="X51" s="47" t="s">
        <v>269</v>
      </c>
      <c r="Y51" s="47" t="s">
        <v>269</v>
      </c>
      <c r="Z51" s="65" t="s">
        <v>148</v>
      </c>
    </row>
    <row r="52" spans="1:26" ht="16.5" customHeight="1">
      <c r="A52" s="66" t="s">
        <v>149</v>
      </c>
      <c r="B52" s="45">
        <v>132</v>
      </c>
      <c r="C52" s="45">
        <v>8</v>
      </c>
      <c r="D52" s="45">
        <v>3</v>
      </c>
      <c r="E52" s="45">
        <v>6</v>
      </c>
      <c r="F52" s="45">
        <v>8</v>
      </c>
      <c r="G52" s="45">
        <v>12</v>
      </c>
      <c r="H52" s="45">
        <v>2</v>
      </c>
      <c r="I52" s="45">
        <v>9</v>
      </c>
      <c r="J52" s="45">
        <v>6</v>
      </c>
      <c r="K52" s="45">
        <v>12</v>
      </c>
      <c r="L52" s="45">
        <v>15</v>
      </c>
      <c r="M52" s="45">
        <v>5</v>
      </c>
      <c r="N52" s="45">
        <v>9</v>
      </c>
      <c r="O52" s="45">
        <v>10</v>
      </c>
      <c r="P52" s="45">
        <v>9</v>
      </c>
      <c r="Q52" s="45">
        <v>5</v>
      </c>
      <c r="R52" s="45">
        <v>4</v>
      </c>
      <c r="S52" s="45">
        <v>4</v>
      </c>
      <c r="T52" s="45">
        <v>4</v>
      </c>
      <c r="U52" s="45">
        <v>1</v>
      </c>
      <c r="V52" s="47" t="s">
        <v>269</v>
      </c>
      <c r="W52" s="47" t="s">
        <v>269</v>
      </c>
      <c r="X52" s="47" t="s">
        <v>269</v>
      </c>
      <c r="Y52" s="47" t="s">
        <v>269</v>
      </c>
      <c r="Z52" s="65" t="s">
        <v>149</v>
      </c>
    </row>
    <row r="53" spans="1:26" ht="16.5" customHeight="1">
      <c r="A53" s="66" t="s">
        <v>150</v>
      </c>
      <c r="B53" s="45">
        <v>1486</v>
      </c>
      <c r="C53" s="45">
        <v>43</v>
      </c>
      <c r="D53" s="45">
        <v>42</v>
      </c>
      <c r="E53" s="45">
        <v>42</v>
      </c>
      <c r="F53" s="45">
        <v>74</v>
      </c>
      <c r="G53" s="45">
        <v>49</v>
      </c>
      <c r="H53" s="45">
        <v>48</v>
      </c>
      <c r="I53" s="45">
        <v>62</v>
      </c>
      <c r="J53" s="45">
        <v>69</v>
      </c>
      <c r="K53" s="45">
        <v>105</v>
      </c>
      <c r="L53" s="45">
        <v>115</v>
      </c>
      <c r="M53" s="45">
        <v>102</v>
      </c>
      <c r="N53" s="45">
        <v>113</v>
      </c>
      <c r="O53" s="45">
        <v>161</v>
      </c>
      <c r="P53" s="45">
        <v>151</v>
      </c>
      <c r="Q53" s="45">
        <v>128</v>
      </c>
      <c r="R53" s="45">
        <v>86</v>
      </c>
      <c r="S53" s="45">
        <v>55</v>
      </c>
      <c r="T53" s="45">
        <v>27</v>
      </c>
      <c r="U53" s="45">
        <v>12</v>
      </c>
      <c r="V53" s="45">
        <v>1</v>
      </c>
      <c r="W53" s="47" t="s">
        <v>269</v>
      </c>
      <c r="X53" s="47">
        <v>1</v>
      </c>
      <c r="Y53" s="47" t="s">
        <v>269</v>
      </c>
      <c r="Z53" s="65" t="s">
        <v>150</v>
      </c>
    </row>
    <row r="54" spans="1:26" ht="16.5" customHeight="1">
      <c r="A54" s="66" t="s">
        <v>151</v>
      </c>
      <c r="B54" s="45">
        <v>123</v>
      </c>
      <c r="C54" s="47" t="s">
        <v>269</v>
      </c>
      <c r="D54" s="47" t="s">
        <v>269</v>
      </c>
      <c r="E54" s="47" t="s">
        <v>269</v>
      </c>
      <c r="F54" s="45">
        <v>1</v>
      </c>
      <c r="G54" s="47" t="s">
        <v>269</v>
      </c>
      <c r="H54" s="47" t="s">
        <v>269</v>
      </c>
      <c r="I54" s="47">
        <v>2</v>
      </c>
      <c r="J54" s="47" t="s">
        <v>269</v>
      </c>
      <c r="K54" s="45">
        <v>1</v>
      </c>
      <c r="L54" s="45">
        <v>2</v>
      </c>
      <c r="M54" s="45">
        <v>1</v>
      </c>
      <c r="N54" s="45">
        <v>2</v>
      </c>
      <c r="O54" s="45">
        <v>1</v>
      </c>
      <c r="P54" s="45">
        <v>4</v>
      </c>
      <c r="Q54" s="45">
        <v>17</v>
      </c>
      <c r="R54" s="45">
        <v>6</v>
      </c>
      <c r="S54" s="45">
        <v>24</v>
      </c>
      <c r="T54" s="45">
        <v>22</v>
      </c>
      <c r="U54" s="45">
        <v>30</v>
      </c>
      <c r="V54" s="45">
        <v>9</v>
      </c>
      <c r="W54" s="45">
        <v>1</v>
      </c>
      <c r="X54" s="47" t="s">
        <v>269</v>
      </c>
      <c r="Y54" s="47" t="s">
        <v>269</v>
      </c>
      <c r="Z54" s="65" t="s">
        <v>151</v>
      </c>
    </row>
    <row r="55" spans="1:26" ht="16.5" customHeight="1">
      <c r="A55" s="66" t="s">
        <v>152</v>
      </c>
      <c r="B55" s="45">
        <v>454</v>
      </c>
      <c r="C55" s="45">
        <v>7</v>
      </c>
      <c r="D55" s="45">
        <v>7</v>
      </c>
      <c r="E55" s="45">
        <v>8</v>
      </c>
      <c r="F55" s="45">
        <v>12</v>
      </c>
      <c r="G55" s="45">
        <v>11</v>
      </c>
      <c r="H55" s="45">
        <v>14</v>
      </c>
      <c r="I55" s="45">
        <v>9</v>
      </c>
      <c r="J55" s="45">
        <v>16</v>
      </c>
      <c r="K55" s="45">
        <v>21</v>
      </c>
      <c r="L55" s="45">
        <v>17</v>
      </c>
      <c r="M55" s="45">
        <v>30</v>
      </c>
      <c r="N55" s="45">
        <v>50</v>
      </c>
      <c r="O55" s="45">
        <v>53</v>
      </c>
      <c r="P55" s="45">
        <v>65</v>
      </c>
      <c r="Q55" s="45">
        <v>48</v>
      </c>
      <c r="R55" s="45">
        <v>34</v>
      </c>
      <c r="S55" s="45">
        <v>33</v>
      </c>
      <c r="T55" s="45">
        <v>11</v>
      </c>
      <c r="U55" s="45">
        <v>8</v>
      </c>
      <c r="V55" s="47" t="s">
        <v>269</v>
      </c>
      <c r="W55" s="47" t="s">
        <v>269</v>
      </c>
      <c r="X55" s="47" t="s">
        <v>269</v>
      </c>
      <c r="Y55" s="47" t="s">
        <v>269</v>
      </c>
      <c r="Z55" s="65" t="s">
        <v>152</v>
      </c>
    </row>
    <row r="56" spans="1:26" ht="16.5" customHeight="1">
      <c r="A56" s="66" t="s">
        <v>153</v>
      </c>
      <c r="B56" s="45">
        <v>27</v>
      </c>
      <c r="C56" s="47" t="s">
        <v>269</v>
      </c>
      <c r="D56" s="47">
        <v>1</v>
      </c>
      <c r="E56" s="47" t="s">
        <v>269</v>
      </c>
      <c r="F56" s="45">
        <v>1</v>
      </c>
      <c r="G56" s="45">
        <v>1</v>
      </c>
      <c r="H56" s="45">
        <v>1</v>
      </c>
      <c r="I56" s="45">
        <v>2</v>
      </c>
      <c r="J56" s="47">
        <v>2</v>
      </c>
      <c r="K56" s="47" t="s">
        <v>269</v>
      </c>
      <c r="L56" s="45">
        <v>1</v>
      </c>
      <c r="M56" s="45">
        <v>1</v>
      </c>
      <c r="N56" s="45">
        <v>4</v>
      </c>
      <c r="O56" s="45">
        <v>2</v>
      </c>
      <c r="P56" s="45">
        <v>4</v>
      </c>
      <c r="Q56" s="45">
        <v>2</v>
      </c>
      <c r="R56" s="45">
        <v>3</v>
      </c>
      <c r="S56" s="47">
        <v>1</v>
      </c>
      <c r="T56" s="45">
        <v>1</v>
      </c>
      <c r="U56" s="47" t="s">
        <v>269</v>
      </c>
      <c r="V56" s="47" t="s">
        <v>269</v>
      </c>
      <c r="W56" s="47" t="s">
        <v>269</v>
      </c>
      <c r="X56" s="47" t="s">
        <v>269</v>
      </c>
      <c r="Y56" s="47" t="s">
        <v>269</v>
      </c>
      <c r="Z56" s="65" t="s">
        <v>153</v>
      </c>
    </row>
    <row r="57" spans="1:26" ht="16.5" customHeight="1">
      <c r="A57" s="66" t="s">
        <v>154</v>
      </c>
      <c r="B57" s="45">
        <v>609</v>
      </c>
      <c r="C57" s="45">
        <v>5</v>
      </c>
      <c r="D57" s="45">
        <v>9</v>
      </c>
      <c r="E57" s="45">
        <v>10</v>
      </c>
      <c r="F57" s="45">
        <v>23</v>
      </c>
      <c r="G57" s="45">
        <v>19</v>
      </c>
      <c r="H57" s="45">
        <v>19</v>
      </c>
      <c r="I57" s="45">
        <v>23</v>
      </c>
      <c r="J57" s="45">
        <v>28</v>
      </c>
      <c r="K57" s="45">
        <v>38</v>
      </c>
      <c r="L57" s="45">
        <v>42</v>
      </c>
      <c r="M57" s="45">
        <v>47</v>
      </c>
      <c r="N57" s="45">
        <v>40</v>
      </c>
      <c r="O57" s="45">
        <v>44</v>
      </c>
      <c r="P57" s="45">
        <v>85</v>
      </c>
      <c r="Q57" s="45">
        <v>57</v>
      </c>
      <c r="R57" s="45">
        <v>39</v>
      </c>
      <c r="S57" s="45">
        <v>47</v>
      </c>
      <c r="T57" s="45">
        <v>22</v>
      </c>
      <c r="U57" s="45">
        <v>10</v>
      </c>
      <c r="V57" s="45">
        <v>2</v>
      </c>
      <c r="W57" s="47" t="s">
        <v>269</v>
      </c>
      <c r="X57" s="47" t="s">
        <v>269</v>
      </c>
      <c r="Y57" s="47">
        <v>1</v>
      </c>
      <c r="Z57" s="65" t="s">
        <v>154</v>
      </c>
    </row>
    <row r="58" spans="1:26" ht="16.5" customHeight="1">
      <c r="A58" s="66" t="s">
        <v>155</v>
      </c>
      <c r="B58" s="45">
        <v>82</v>
      </c>
      <c r="C58" s="47">
        <v>1</v>
      </c>
      <c r="D58" s="47" t="s">
        <v>269</v>
      </c>
      <c r="E58" s="45">
        <v>4</v>
      </c>
      <c r="F58" s="45">
        <v>6</v>
      </c>
      <c r="G58" s="45">
        <v>1</v>
      </c>
      <c r="H58" s="45">
        <v>2</v>
      </c>
      <c r="I58" s="45">
        <v>1</v>
      </c>
      <c r="J58" s="45">
        <v>3</v>
      </c>
      <c r="K58" s="45">
        <v>6</v>
      </c>
      <c r="L58" s="45">
        <v>8</v>
      </c>
      <c r="M58" s="45">
        <v>4</v>
      </c>
      <c r="N58" s="45">
        <v>5</v>
      </c>
      <c r="O58" s="45">
        <v>9</v>
      </c>
      <c r="P58" s="45">
        <v>5</v>
      </c>
      <c r="Q58" s="45">
        <v>6</v>
      </c>
      <c r="R58" s="45">
        <v>9</v>
      </c>
      <c r="S58" s="45">
        <v>6</v>
      </c>
      <c r="T58" s="45">
        <v>2</v>
      </c>
      <c r="U58" s="47">
        <v>4</v>
      </c>
      <c r="V58" s="47" t="s">
        <v>269</v>
      </c>
      <c r="W58" s="47" t="s">
        <v>269</v>
      </c>
      <c r="X58" s="47" t="s">
        <v>269</v>
      </c>
      <c r="Y58" s="47" t="s">
        <v>269</v>
      </c>
      <c r="Z58" s="65" t="s">
        <v>155</v>
      </c>
    </row>
    <row r="59" spans="1:26" ht="16.5" customHeight="1">
      <c r="A59" s="66" t="s">
        <v>156</v>
      </c>
      <c r="B59" s="45">
        <v>571</v>
      </c>
      <c r="C59" s="45">
        <v>6</v>
      </c>
      <c r="D59" s="45">
        <v>9</v>
      </c>
      <c r="E59" s="45">
        <v>13</v>
      </c>
      <c r="F59" s="45">
        <v>17</v>
      </c>
      <c r="G59" s="45">
        <v>11</v>
      </c>
      <c r="H59" s="45">
        <v>18</v>
      </c>
      <c r="I59" s="45">
        <v>12</v>
      </c>
      <c r="J59" s="45">
        <v>14</v>
      </c>
      <c r="K59" s="45">
        <v>25</v>
      </c>
      <c r="L59" s="45">
        <v>39</v>
      </c>
      <c r="M59" s="45">
        <v>49</v>
      </c>
      <c r="N59" s="45">
        <v>40</v>
      </c>
      <c r="O59" s="45">
        <v>65</v>
      </c>
      <c r="P59" s="45">
        <v>56</v>
      </c>
      <c r="Q59" s="45">
        <v>48</v>
      </c>
      <c r="R59" s="45">
        <v>60</v>
      </c>
      <c r="S59" s="45">
        <v>48</v>
      </c>
      <c r="T59" s="45">
        <v>24</v>
      </c>
      <c r="U59" s="45">
        <v>12</v>
      </c>
      <c r="V59" s="45">
        <v>5</v>
      </c>
      <c r="W59" s="47" t="s">
        <v>269</v>
      </c>
      <c r="X59" s="47" t="s">
        <v>269</v>
      </c>
      <c r="Y59" s="47">
        <v>1</v>
      </c>
      <c r="Z59" s="65" t="s">
        <v>156</v>
      </c>
    </row>
    <row r="60" spans="1:26" ht="6" customHeight="1">
      <c r="A60" s="96"/>
      <c r="B60" s="97"/>
      <c r="C60" s="97"/>
      <c r="D60" s="97"/>
      <c r="E60" s="97"/>
      <c r="F60" s="97"/>
      <c r="G60" s="97"/>
      <c r="H60" s="97"/>
      <c r="I60" s="97"/>
      <c r="J60" s="97"/>
      <c r="K60" s="97"/>
      <c r="L60" s="97"/>
      <c r="M60" s="97"/>
      <c r="N60" s="97"/>
      <c r="O60" s="97"/>
      <c r="P60" s="97"/>
      <c r="Q60" s="97"/>
      <c r="R60" s="97"/>
      <c r="S60" s="97"/>
      <c r="T60" s="97"/>
      <c r="U60" s="97"/>
      <c r="V60" s="97"/>
      <c r="W60" s="97"/>
      <c r="X60" s="97"/>
      <c r="Y60" s="97"/>
      <c r="Z60" s="41"/>
    </row>
    <row r="61" spans="1:26">
      <c r="A61" s="490" t="s">
        <v>824</v>
      </c>
      <c r="F61" s="490" t="s">
        <v>815</v>
      </c>
    </row>
  </sheetData>
  <mergeCells count="26">
    <mergeCell ref="E3:E4"/>
    <mergeCell ref="A3:A4"/>
    <mergeCell ref="B3:B4"/>
    <mergeCell ref="C3:C4"/>
    <mergeCell ref="D3:D4"/>
    <mergeCell ref="Q3:Q4"/>
    <mergeCell ref="F3:F4"/>
    <mergeCell ref="G3:G4"/>
    <mergeCell ref="H3:H4"/>
    <mergeCell ref="I3:I4"/>
    <mergeCell ref="J3:J4"/>
    <mergeCell ref="K3:K4"/>
    <mergeCell ref="L3:L4"/>
    <mergeCell ref="M3:M4"/>
    <mergeCell ref="N3:N4"/>
    <mergeCell ref="O3:O4"/>
    <mergeCell ref="P3:P4"/>
    <mergeCell ref="X3:X4"/>
    <mergeCell ref="Y3:Y4"/>
    <mergeCell ref="Z3:Z4"/>
    <mergeCell ref="R3:R4"/>
    <mergeCell ref="S3:S4"/>
    <mergeCell ref="T3:T4"/>
    <mergeCell ref="U3:U4"/>
    <mergeCell ref="V3:V4"/>
    <mergeCell ref="W3:W4"/>
  </mergeCells>
  <phoneticPr fontId="1"/>
  <pageMargins left="0.70866141732283472" right="0.70866141732283472" top="0.74803149606299213" bottom="0.74803149606299213" header="0.31496062992125984" footer="0.31496062992125984"/>
  <pageSetup paperSize="9" scale="83" firstPageNumber="43" orientation="portrait" useFirstPageNumber="1" r:id="rId1"/>
  <headerFooter scaleWithDoc="0">
    <oddFooter>&amp;C&amp;"Century,標準"&amp;10&amp;P</oddFooter>
  </headerFooter>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9</vt:i4>
      </vt:variant>
    </vt:vector>
  </HeadingPairs>
  <TitlesOfParts>
    <vt:vector size="38" baseType="lpstr">
      <vt:lpstr>表1,2</vt:lpstr>
      <vt:lpstr>表3</vt:lpstr>
      <vt:lpstr>表4-1</vt:lpstr>
      <vt:lpstr>表4-2</vt:lpstr>
      <vt:lpstr>表5,6</vt:lpstr>
      <vt:lpstr>表7-1</vt:lpstr>
      <vt:lpstr>表7-2</vt:lpstr>
      <vt:lpstr>表8-1</vt:lpstr>
      <vt:lpstr>表8-2</vt:lpstr>
      <vt:lpstr>表8-3</vt:lpstr>
      <vt:lpstr>表8-4</vt:lpstr>
      <vt:lpstr>表9</vt:lpstr>
      <vt:lpstr>表10,11</vt:lpstr>
      <vt:lpstr>表12</vt:lpstr>
      <vt:lpstr>表13-1</vt:lpstr>
      <vt:lpstr>表13-2</vt:lpstr>
      <vt:lpstr>表13-3</vt:lpstr>
      <vt:lpstr>表13-4</vt:lpstr>
      <vt:lpstr>表14,15</vt:lpstr>
      <vt:lpstr>表16</vt:lpstr>
      <vt:lpstr>表17-1</vt:lpstr>
      <vt:lpstr>表17-2</vt:lpstr>
      <vt:lpstr>表17-3</vt:lpstr>
      <vt:lpstr>表17-4</vt:lpstr>
      <vt:lpstr>表18,19</vt:lpstr>
      <vt:lpstr>表20,21</vt:lpstr>
      <vt:lpstr>表22</vt:lpstr>
      <vt:lpstr>表23</vt:lpstr>
      <vt:lpstr>表24</vt:lpstr>
      <vt:lpstr>表12!Print_Area</vt:lpstr>
      <vt:lpstr>'表13-2'!Print_Area</vt:lpstr>
      <vt:lpstr>'表18,19'!Print_Area</vt:lpstr>
      <vt:lpstr>表22!Print_Area</vt:lpstr>
      <vt:lpstr>表24!Print_Area</vt:lpstr>
      <vt:lpstr>'表5,6'!Print_Area</vt:lpstr>
      <vt:lpstr>'表7-1'!Print_Area</vt:lpstr>
      <vt:lpstr>'表7-2'!Print_Area</vt:lpstr>
      <vt:lpstr>表9!Print_Area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toukei</dc:creator>
  <cp:lastModifiedBy>統計担当</cp:lastModifiedBy>
  <cp:lastPrinted>2018-05-25T05:23:25Z</cp:lastPrinted>
  <dcterms:created xsi:type="dcterms:W3CDTF">2013-04-11T00:06:30Z</dcterms:created>
  <dcterms:modified xsi:type="dcterms:W3CDTF">2018-05-29T07:56:26Z</dcterms:modified>
</cp:coreProperties>
</file>