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10.2.82.36\share3\55_財政事務\07 財政状況★\99 財政状況資料集※R4(R3決算)～公会計担当→土木班へ\R4決算\04_渡島から様式差し替え(3.21)\"/>
    </mc:Choice>
  </mc:AlternateContent>
  <xr:revisionPtr revIDLastSave="0" documentId="13_ncr:20001_{57FE996B-85B0-4A72-9FC1-4DD616155A63}" xr6:coauthVersionLast="36" xr6:coauthVersionMax="36" xr10:uidLastSave="{00000000-0000-0000-0000-000000000000}"/>
  <bookViews>
    <workbookView xWindow="0" yWindow="0" windowWidth="15375" windowHeight="760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BW36" i="10"/>
  <c r="BE36" i="10"/>
  <c r="CO35" i="10"/>
  <c r="CO36" i="10" s="1"/>
  <c r="CO37" i="10" s="1"/>
  <c r="CO38" i="10" s="1"/>
  <c r="CO39" i="10" s="1"/>
  <c r="CO40" i="10" s="1"/>
  <c r="CO41" i="10" s="1"/>
  <c r="CO42" i="10" s="1"/>
  <c r="CO43" i="10" s="1"/>
  <c r="CO34" i="10"/>
  <c r="BW34" i="10"/>
  <c r="BW35"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AM35" i="10" s="1"/>
  <c r="AM36" i="10" s="1"/>
  <c r="AM37" i="10" s="1"/>
  <c r="BE34" i="10" l="1"/>
  <c r="BE35" i="10" s="1"/>
</calcChain>
</file>

<file path=xl/sharedStrings.xml><?xml version="1.0" encoding="utf-8"?>
<sst xmlns="http://schemas.openxmlformats.org/spreadsheetml/2006/main" count="1091" uniqueCount="615">
  <si>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</si>
  <si>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</si>
  <si>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</si>
  <si>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</si>
  <si>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</si>
  <si>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</si>
  <si>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</si>
  <si>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</si>
  <si>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</si>
  <si>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</si>
  <si>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</si>
  <si>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</si>
  <si>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</si>
  <si>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</si>
  <si>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</si>
  <si>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</si>
  <si>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</si>
  <si>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</si>
  <si>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</si>
  <si>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</si>
  <si>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</si>
  <si>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</si>
  <si>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</si>
  <si>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</si>
  <si>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</si>
  <si>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</si>
  <si>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</si>
  <si>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</si>
  <si>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</si>
  <si>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</si>
  <si>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</si>
  <si>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</si>
  <si>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</si>
  <si>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</si>
  <si>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</si>
  <si>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</si>
  <si>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</si>
  <si>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</si>
  <si>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</si>
  <si>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</si>
  <si>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</si>
  <si>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</si>
  <si>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</si>
  <si>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</si>
  <si>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</si>
  <si>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</si>
  <si>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</si>
  <si>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</si>
  <si>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</si>
  <si>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</si>
  <si>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</si>
  <si>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</si>
  <si>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</si>
  <si>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</si>
  <si>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</si>
  <si>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</si>
  <si>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</si>
  <si>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</si>
  <si>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</si>
  <si>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</si>
  <si>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</si>
  <si>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</si>
  <si>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</si>
  <si>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</si>
  <si>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</si>
  <si>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</si>
  <si>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</si>
  <si>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</si>
  <si>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</si>
  <si>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</si>
  <si>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</si>
  <si>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</si>
  <si>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</si>
  <si>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</si>
  <si>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</si>
  <si>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</si>
  <si>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</si>
  <si>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</si>
  <si>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</si>
  <si>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</si>
  <si>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</si>
  <si>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</si>
  <si>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</si>
  <si>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</si>
  <si>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</si>
  <si>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</si>
  <si>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</si>
  <si>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</si>
  <si>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</si>
  <si>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</si>
  <si>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</si>
  <si>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</si>
  <si>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</si>
  <si>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</si>
  <si>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</si>
  <si>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</si>
  <si>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</si>
  <si>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</si>
  <si>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</si>
  <si>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函館市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</si>
  <si>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</si>
  <si>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</si>
  <si>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</si>
  <si>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</si>
  <si>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</si>
  <si>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</si>
  <si>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</si>
  <si>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</si>
  <si>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</si>
  <si>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</si>
  <si>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</si>
  <si>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</si>
  <si>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</si>
  <si>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</si>
  <si>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</si>
  <si>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</si>
  <si>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</si>
  <si>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</si>
  <si>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</si>
  <si>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</si>
  <si>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</si>
  <si>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</si>
  <si>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</si>
  <si>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</si>
  <si>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</si>
  <si>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</si>
  <si>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</si>
  <si>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</si>
  <si>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</si>
  <si>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</si>
  <si>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</si>
  <si>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</si>
  <si>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</si>
  <si>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</si>
  <si>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</si>
  <si>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</si>
  <si>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</si>
  <si>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</si>
  <si>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</si>
  <si>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</si>
  <si>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</si>
  <si>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</si>
  <si>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</si>
  <si>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</si>
  <si>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</si>
  <si>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</si>
  <si>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</si>
  <si>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</si>
  <si>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</si>
  <si>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</si>
  <si>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</si>
  <si>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</si>
  <si>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</si>
  <si>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</si>
  <si>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</si>
  <si>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</si>
  <si>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</si>
  <si>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</si>
  <si>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</si>
  <si>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</si>
  <si>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</si>
  <si>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</si>
  <si>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</si>
  <si>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</si>
  <si>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</si>
  <si>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</si>
  <si>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</si>
  <si>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</si>
  <si>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</si>
  <si>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</si>
  <si>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</si>
  <si>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</si>
  <si>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</si>
  <si>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</si>
  <si>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</si>
  <si>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</si>
  <si>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</si>
  <si>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</si>
  <si>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</si>
  <si>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</si>
  <si>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</si>
  <si>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</si>
  <si>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</si>
  <si>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</si>
  <si>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</si>
  <si>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</si>
  <si>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</si>
  <si>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</si>
  <si>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</si>
  <si>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</si>
  <si>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</si>
  <si>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</si>
  <si>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</si>
  <si>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</si>
  <si>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</si>
  <si>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</si>
  <si>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</si>
  <si>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</si>
  <si>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</si>
  <si>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</si>
  <si>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</si>
  <si>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</si>
  <si>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</si>
  <si>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</si>
  <si>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</si>
  <si>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</si>
  <si>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</si>
  <si>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</si>
  <si>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</si>
  <si>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</si>
  <si>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</si>
  <si>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</si>
  <si>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</si>
  <si>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</si>
  <si>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</si>
  <si>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</si>
  <si>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北海道函館市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</si>
  <si>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</si>
  <si>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</si>
  <si>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</si>
  <si>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</si>
  <si>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</si>
  <si>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</si>
  <si>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</si>
  <si>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</si>
  <si>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</si>
  <si>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</si>
  <si>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</si>
  <si>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</si>
  <si>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</si>
  <si>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</si>
  <si>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</si>
  <si>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</si>
  <si>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</si>
  <si>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</si>
  <si>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</si>
  <si>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</si>
  <si>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</si>
  <si>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</si>
  <si>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</si>
  <si>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</si>
  <si>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</si>
  <si>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</si>
  <si>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</si>
  <si>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</si>
  <si>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</si>
  <si>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</si>
  <si>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</si>
  <si>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</si>
  <si>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</si>
  <si>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</si>
  <si>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</si>
  <si>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</si>
  <si>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</si>
  <si>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</si>
  <si>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</si>
  <si>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</si>
  <si>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t>
    <phoneticPr fontId="5"/>
  </si>
  <si>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</si>
  <si>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</si>
  <si>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</si>
  <si>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</si>
  <si>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</si>
  <si>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</si>
  <si>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</si>
  <si>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</si>
  <si>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</si>
  <si>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</si>
  <si>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</si>
  <si>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</si>
  <si>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</si>
  <si>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</si>
  <si>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</si>
  <si>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</si>
  <si>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</si>
  <si>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</si>
  <si>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</si>
  <si>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</si>
  <si>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</si>
  <si>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</si>
  <si>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</si>
  <si>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</si>
  <si>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</si>
  <si>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</si>
  <si>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</si>
  <si>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</si>
  <si>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</si>
  <si>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</si>
  <si>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</si>
  <si>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</si>
  <si>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</si>
  <si>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</si>
  <si>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</si>
  <si>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</si>
  <si>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</si>
  <si>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</si>
  <si>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</si>
  <si>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</si>
  <si>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</si>
  <si>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</si>
  <si>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</si>
  <si>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</si>
  <si>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</si>
  <si>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</si>
  <si>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</si>
  <si>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</si>
  <si>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</si>
  <si>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</si>
  <si>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</si>
  <si>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</si>
  <si>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</si>
  <si>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</si>
  <si>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</si>
  <si>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</si>
  <si>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</si>
  <si>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</si>
  <si>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</si>
  <si>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</si>
  <si>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</si>
  <si>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</si>
  <si>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</si>
  <si>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</si>
  <si>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</si>
  <si>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</si>
  <si>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</si>
  <si>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</si>
  <si>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</si>
  <si>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</si>
  <si>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</si>
  <si>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</si>
  <si>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</si>
  <si>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</si>
  <si>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</si>
  <si>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</si>
  <si>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</si>
  <si>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</si>
  <si>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</si>
  <si>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</si>
  <si>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</si>
  <si>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</si>
  <si>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</si>
  <si>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</si>
  <si>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</si>
  <si>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</si>
  <si>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</si>
  <si>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</si>
  <si>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</si>
  <si>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</si>
  <si>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</si>
  <si>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</si>
  <si>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</si>
  <si>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</si>
  <si>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</si>
  <si>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</si>
  <si>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</si>
  <si>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</si>
  <si>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</si>
  <si>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</si>
  <si>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</si>
  <si>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</si>
  <si>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</si>
  <si>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</si>
  <si>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</si>
  <si>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</si>
  <si>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</si>
  <si>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</si>
  <si>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</si>
  <si>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</si>
  <si>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</si>
  <si>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</si>
  <si>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</si>
  <si>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</si>
  <si>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北海道函館市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</si>
  <si>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</si>
  <si>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</si>
  <si>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</si>
  <si>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</si>
  <si>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</si>
  <si>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</si>
  <si>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</si>
  <si>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</si>
  <si>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</si>
  <si>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</si>
  <si>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</si>
  <si>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</si>
  <si>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</si>
  <si>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</si>
  <si>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</si>
  <si>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</si>
  <si>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</si>
  <si>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</si>
  <si>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</si>
  <si>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</si>
  <si>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</si>
  <si>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奨学資金特別会計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</si>
  <si>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</si>
  <si>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</si>
  <si>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</si>
  <si>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</si>
  <si>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</si>
  <si>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</si>
  <si>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</si>
  <si>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</si>
  <si>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</si>
  <si>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</si>
  <si>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</si>
  <si>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</si>
  <si>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</si>
  <si>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</si>
  <si>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</si>
  <si>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</si>
  <si>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自転車競走事業特別会計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</si>
  <si>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</si>
  <si>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</si>
  <si>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</si>
  <si>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</si>
  <si>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</si>
  <si>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</si>
  <si>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交通事業会計</t>
    <phoneticPr fontId="5"/>
  </si>
  <si>
    <t>病院事業会計</t>
    <phoneticPr fontId="5"/>
  </si>
  <si>
    <t>法適用企業</t>
    <phoneticPr fontId="5"/>
  </si>
  <si>
    <t>地方卸売市場事業特別会計</t>
    <phoneticPr fontId="5"/>
  </si>
  <si>
    <t>法非適用企業</t>
    <phoneticPr fontId="5"/>
  </si>
  <si>
    <t>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</si>
  <si>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</si>
  <si>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</si>
  <si>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</si>
  <si>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</si>
  <si>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</si>
  <si>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</si>
  <si>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</si>
  <si>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</si>
  <si>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</si>
  <si>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</si>
  <si>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</si>
  <si>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</si>
  <si>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</si>
  <si>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</si>
  <si>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</si>
  <si>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</si>
  <si>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</si>
  <si>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</si>
  <si>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</si>
  <si>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</si>
  <si>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</si>
  <si>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</si>
  <si>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</si>
  <si>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</si>
  <si>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</si>
  <si>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</si>
  <si>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</si>
  <si>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</si>
  <si>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</si>
  <si>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</si>
  <si>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</si>
  <si>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</si>
  <si>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</si>
  <si>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</si>
  <si>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</si>
  <si>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</si>
  <si>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</si>
  <si>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</si>
  <si>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</si>
  <si>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</si>
  <si>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</si>
  <si>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</si>
  <si>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</si>
  <si>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</si>
  <si>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</si>
  <si>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</si>
  <si>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</si>
  <si>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</si>
  <si>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</si>
  <si>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</si>
  <si>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</si>
  <si>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</si>
  <si>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</si>
  <si>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</si>
  <si>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</si>
  <si>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</si>
  <si>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</si>
  <si>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</si>
  <si>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</si>
  <si>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</si>
  <si>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</si>
  <si>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</si>
  <si>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</si>
  <si>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</si>
  <si>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</si>
  <si>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</si>
  <si>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</si>
  <si>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</si>
  <si>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</si>
  <si>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</si>
  <si>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</si>
  <si>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</si>
  <si>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</si>
  <si>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</si>
  <si>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</si>
  <si>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</si>
  <si>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</si>
  <si>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</si>
  <si>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</si>
  <si>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</si>
  <si>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</si>
  <si>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</si>
  <si>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</si>
  <si>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</si>
  <si>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</si>
  <si>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</si>
  <si>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</si>
  <si>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</si>
  <si>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</si>
  <si>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</si>
  <si>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</si>
  <si>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</si>
  <si>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</si>
  <si>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</si>
  <si>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</si>
  <si>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</si>
  <si>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</si>
  <si>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</si>
  <si>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</si>
  <si>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</si>
  <si>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</si>
  <si>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</si>
  <si>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</si>
  <si>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</si>
  <si>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</si>
  <si>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</si>
  <si>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</si>
  <si>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</si>
  <si>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</si>
  <si>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</si>
  <si>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</si>
  <si>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</si>
  <si>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</si>
  <si>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</si>
  <si>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</si>
  <si>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</si>
  <si>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</si>
  <si>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</si>
  <si>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</si>
  <si>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</si>
  <si>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</si>
  <si>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</si>
  <si>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</si>
  <si>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</si>
  <si>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</si>
  <si>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</si>
  <si>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</si>
  <si>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</si>
  <si>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</si>
  <si>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</si>
  <si>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</si>
  <si>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</si>
  <si>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</si>
  <si>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</si>
  <si>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</si>
  <si>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</si>
  <si>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</si>
  <si>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</si>
  <si>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</si>
  <si>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</si>
  <si>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</si>
  <si>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</si>
  <si>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</si>
  <si>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</si>
  <si>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</si>
  <si>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</si>
  <si>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</si>
  <si>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</si>
  <si>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</si>
  <si>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</si>
  <si>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</si>
  <si>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</si>
  <si>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</si>
  <si>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0.34</t>
  </si>
  <si>
    <t>病院事業会計</t>
  </si>
  <si>
    <t>▲ 4.40</t>
  </si>
  <si>
    <t>▲ 4.37</t>
  </si>
  <si>
    <t>▲ 1.86</t>
  </si>
  <si>
    <t>水道事業会計</t>
  </si>
  <si>
    <t>一般会計</t>
  </si>
  <si>
    <t>公共下水道事業会計</t>
  </si>
  <si>
    <t>介護保険事業特別会計</t>
  </si>
  <si>
    <t>国民健康保険事業特別会計</t>
  </si>
  <si>
    <t>後期高齢者医療事業特別会計</t>
  </si>
  <si>
    <t>交通事業会計</t>
  </si>
  <si>
    <t>その他会計（赤字）</t>
  </si>
  <si>
    <t>その他会計（黒字）</t>
  </si>
  <si>
    <t>（百万円）</t>
    <phoneticPr fontId="5"/>
  </si>
  <si>
    <t>H30</t>
    <phoneticPr fontId="5"/>
  </si>
  <si>
    <t>R01</t>
    <phoneticPr fontId="5"/>
  </si>
  <si>
    <t>R02</t>
    <phoneticPr fontId="5"/>
  </si>
  <si>
    <t>R03</t>
    <phoneticPr fontId="5"/>
  </si>
  <si>
    <t>R04</t>
    <phoneticPr fontId="5"/>
  </si>
  <si>
    <t>函館圏公立大学広域連合</t>
    <rPh sb="0" eb="2">
      <t>ハコダテ</t>
    </rPh>
    <rPh sb="2" eb="3">
      <t>ケン</t>
    </rPh>
    <rPh sb="3" eb="5">
      <t>コウリツ</t>
    </rPh>
    <rPh sb="5" eb="7">
      <t>ダイガク</t>
    </rPh>
    <rPh sb="7" eb="9">
      <t>コウイキ</t>
    </rPh>
    <rPh sb="9" eb="11">
      <t>レンゴウ</t>
    </rPh>
    <phoneticPr fontId="2"/>
  </si>
  <si>
    <t>函館湾流域下水道事務組合</t>
    <rPh sb="0" eb="3">
      <t>ハコダテワン</t>
    </rPh>
    <rPh sb="3" eb="5">
      <t>リュウイキ</t>
    </rPh>
    <rPh sb="5" eb="8">
      <t>ゲスイドウ</t>
    </rPh>
    <rPh sb="8" eb="10">
      <t>ジム</t>
    </rPh>
    <rPh sb="10" eb="12">
      <t>クミアイ</t>
    </rPh>
    <phoneticPr fontId="2"/>
  </si>
  <si>
    <t>函館バス</t>
    <rPh sb="0" eb="2">
      <t>ハコダテ</t>
    </rPh>
    <phoneticPr fontId="2"/>
  </si>
  <si>
    <t>南北海道学術振興財団</t>
  </si>
  <si>
    <t>函館市土地開発公社</t>
  </si>
  <si>
    <t>函館山ロープウェイ</t>
  </si>
  <si>
    <t>はこだてティーエムオー</t>
  </si>
  <si>
    <t>函館市住宅都市施設公社</t>
  </si>
  <si>
    <t>函館市文化・スポーツ振興財団</t>
  </si>
  <si>
    <t>函館市国際貿易センター</t>
  </si>
  <si>
    <t>函館国際水産・海洋都市推進機構</t>
  </si>
  <si>
    <t>函館市学校給食会</t>
    <rPh sb="0" eb="3">
      <t>ハコダテシ</t>
    </rPh>
    <rPh sb="3" eb="5">
      <t>ガッコウ</t>
    </rPh>
    <rPh sb="5" eb="8">
      <t>キュウショクカイ</t>
    </rPh>
    <phoneticPr fontId="2"/>
  </si>
  <si>
    <t>はこだて西部まちづくＲｅ－Ｄｅｓｉｇｎ</t>
  </si>
  <si>
    <t>公共施設整備等基金</t>
    <rPh sb="0" eb="2">
      <t>コウキョウ</t>
    </rPh>
    <rPh sb="2" eb="4">
      <t>シセツ</t>
    </rPh>
    <rPh sb="4" eb="6">
      <t>セイビ</t>
    </rPh>
    <rPh sb="6" eb="7">
      <t>トウ</t>
    </rPh>
    <rPh sb="7" eb="9">
      <t>キキン</t>
    </rPh>
    <phoneticPr fontId="5"/>
  </si>
  <si>
    <t>地域振興基金</t>
    <rPh sb="0" eb="2">
      <t>チイキ</t>
    </rPh>
    <rPh sb="2" eb="4">
      <t>シンコウ</t>
    </rPh>
    <rPh sb="4" eb="6">
      <t>キキン</t>
    </rPh>
    <phoneticPr fontId="2"/>
  </si>
  <si>
    <t>観光振興基金</t>
    <rPh sb="0" eb="2">
      <t>カンコウ</t>
    </rPh>
    <rPh sb="2" eb="4">
      <t>シンコウ</t>
    </rPh>
    <rPh sb="4" eb="6">
      <t>キキン</t>
    </rPh>
    <phoneticPr fontId="2"/>
  </si>
  <si>
    <t>奨学基金</t>
    <rPh sb="0" eb="2">
      <t>ショウガク</t>
    </rPh>
    <rPh sb="2" eb="4">
      <t>キキン</t>
    </rPh>
    <phoneticPr fontId="2"/>
  </si>
  <si>
    <t>障害者福祉基金</t>
    <rPh sb="0" eb="3">
      <t>ショウガイシャ</t>
    </rPh>
    <rPh sb="3" eb="5">
      <t>フクシ</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</si>
</sst>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ADA7-48A7-8BDB-CFB8AFE6A3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44963</c:v>
                </c:pt>
                <c:pt idx="1">
                  <c:v>57264</c:v>
                </c:pt>
                <c:pt idx="2">
                  <c:v>48529</c:v>
                </c:pt>
                <c:pt idx="3">
                  <c:v>37521</c:v>
                </c:pt>
                <c:pt idx="4">
                  <c:v>41702</c:v>
                </c:pt>
              </c:numCache>
            </c:numRef>
          </c:val>
          <c:smooth val="0"/>
          <c:extLst>
            <c:ext xmlns:c16="http://schemas.microsoft.com/office/drawing/2014/chart" uri="{C3380CC4-5D6E-409C-BE32-E72D297353CC}">
              <c16:uniqueId val="{00000001-ADA7-48A7-8BDB-CFB8AFE6A3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0.67</c:v>
                </c:pt>
                <c:pt idx="1">
                  <c:v>1.93</c:v>
                </c:pt>
                <c:pt idx="2">
                  <c:v>2.92</c:v>
                </c:pt>
                <c:pt idx="3">
                  <c:v>4.3499999999999996</c:v>
                </c:pt>
                <c:pt idx="4">
                  <c:v>4.59</c:v>
                </c:pt>
              </c:numCache>
            </c:numRef>
          </c:val>
          <c:extLst>
            <c:ext xmlns:c16="http://schemas.microsoft.com/office/drawing/2014/chart" uri="{C3380CC4-5D6E-409C-BE32-E72D297353CC}">
              <c16:uniqueId val="{00000000-C121-43B4-A6E3-653FE3CC0F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7.75</c:v>
                </c:pt>
                <c:pt idx="1">
                  <c:v>8.15</c:v>
                </c:pt>
                <c:pt idx="2">
                  <c:v>10.59</c:v>
                </c:pt>
                <c:pt idx="3">
                  <c:v>11.73</c:v>
                </c:pt>
                <c:pt idx="4">
                  <c:v>12.8</c:v>
                </c:pt>
              </c:numCache>
            </c:numRef>
          </c:val>
          <c:extLst>
            <c:ext xmlns:c16="http://schemas.microsoft.com/office/drawing/2014/chart" uri="{C3380CC4-5D6E-409C-BE32-E72D297353CC}">
              <c16:uniqueId val="{00000001-C121-43B4-A6E3-653FE3CC0F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-0.34</c:v>
                </c:pt>
                <c:pt idx="1">
                  <c:v>1.68</c:v>
                </c:pt>
                <c:pt idx="2">
                  <c:v>3.6</c:v>
                </c:pt>
                <c:pt idx="3">
                  <c:v>3</c:v>
                </c:pt>
                <c:pt idx="4">
                  <c:v>0.93</c:v>
                </c:pt>
              </c:numCache>
            </c:numRef>
          </c:val>
          <c:smooth val="0"/>
          <c:extLst>
            <c:ext xmlns:c16="http://schemas.microsoft.com/office/drawing/2014/chart" uri="{C3380CC4-5D6E-409C-BE32-E72D297353CC}">
              <c16:uniqueId val="{00000002-C121-43B4-A6E3-653FE3CC0F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0.11</c:v>
                </c:pt>
                <c:pt idx="4">
                  <c:v>#N/A</c:v>
                </c:pt>
                <c:pt idx="5">
                  <c:v>0.09</c:v>
                </c:pt>
                <c:pt idx="6">
                  <c:v>#N/A</c:v>
                </c:pt>
                <c:pt idx="7">
                  <c:v>0.09</c:v>
                </c:pt>
                <c:pt idx="8">
                  <c:v>#N/A</c:v>
                </c:pt>
                <c:pt idx="9">
                  <c:v>7.0000000000000007E-2</c:v>
                </c:pt>
              </c:numCache>
            </c:numRef>
          </c:val>
          <c:extLst>
            <c:ext xmlns:c16="http://schemas.microsoft.com/office/drawing/2014/chart" uri="{C3380CC4-5D6E-409C-BE32-E72D297353CC}">
              <c16:uniqueId val="{00000000-46DB-400C-9ED4-8D63EC8829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DB-400C-9ED4-8D63EC88291C}"/>
            </c:ext>
          </c:extLst>
        </c:ser>
        <c:ser>
          <c:idx val="2"/>
          <c:order val="2"/>
          <c:tx>
            <c:strRef>
              <c:f>データシート!$A$29</c:f>
              <c:strCache>
                <c:ptCount val="1"/>
                <c:pt idx="0">
                  <c:v>交通事業会計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0.61</c:v>
                </c:pt>
                <c:pt idx="2">
                  <c:v>#N/A</c:v>
                </c:pt>
                <c:pt idx="3">
                  <c:v>0.68</c:v>
                </c:pt>
                <c:pt idx="4">
                  <c:v>#N/A</c:v>
                </c:pt>
                <c:pt idx="5">
                  <c:v>0.25</c:v>
                </c:pt>
                <c:pt idx="6">
                  <c:v>#N/A</c:v>
                </c:pt>
                <c:pt idx="7">
                  <c:v>0.03</c:v>
                </c:pt>
                <c:pt idx="8">
                  <c:v>#N/A</c:v>
                </c:pt>
                <c:pt idx="9">
                  <c:v>0.05</c:v>
                </c:pt>
              </c:numCache>
            </c:numRef>
          </c:val>
          <c:extLst>
            <c:ext xmlns:c16="http://schemas.microsoft.com/office/drawing/2014/chart" uri="{C3380CC4-5D6E-409C-BE32-E72D297353CC}">
              <c16:uniqueId val="{00000002-46DB-400C-9ED4-8D63EC88291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c:v>
                </c:pt>
                <c:pt idx="4">
                  <c:v>#N/A</c:v>
                </c:pt>
                <c:pt idx="5">
                  <c:v>0.11</c:v>
                </c:pt>
                <c:pt idx="6">
                  <c:v>#N/A</c:v>
                </c:pt>
                <c:pt idx="7">
                  <c:v>0.12</c:v>
                </c:pt>
                <c:pt idx="8">
                  <c:v>#N/A</c:v>
                </c:pt>
                <c:pt idx="9">
                  <c:v>0.14000000000000001</c:v>
                </c:pt>
              </c:numCache>
            </c:numRef>
          </c:val>
          <c:extLst>
            <c:ext xmlns:c16="http://schemas.microsoft.com/office/drawing/2014/chart" uri="{C3380CC4-5D6E-409C-BE32-E72D297353CC}">
              <c16:uniqueId val="{00000003-46DB-400C-9ED4-8D63EC88291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0.63</c:v>
                </c:pt>
                <c:pt idx="2">
                  <c:v>#N/A</c:v>
                </c:pt>
                <c:pt idx="3">
                  <c:v>0.83</c:v>
                </c:pt>
                <c:pt idx="4">
                  <c:v>#N/A</c:v>
                </c:pt>
                <c:pt idx="5">
                  <c:v>0.91</c:v>
                </c:pt>
                <c:pt idx="6">
                  <c:v>#N/A</c:v>
                </c:pt>
                <c:pt idx="7">
                  <c:v>0.65</c:v>
                </c:pt>
                <c:pt idx="8">
                  <c:v>#N/A</c:v>
                </c:pt>
                <c:pt idx="9">
                  <c:v>0.21</c:v>
                </c:pt>
              </c:numCache>
            </c:numRef>
          </c:val>
          <c:extLst>
            <c:ext xmlns:c16="http://schemas.microsoft.com/office/drawing/2014/chart" uri="{C3380CC4-5D6E-409C-BE32-E72D297353CC}">
              <c16:uniqueId val="{00000004-46DB-400C-9ED4-8D63EC88291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1.36</c:v>
                </c:pt>
                <c:pt idx="2">
                  <c:v>#N/A</c:v>
                </c:pt>
                <c:pt idx="3">
                  <c:v>0.8</c:v>
                </c:pt>
                <c:pt idx="4">
                  <c:v>#N/A</c:v>
                </c:pt>
                <c:pt idx="5">
                  <c:v>1.18</c:v>
                </c:pt>
                <c:pt idx="6">
                  <c:v>#N/A</c:v>
                </c:pt>
                <c:pt idx="7">
                  <c:v>0.91</c:v>
                </c:pt>
                <c:pt idx="8">
                  <c:v>#N/A</c:v>
                </c:pt>
                <c:pt idx="9">
                  <c:v>1.98</c:v>
                </c:pt>
              </c:numCache>
            </c:numRef>
          </c:val>
          <c:extLst>
            <c:ext xmlns:c16="http://schemas.microsoft.com/office/drawing/2014/chart" uri="{C3380CC4-5D6E-409C-BE32-E72D297353CC}">
              <c16:uniqueId val="{00000005-46DB-400C-9ED4-8D63EC88291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2.97</c:v>
                </c:pt>
                <c:pt idx="2">
                  <c:v>#N/A</c:v>
                </c:pt>
                <c:pt idx="3">
                  <c:v>3.11</c:v>
                </c:pt>
                <c:pt idx="4">
                  <c:v>#N/A</c:v>
                </c:pt>
                <c:pt idx="5">
                  <c:v>3.04</c:v>
                </c:pt>
                <c:pt idx="6">
                  <c:v>#N/A</c:v>
                </c:pt>
                <c:pt idx="7">
                  <c:v>2.94</c:v>
                </c:pt>
                <c:pt idx="8">
                  <c:v>#N/A</c:v>
                </c:pt>
                <c:pt idx="9">
                  <c:v>2.98</c:v>
                </c:pt>
              </c:numCache>
            </c:numRef>
          </c:val>
          <c:extLst>
            <c:ext xmlns:c16="http://schemas.microsoft.com/office/drawing/2014/chart" uri="{C3380CC4-5D6E-409C-BE32-E72D297353CC}">
              <c16:uniqueId val="{00000006-46DB-400C-9ED4-8D63EC88291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0.62</c:v>
                </c:pt>
                <c:pt idx="2">
                  <c:v>#N/A</c:v>
                </c:pt>
                <c:pt idx="3">
                  <c:v>1.85</c:v>
                </c:pt>
                <c:pt idx="4">
                  <c:v>#N/A</c:v>
                </c:pt>
                <c:pt idx="5">
                  <c:v>2.87</c:v>
                </c:pt>
                <c:pt idx="6">
                  <c:v>#N/A</c:v>
                </c:pt>
                <c:pt idx="7">
                  <c:v>4.29</c:v>
                </c:pt>
                <c:pt idx="8">
                  <c:v>#N/A</c:v>
                </c:pt>
                <c:pt idx="9">
                  <c:v>4.55</c:v>
                </c:pt>
              </c:numCache>
            </c:numRef>
          </c:val>
          <c:extLst>
            <c:ext xmlns:c16="http://schemas.microsoft.com/office/drawing/2014/chart" uri="{C3380CC4-5D6E-409C-BE32-E72D297353CC}">
              <c16:uniqueId val="{00000007-46DB-400C-9ED4-8D63EC88291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4.3099999999999996</c:v>
                </c:pt>
                <c:pt idx="2">
                  <c:v>#N/A</c:v>
                </c:pt>
                <c:pt idx="3">
                  <c:v>4.72</c:v>
                </c:pt>
                <c:pt idx="4">
                  <c:v>#N/A</c:v>
                </c:pt>
                <c:pt idx="5">
                  <c:v>4.71</c:v>
                </c:pt>
                <c:pt idx="6">
                  <c:v>#N/A</c:v>
                </c:pt>
                <c:pt idx="7">
                  <c:v>4.42</c:v>
                </c:pt>
                <c:pt idx="8">
                  <c:v>#N/A</c:v>
                </c:pt>
                <c:pt idx="9">
                  <c:v>4.6900000000000004</c:v>
                </c:pt>
              </c:numCache>
            </c:numRef>
          </c:val>
          <c:extLst>
            <c:ext xmlns:c16="http://schemas.microsoft.com/office/drawing/2014/chart" uri="{C3380CC4-5D6E-409C-BE32-E72D297353CC}">
              <c16:uniqueId val="{00000008-46DB-400C-9ED4-8D63EC88291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4.4000000000000004</c:v>
                </c:pt>
                <c:pt idx="1">
                  <c:v>#N/A</c:v>
                </c:pt>
                <c:pt idx="2">
                  <c:v>4.37</c:v>
                </c:pt>
                <c:pt idx="3">
                  <c:v>#N/A</c:v>
                </c:pt>
                <c:pt idx="4">
                  <c:v>1.86</c:v>
                </c:pt>
                <c:pt idx="5">
                  <c:v>#N/A</c:v>
                </c:pt>
                <c:pt idx="6">
                  <c:v>#N/A</c:v>
                </c:pt>
                <c:pt idx="7">
                  <c:v>2.69</c:v>
                </c:pt>
                <c:pt idx="8">
                  <c:v>#N/A</c:v>
                </c:pt>
                <c:pt idx="9">
                  <c:v>6.01</c:v>
                </c:pt>
              </c:numCache>
            </c:numRef>
          </c:val>
          <c:extLst>
            <c:ext xmlns:c16="http://schemas.microsoft.com/office/drawing/2014/chart" uri="{C3380CC4-5D6E-409C-BE32-E72D297353CC}">
              <c16:uniqueId val="{00000009-46DB-400C-9ED4-8D63EC8829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13784</c:v>
                </c:pt>
                <c:pt idx="5">
                  <c:v>12971</c:v>
                </c:pt>
                <c:pt idx="8">
                  <c:v>12892</c:v>
                </c:pt>
                <c:pt idx="11">
                  <c:v>12556</c:v>
                </c:pt>
                <c:pt idx="14">
                  <c:v>12610</c:v>
                </c:pt>
              </c:numCache>
            </c:numRef>
          </c:val>
          <c:extLst>
            <c:ext xmlns:c16="http://schemas.microsoft.com/office/drawing/2014/chart" uri="{C3380CC4-5D6E-409C-BE32-E72D297353CC}">
              <c16:uniqueId val="{00000000-5A73-45FB-BBA7-8F03B33B8A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5A73-45FB-BBA7-8F03B33B8A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244</c:v>
                </c:pt>
                <c:pt idx="3">
                  <c:v>205</c:v>
                </c:pt>
                <c:pt idx="6">
                  <c:v>246</c:v>
                </c:pt>
                <c:pt idx="9">
                  <c:v>196</c:v>
                </c:pt>
                <c:pt idx="12">
                  <c:v>211</c:v>
                </c:pt>
              </c:numCache>
            </c:numRef>
          </c:val>
          <c:extLst>
            <c:ext xmlns:c16="http://schemas.microsoft.com/office/drawing/2014/chart" uri="{C3380CC4-5D6E-409C-BE32-E72D297353CC}">
              <c16:uniqueId val="{00000002-5A73-45FB-BBA7-8F03B33B8A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73-45FB-BBA7-8F03B33B8A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2938</c:v>
                </c:pt>
                <c:pt idx="3">
                  <c:v>2819</c:v>
                </c:pt>
                <c:pt idx="6">
                  <c:v>2851</c:v>
                </c:pt>
                <c:pt idx="9">
                  <c:v>2818</c:v>
                </c:pt>
                <c:pt idx="12">
                  <c:v>3085</c:v>
                </c:pt>
              </c:numCache>
            </c:numRef>
          </c:val>
          <c:extLst>
            <c:ext xmlns:c16="http://schemas.microsoft.com/office/drawing/2014/chart" uri="{C3380CC4-5D6E-409C-BE32-E72D297353CC}">
              <c16:uniqueId val="{00000004-5A73-45FB-BBA7-8F03B33B8A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73-45FB-BBA7-8F03B33B8A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73-45FB-BBA7-8F03B33B8A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15680</c:v>
                </c:pt>
                <c:pt idx="3">
                  <c:v>13156</c:v>
                </c:pt>
                <c:pt idx="6">
                  <c:v>12929</c:v>
                </c:pt>
                <c:pt idx="9">
                  <c:v>12555</c:v>
                </c:pt>
                <c:pt idx="12">
                  <c:v>12544</c:v>
                </c:pt>
              </c:numCache>
            </c:numRef>
          </c:val>
          <c:extLst>
            <c:ext xmlns:c16="http://schemas.microsoft.com/office/drawing/2014/chart" uri="{C3380CC4-5D6E-409C-BE32-E72D297353CC}">
              <c16:uniqueId val="{00000007-5A73-45FB-BBA7-8F03B33B8A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5079</c:v>
                </c:pt>
                <c:pt idx="2">
                  <c:v>#N/A</c:v>
                </c:pt>
                <c:pt idx="3">
                  <c:v>#N/A</c:v>
                </c:pt>
                <c:pt idx="4">
                  <c:v>3209</c:v>
                </c:pt>
                <c:pt idx="5">
                  <c:v>#N/A</c:v>
                </c:pt>
                <c:pt idx="6">
                  <c:v>#N/A</c:v>
                </c:pt>
                <c:pt idx="7">
                  <c:v>3134</c:v>
                </c:pt>
                <c:pt idx="8">
                  <c:v>#N/A</c:v>
                </c:pt>
                <c:pt idx="9">
                  <c:v>#N/A</c:v>
                </c:pt>
                <c:pt idx="10">
                  <c:v>3013</c:v>
                </c:pt>
                <c:pt idx="11">
                  <c:v>#N/A</c:v>
                </c:pt>
                <c:pt idx="12">
                  <c:v>#N/A</c:v>
                </c:pt>
                <c:pt idx="13">
                  <c:v>3230</c:v>
                </c:pt>
                <c:pt idx="14">
                  <c:v>#N/A</c:v>
                </c:pt>
              </c:numCache>
            </c:numRef>
          </c:val>
          <c:smooth val="0"/>
          <c:extLst>
            <c:ext xmlns:c16="http://schemas.microsoft.com/office/drawing/2014/chart" uri="{C3380CC4-5D6E-409C-BE32-E72D297353CC}">
              <c16:uniqueId val="{00000008-5A73-45FB-BBA7-8F03B33B8A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118447</c:v>
                </c:pt>
                <c:pt idx="5">
                  <c:v>118607</c:v>
                </c:pt>
                <c:pt idx="8">
                  <c:v>115547</c:v>
                </c:pt>
                <c:pt idx="11">
                  <c:v>110663</c:v>
                </c:pt>
                <c:pt idx="14">
                  <c:v>106993</c:v>
                </c:pt>
              </c:numCache>
            </c:numRef>
          </c:val>
          <c:extLst>
            <c:ext xmlns:c16="http://schemas.microsoft.com/office/drawing/2014/chart" uri="{C3380CC4-5D6E-409C-BE32-E72D297353CC}">
              <c16:uniqueId val="{00000000-6BA0-4B82-8860-28803B1E0A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23179</c:v>
                </c:pt>
                <c:pt idx="5">
                  <c:v>24190</c:v>
                </c:pt>
                <c:pt idx="8">
                  <c:v>24610</c:v>
                </c:pt>
                <c:pt idx="11">
                  <c:v>25280</c:v>
                </c:pt>
                <c:pt idx="14">
                  <c:v>26951</c:v>
                </c:pt>
              </c:numCache>
            </c:numRef>
          </c:val>
          <c:extLst>
            <c:ext xmlns:c16="http://schemas.microsoft.com/office/drawing/2014/chart" uri="{C3380CC4-5D6E-409C-BE32-E72D297353CC}">
              <c16:uniqueId val="{00000001-6BA0-4B82-8860-28803B1E0A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10100</c:v>
                </c:pt>
                <c:pt idx="5">
                  <c:v>11613</c:v>
                </c:pt>
                <c:pt idx="8">
                  <c:v>14187</c:v>
                </c:pt>
                <c:pt idx="11">
                  <c:v>17050</c:v>
                </c:pt>
                <c:pt idx="14">
                  <c:v>18810</c:v>
                </c:pt>
              </c:numCache>
            </c:numRef>
          </c:val>
          <c:extLst>
            <c:ext xmlns:c16="http://schemas.microsoft.com/office/drawing/2014/chart" uri="{C3380CC4-5D6E-409C-BE32-E72D297353CC}">
              <c16:uniqueId val="{00000002-6BA0-4B82-8860-28803B1E0A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A0-4B82-8860-28803B1E0A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A0-4B82-8860-28803B1E0A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1482</c:v>
                </c:pt>
                <c:pt idx="3">
                  <c:v>1384</c:v>
                </c:pt>
                <c:pt idx="6">
                  <c:v>1275</c:v>
                </c:pt>
                <c:pt idx="9">
                  <c:v>1169</c:v>
                </c:pt>
                <c:pt idx="12">
                  <c:v>1063</c:v>
                </c:pt>
              </c:numCache>
            </c:numRef>
          </c:val>
          <c:extLst>
            <c:ext xmlns:c16="http://schemas.microsoft.com/office/drawing/2014/chart" uri="{C3380CC4-5D6E-409C-BE32-E72D297353CC}">
              <c16:uniqueId val="{00000005-6BA0-4B82-8860-28803B1E0A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16337</c:v>
                </c:pt>
                <c:pt idx="3">
                  <c:v>16293</c:v>
                </c:pt>
                <c:pt idx="6">
                  <c:v>15576</c:v>
                </c:pt>
                <c:pt idx="9">
                  <c:v>15627</c:v>
                </c:pt>
                <c:pt idx="12">
                  <c:v>15478</c:v>
                </c:pt>
              </c:numCache>
            </c:numRef>
          </c:val>
          <c:extLst>
            <c:ext xmlns:c16="http://schemas.microsoft.com/office/drawing/2014/chart" uri="{C3380CC4-5D6E-409C-BE32-E72D297353CC}">
              <c16:uniqueId val="{00000006-6BA0-4B82-8860-28803B1E0A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1637</c:v>
                </c:pt>
                <c:pt idx="3">
                  <c:v>1282</c:v>
                </c:pt>
                <c:pt idx="6">
                  <c:v>1024</c:v>
                </c:pt>
                <c:pt idx="9">
                  <c:v>762</c:v>
                </c:pt>
                <c:pt idx="12">
                  <c:v>495</c:v>
                </c:pt>
              </c:numCache>
            </c:numRef>
          </c:val>
          <c:extLst>
            <c:ext xmlns:c16="http://schemas.microsoft.com/office/drawing/2014/chart" uri="{C3380CC4-5D6E-409C-BE32-E72D297353CC}">
              <c16:uniqueId val="{00000007-6BA0-4B82-8860-28803B1E0A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26539</c:v>
                </c:pt>
                <c:pt idx="3">
                  <c:v>25329</c:v>
                </c:pt>
                <c:pt idx="6">
                  <c:v>24802</c:v>
                </c:pt>
                <c:pt idx="9">
                  <c:v>24704</c:v>
                </c:pt>
                <c:pt idx="12">
                  <c:v>26007</c:v>
                </c:pt>
              </c:numCache>
            </c:numRef>
          </c:val>
          <c:extLst>
            <c:ext xmlns:c16="http://schemas.microsoft.com/office/drawing/2014/chart" uri="{C3380CC4-5D6E-409C-BE32-E72D297353CC}">
              <c16:uniqueId val="{00000008-6BA0-4B82-8860-28803B1E0A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1333</c:v>
                </c:pt>
                <c:pt idx="3">
                  <c:v>1227</c:v>
                </c:pt>
                <c:pt idx="6">
                  <c:v>1115</c:v>
                </c:pt>
                <c:pt idx="9">
                  <c:v>1021</c:v>
                </c:pt>
                <c:pt idx="12">
                  <c:v>927</c:v>
                </c:pt>
              </c:numCache>
            </c:numRef>
          </c:val>
          <c:extLst>
            <c:ext xmlns:c16="http://schemas.microsoft.com/office/drawing/2014/chart" uri="{C3380CC4-5D6E-409C-BE32-E72D297353CC}">
              <c16:uniqueId val="{00000009-6BA0-4B82-8860-28803B1E0A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138299</c:v>
                </c:pt>
                <c:pt idx="3">
                  <c:v>140024</c:v>
                </c:pt>
                <c:pt idx="6">
                  <c:v>138304</c:v>
                </c:pt>
                <c:pt idx="9">
                  <c:v>134664</c:v>
                </c:pt>
                <c:pt idx="12">
                  <c:v>131528</c:v>
                </c:pt>
              </c:numCache>
            </c:numRef>
          </c:val>
          <c:extLst>
            <c:ext xmlns:c16="http://schemas.microsoft.com/office/drawing/2014/chart" uri="{C3380CC4-5D6E-409C-BE32-E72D297353CC}">
              <c16:uniqueId val="{0000000A-6BA0-4B82-8860-28803B1E0A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33903</c:v>
                </c:pt>
                <c:pt idx="2">
                  <c:v>#N/A</c:v>
                </c:pt>
                <c:pt idx="3">
                  <c:v>#N/A</c:v>
                </c:pt>
                <c:pt idx="4">
                  <c:v>31127</c:v>
                </c:pt>
                <c:pt idx="5">
                  <c:v>#N/A</c:v>
                </c:pt>
                <c:pt idx="6">
                  <c:v>#N/A</c:v>
                </c:pt>
                <c:pt idx="7">
                  <c:v>27752</c:v>
                </c:pt>
                <c:pt idx="8">
                  <c:v>#N/A</c:v>
                </c:pt>
                <c:pt idx="9">
                  <c:v>#N/A</c:v>
                </c:pt>
                <c:pt idx="10">
                  <c:v>24955</c:v>
                </c:pt>
                <c:pt idx="11">
                  <c:v>#N/A</c:v>
                </c:pt>
                <c:pt idx="12">
                  <c:v>#N/A</c:v>
                </c:pt>
                <c:pt idx="13">
                  <c:v>22743</c:v>
                </c:pt>
                <c:pt idx="14">
                  <c:v>#N/A</c:v>
                </c:pt>
              </c:numCache>
            </c:numRef>
          </c:val>
          <c:smooth val="0"/>
          <c:extLst>
            <c:ext xmlns:c16="http://schemas.microsoft.com/office/drawing/2014/chart" uri="{C3380CC4-5D6E-409C-BE32-E72D297353CC}">
              <c16:uniqueId val="{0000000B-6BA0-4B82-8860-28803B1E0A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7456</c:v>
                </c:pt>
                <c:pt idx="1">
                  <c:v>8474</c:v>
                </c:pt>
                <c:pt idx="2">
                  <c:v>9036</c:v>
                </c:pt>
              </c:numCache>
            </c:numRef>
          </c:val>
          <c:extLst>
            <c:ext xmlns:c16="http://schemas.microsoft.com/office/drawing/2014/chart" uri="{C3380CC4-5D6E-409C-BE32-E72D297353CC}">
              <c16:uniqueId val="{00000000-6E67-4390-B8B9-F45CB6F8B0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E67-4390-B8B9-F45CB6F8B0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7053</c:v>
                </c:pt>
                <c:pt idx="1">
                  <c:v>7165</c:v>
                </c:pt>
                <c:pt idx="2">
                  <c:v>6768</c:v>
                </c:pt>
              </c:numCache>
            </c:numRef>
          </c:val>
          <c:extLst>
            <c:ext xmlns:c16="http://schemas.microsoft.com/office/drawing/2014/chart" uri="{C3380CC4-5D6E-409C-BE32-E72D297353CC}">
              <c16:uniqueId val="{00000002-6E67-4390-B8B9-F45CB6F8B0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市債残高は減少してきており，交付税措置のある起債</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の選択などにより改善に努めている。前年度と比較して</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準元利償還金が増加したこと等により令和４年度の実質</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公債費比率（３か年平均）は，前年度同の５．１％と</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今後も市債発行額を極力抑制していき，比率の改善に</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（単年度実質公債費比率参考）</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令和４年度　５．３％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令和３年度　４．８％</a:t>
          </a:r>
          <a:endParaRPr lang="ja-JP" altLang="ja-JP" sz="1400">
            <a:effectLst/>
          </a:endParaRPr>
        </a:p>
        <a:p>
          <a:r>
            <a:rPr kumimoji="1" lang="ja-JP" altLang="ja-JP" sz="1100" b="0" i="0" baseline="0">
              <a:solidFill>
                <a:schemeClr val="dk1"/>
              </a:solidFill>
              <a:effectLst/>
              <a:latin typeface="+mn-lt"/>
              <a:ea typeface="+mn-ea"/>
              <a:cs typeface="+mn-cs"/>
            </a:rPr>
            <a:t>　　令和２年度　５．２％</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減債基金のうち、満期一括償還地方債の償還財源とし</a:t>
          </a:r>
          <a:endParaRPr lang="ja-JP" altLang="ja-JP" sz="1000">
            <a:effectLst/>
          </a:endParaRPr>
        </a:p>
        <a:p>
          <a:pPr eaLnBrk="1" fontAlgn="auto" latinLnBrk="0" hangingPunct="1"/>
          <a:r>
            <a:rPr kumimoji="1" lang="ja-JP" altLang="ja-JP" sz="1100" b="0" i="0" baseline="0">
              <a:solidFill>
                <a:schemeClr val="dk1"/>
              </a:solidFill>
              <a:effectLst/>
              <a:latin typeface="+mn-lt"/>
              <a:ea typeface="+mn-ea"/>
              <a:cs typeface="+mn-cs"/>
            </a:rPr>
            <a:t>て積み立てた額はない。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新規市債発行の抑制に伴う地方債現在高の減少等により，将来負担額は減少傾向にある。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今後も，新規市債発行の抑制などを行い，将来負担額の縮減を図っていく。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北海道函館市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決算剰余金１／２相当の１５．５億円を財政調整基金に，土地売払収入等２．１億円を公共施設整備等基金に積立てた一方で，</a:t>
          </a:r>
          <a:endParaRPr lang="ja-JP" altLang="ja-JP" sz="1400">
            <a:effectLst/>
          </a:endParaRPr>
        </a:p>
        <a:p>
          <a:r>
            <a:rPr kumimoji="1" lang="ja-JP" altLang="ja-JP" sz="1100">
              <a:solidFill>
                <a:schemeClr val="dk1"/>
              </a:solidFill>
              <a:effectLst/>
              <a:latin typeface="+mn-lt"/>
              <a:ea typeface="+mn-ea"/>
              <a:cs typeface="+mn-cs"/>
            </a:rPr>
            <a:t>新型コロナウイルス感染症対策および物価高騰等緊急支援対策として財政調整基金を１０億円，地域の振興に資する事業のため地域振興基金を６．５億円</a:t>
          </a:r>
          <a:endParaRPr lang="ja-JP" altLang="ja-JP" sz="1400">
            <a:effectLst/>
          </a:endParaRPr>
        </a:p>
        <a:p>
          <a:r>
            <a:rPr kumimoji="1" lang="ja-JP" altLang="ja-JP" sz="1100">
              <a:solidFill>
                <a:schemeClr val="dk1"/>
              </a:solidFill>
              <a:effectLst/>
              <a:latin typeface="+mn-lt"/>
              <a:ea typeface="+mn-ea"/>
              <a:cs typeface="+mn-cs"/>
            </a:rPr>
            <a:t>取崩したこと等により，基金全体としては１．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今後も厳しい財政状況が続くと見込まれるため，全体として基金残高は増加傾向にあるが，行財政改革の推進等により，可能な</a:t>
          </a:r>
          <a:endParaRPr lang="ja-JP" altLang="ja-JP" sz="1400">
            <a:effectLst/>
          </a:endParaRPr>
        </a:p>
        <a:p>
          <a:r>
            <a:rPr kumimoji="1" lang="ja-JP" altLang="ja-JP" sz="1100">
              <a:solidFill>
                <a:schemeClr val="dk1"/>
              </a:solidFill>
              <a:effectLst/>
              <a:latin typeface="+mn-lt"/>
              <a:ea typeface="+mn-ea"/>
              <a:cs typeface="+mn-cs"/>
            </a:rPr>
            <a:t>限り基金に頼らない財政運営を行うよう努める。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・地域振興基金：市民の連帯の強化および地域振興に資する事業を行うため</a:t>
          </a:r>
          <a:endParaRPr lang="ja-JP" altLang="ja-JP" sz="1400">
            <a:effectLst/>
          </a:endParaRPr>
        </a:p>
        <a:p>
          <a:r>
            <a:rPr kumimoji="1" lang="ja-JP" altLang="ja-JP" sz="1100">
              <a:solidFill>
                <a:schemeClr val="dk1"/>
              </a:solidFill>
              <a:effectLst/>
              <a:latin typeface="+mn-lt"/>
              <a:ea typeface="+mn-ea"/>
              <a:cs typeface="+mn-cs"/>
            </a:rPr>
            <a:t>　・公共施設整備等基金：市の公共施設その他の施設の整備等のため</a:t>
          </a:r>
          <a:endParaRPr lang="ja-JP" altLang="ja-JP" sz="1400">
            <a:effectLst/>
          </a:endParaRPr>
        </a:p>
        <a:p>
          <a:r>
            <a:rPr kumimoji="1" lang="ja-JP" altLang="ja-JP" sz="1100">
              <a:solidFill>
                <a:schemeClr val="dk1"/>
              </a:solidFill>
              <a:effectLst/>
              <a:latin typeface="+mn-lt"/>
              <a:ea typeface="+mn-ea"/>
              <a:cs typeface="+mn-cs"/>
            </a:rPr>
            <a:t>　など</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a:t>
          </a:r>
          <a:endParaRPr lang="ja-JP" altLang="ja-JP" sz="1400">
            <a:effectLst/>
          </a:endParaRPr>
        </a:p>
        <a:p>
          <a:r>
            <a:rPr kumimoji="1" lang="ja-JP" altLang="ja-JP" sz="1100">
              <a:solidFill>
                <a:schemeClr val="dk1"/>
              </a:solidFill>
              <a:effectLst/>
              <a:latin typeface="+mn-lt"/>
              <a:ea typeface="+mn-ea"/>
              <a:cs typeface="+mn-cs"/>
            </a:rPr>
            <a:t>　　　　魚種転換支援事業や，ＩＴ設備導入支援等補助事業，交通事業および病院事業の経営支援など地域振興に資する事業のため６．５億円取崩した</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・公共施設整備等基金：</a:t>
          </a:r>
          <a:endParaRPr lang="ja-JP" altLang="ja-JP" sz="1400">
            <a:effectLst/>
          </a:endParaRPr>
        </a:p>
        <a:p>
          <a:r>
            <a:rPr kumimoji="1" lang="ja-JP" altLang="ja-JP" sz="1100">
              <a:solidFill>
                <a:schemeClr val="dk1"/>
              </a:solidFill>
              <a:effectLst/>
              <a:latin typeface="+mn-lt"/>
              <a:ea typeface="+mn-ea"/>
              <a:cs typeface="+mn-cs"/>
            </a:rPr>
            <a:t>　　　　土地売払収入等２．１億円を積み立てしたことにより残高増となった。</a:t>
          </a:r>
          <a:endParaRPr lang="ja-JP" altLang="ja-JP" sz="1400">
            <a:effectLst/>
          </a:endParaRPr>
        </a:p>
        <a:p>
          <a:r>
            <a:rPr kumimoji="1" lang="ja-JP" altLang="ja-JP" sz="1100">
              <a:solidFill>
                <a:schemeClr val="dk1"/>
              </a:solidFill>
              <a:effectLst/>
              <a:latin typeface="+mn-lt"/>
              <a:ea typeface="+mn-ea"/>
              <a:cs typeface="+mn-cs"/>
            </a:rPr>
            <a:t>　など</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・公共施設整備等基金：</a:t>
          </a:r>
          <a:endParaRPr lang="ja-JP" altLang="ja-JP" sz="1400">
            <a:effectLst/>
          </a:endParaRPr>
        </a:p>
        <a:p>
          <a:r>
            <a:rPr kumimoji="1" lang="ja-JP" altLang="ja-JP" sz="1100">
              <a:solidFill>
                <a:schemeClr val="dk1"/>
              </a:solidFill>
              <a:effectLst/>
              <a:latin typeface="+mn-lt"/>
              <a:ea typeface="+mn-ea"/>
              <a:cs typeface="+mn-cs"/>
            </a:rPr>
            <a:t>　　　公共施設の老朽化による維持補修や解体事業などの増加が見込まれるため，残高は今後も減少していく見通しであることから，未利用</a:t>
          </a:r>
          <a:endParaRPr lang="ja-JP" altLang="ja-JP" sz="1400">
            <a:effectLst/>
          </a:endParaRPr>
        </a:p>
        <a:p>
          <a:r>
            <a:rPr kumimoji="1" lang="ja-JP" altLang="ja-JP" sz="1100">
              <a:solidFill>
                <a:schemeClr val="dk1"/>
              </a:solidFill>
              <a:effectLst/>
              <a:latin typeface="+mn-lt"/>
              <a:ea typeface="+mn-ea"/>
              <a:cs typeface="+mn-cs"/>
            </a:rPr>
            <a:t>　　土地の積極的な売却などにより残高の確保に努める。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新型コロナウイルス感染症対策および物価高騰等緊急支援対策として１０億円を取崩した一方で，決算剰余金の１／２の１５．５億円を積立たことなどにより</a:t>
          </a:r>
          <a:endParaRPr lang="ja-JP" altLang="ja-JP" sz="1400">
            <a:effectLst/>
          </a:endParaRPr>
        </a:p>
        <a:p>
          <a:r>
            <a:rPr kumimoji="1" lang="ja-JP" altLang="ja-JP" sz="1100">
              <a:solidFill>
                <a:schemeClr val="dk1"/>
              </a:solidFill>
              <a:effectLst/>
              <a:latin typeface="+mn-lt"/>
              <a:ea typeface="+mn-ea"/>
              <a:cs typeface="+mn-cs"/>
            </a:rPr>
            <a:t>残高増となった。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引き続き厳しい財政状況が続くと見込まれることから，事務事業の見直しなどの行財政改革を推し進めながら，長期的な人口減少を見据</a:t>
          </a:r>
          <a:endParaRPr lang="ja-JP" altLang="ja-JP" sz="1400">
            <a:effectLst/>
          </a:endParaRPr>
        </a:p>
        <a:p>
          <a:r>
            <a:rPr kumimoji="1" lang="ja-JP" altLang="ja-JP" sz="1100">
              <a:solidFill>
                <a:schemeClr val="dk1"/>
              </a:solidFill>
              <a:effectLst/>
              <a:latin typeface="+mn-lt"/>
              <a:ea typeface="+mn-ea"/>
              <a:cs typeface="+mn-cs"/>
            </a:rPr>
            <a:t>えた財政運営を行い，不測の事態以外での取崩しを可能な限り行わないよう努めるとともに，決算剰余金の１／２を着実に積立てていく。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令和２年度で財源対策債が償還終了となったことに伴い廃止。</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244,431
243,080
677.87
150,163,194
146,551,705
3,237,369
70,592,618
127,001,989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前年度から大きな変動がなく，依然として歳入に占める市税の割合が低く，</a:t>
          </a:r>
          <a:endParaRPr lang="ja-JP" altLang="ja-JP" sz="1400">
            <a:effectLst/>
          </a:endParaRPr>
        </a:p>
        <a:p>
          <a:r>
            <a:rPr kumimoji="1" lang="ja-JP" altLang="ja-JP" sz="1100">
              <a:solidFill>
                <a:schemeClr val="dk1"/>
              </a:solidFill>
              <a:effectLst/>
              <a:latin typeface="+mn-lt"/>
              <a:ea typeface="+mn-ea"/>
              <a:cs typeface="+mn-cs"/>
            </a:rPr>
            <a:t>類似団体との比較においても，最下位に位置している状況にある。</a:t>
          </a:r>
          <a:endParaRPr lang="ja-JP" altLang="ja-JP" sz="1400">
            <a:effectLst/>
          </a:endParaRPr>
        </a:p>
        <a:p>
          <a:r>
            <a:rPr kumimoji="1" lang="ja-JP" altLang="ja-JP" sz="1100">
              <a:solidFill>
                <a:schemeClr val="dk1"/>
              </a:solidFill>
              <a:effectLst/>
              <a:latin typeface="+mn-lt"/>
              <a:ea typeface="+mn-ea"/>
              <a:cs typeface="+mn-cs"/>
            </a:rPr>
            <a:t>　今後は，地域経済の活性化対策を実施するほか，さらなる市税の収納率の</a:t>
          </a:r>
          <a:endParaRPr lang="ja-JP" altLang="ja-JP" sz="1400">
            <a:effectLst/>
          </a:endParaRPr>
        </a:p>
        <a:p>
          <a:r>
            <a:rPr kumimoji="1" lang="ja-JP" altLang="ja-JP" sz="1100">
              <a:solidFill>
                <a:schemeClr val="dk1"/>
              </a:solidFill>
              <a:effectLst/>
              <a:latin typeface="+mn-lt"/>
              <a:ea typeface="+mn-ea"/>
              <a:cs typeface="+mn-cs"/>
            </a:rPr>
            <a:t>向上など，増収策を図り，財政力の向上に努めていく。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10885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10885</xdr:rowOff>
    </xdr:from>
    <xdr:to>
      <xdr:col>11</xdr:col>
      <xdr:colOff>31750</xdr:colOff>
      <xdr:row>45</xdr:row>
      <xdr:rowOff>10885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131535</xdr:rowOff>
    </xdr:from>
    <xdr:to>
      <xdr:col>11</xdr:col>
      <xdr:colOff>82550</xdr:colOff>
      <xdr:row>45</xdr:row>
      <xdr:rowOff>61685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46462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131535</xdr:rowOff>
    </xdr:from>
    <xdr:to>
      <xdr:col>7</xdr:col>
      <xdr:colOff>31750</xdr:colOff>
      <xdr:row>45</xdr:row>
      <xdr:rowOff>61685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46462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近年は普通交付税の減などにより，悪化している状況であり，令和４年度は，</a:t>
          </a:r>
          <a:endParaRPr lang="ja-JP" altLang="ja-JP" sz="1400">
            <a:effectLst/>
          </a:endParaRPr>
        </a:p>
        <a:p>
          <a:r>
            <a:rPr kumimoji="1" lang="ja-JP" altLang="ja-JP" sz="1100">
              <a:solidFill>
                <a:schemeClr val="dk1"/>
              </a:solidFill>
              <a:effectLst/>
              <a:latin typeface="+mn-lt"/>
              <a:ea typeface="+mn-ea"/>
              <a:cs typeface="+mn-cs"/>
            </a:rPr>
            <a:t>電気・燃料費等の物価高騰による影響や大雪に伴う除雪費の増などにより，</a:t>
          </a:r>
          <a:endParaRPr lang="ja-JP" altLang="ja-JP" sz="1400">
            <a:effectLst/>
          </a:endParaRPr>
        </a:p>
        <a:p>
          <a:r>
            <a:rPr kumimoji="1" lang="ja-JP" altLang="ja-JP" sz="1100">
              <a:solidFill>
                <a:schemeClr val="dk1"/>
              </a:solidFill>
              <a:effectLst/>
              <a:latin typeface="+mn-lt"/>
              <a:ea typeface="+mn-ea"/>
              <a:cs typeface="+mn-cs"/>
            </a:rPr>
            <a:t>３．８ポイント悪化した状況にある。</a:t>
          </a:r>
          <a:endParaRPr lang="ja-JP" altLang="ja-JP" sz="1400">
            <a:effectLst/>
          </a:endParaRPr>
        </a:p>
        <a:p>
          <a:r>
            <a:rPr kumimoji="1" lang="ja-JP" altLang="ja-JP" sz="1100">
              <a:solidFill>
                <a:schemeClr val="dk1"/>
              </a:solidFill>
              <a:effectLst/>
              <a:latin typeface="+mn-lt"/>
              <a:ea typeface="+mn-ea"/>
              <a:cs typeface="+mn-cs"/>
            </a:rPr>
            <a:t>　今後も，引き続き積極的に事務事業の見直しなど，行財政改革を推進していく。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9421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9421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60960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859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51308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859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単独で消防本部を設置していることや港湾事業および市立高校を抱えていること，さらには平成１６年度の市町村合併により，類似団体と比較して人件費が高くなっており，行財政対策を実施し，職員数の削減等に鋭意努めているところであるが，人口減少が著しく，人口１人当たりにおいては，類似団体との比較で下位に位置している状況にある。</a:t>
          </a:r>
          <a:endParaRPr lang="ja-JP" altLang="ja-JP" sz="1400">
            <a:effectLst/>
          </a:endParaRPr>
        </a:p>
        <a:p>
          <a:r>
            <a:rPr kumimoji="1" lang="ja-JP" altLang="ja-JP" sz="1100">
              <a:solidFill>
                <a:schemeClr val="dk1"/>
              </a:solidFill>
              <a:effectLst/>
              <a:latin typeface="+mn-lt"/>
              <a:ea typeface="+mn-ea"/>
              <a:cs typeface="+mn-cs"/>
            </a:rPr>
            <a:t>　今後も，引き続き積極的に事務事業の見直しなど，行財政改革を推進していく。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129397</xdr:rowOff>
    </xdr:from>
    <xdr:to>
      <xdr:col>23</xdr:col>
      <xdr:colOff>133350</xdr:colOff>
      <xdr:row>87</xdr:row>
      <xdr:rowOff>37971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02647"/>
          <a:ext cx="838200" cy="25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149470</xdr:rowOff>
    </xdr:from>
    <xdr:to>
      <xdr:col>19</xdr:col>
      <xdr:colOff>133350</xdr:colOff>
      <xdr:row>85</xdr:row>
      <xdr:rowOff>129397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51270"/>
          <a:ext cx="889000" cy="15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97658</xdr:rowOff>
    </xdr:from>
    <xdr:to>
      <xdr:col>15</xdr:col>
      <xdr:colOff>82550</xdr:colOff>
      <xdr:row>84</xdr:row>
      <xdr:rowOff>149470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28008"/>
          <a:ext cx="889000" cy="2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56818</xdr:rowOff>
    </xdr:from>
    <xdr:to>
      <xdr:col>11</xdr:col>
      <xdr:colOff>31750</xdr:colOff>
      <xdr:row>83</xdr:row>
      <xdr:rowOff>97658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87168"/>
          <a:ext cx="889000" cy="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158621</xdr:rowOff>
    </xdr:from>
    <xdr:to>
      <xdr:col>23</xdr:col>
      <xdr:colOff>184150</xdr:colOff>
      <xdr:row>87</xdr:row>
      <xdr:rowOff>88771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9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130698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7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78597</xdr:rowOff>
    </xdr:from>
    <xdr:to>
      <xdr:col>19</xdr:col>
      <xdr:colOff>184150</xdr:colOff>
      <xdr:row>86</xdr:row>
      <xdr:rowOff>8747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164974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38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98670</xdr:rowOff>
    </xdr:from>
    <xdr:to>
      <xdr:col>15</xdr:col>
      <xdr:colOff>133350</xdr:colOff>
      <xdr:row>85</xdr:row>
      <xdr:rowOff>28820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13597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46858</xdr:rowOff>
    </xdr:from>
    <xdr:to>
      <xdr:col>11</xdr:col>
      <xdr:colOff>82550</xdr:colOff>
      <xdr:row>83</xdr:row>
      <xdr:rowOff>148458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133235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6018</xdr:rowOff>
    </xdr:from>
    <xdr:to>
      <xdr:col>7</xdr:col>
      <xdr:colOff>31750</xdr:colOff>
      <xdr:row>83</xdr:row>
      <xdr:rowOff>107618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92395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４年１月から平成２７年３月３１日までの間には給与の独自減額を実施したほか，平成２７年度には国の給与制度の総合的見直しを踏まえ，給与制度の見直しを実施し，制度の見直しに伴う経過措置について，国が３年間の現給保障としたのに対し，市では２か年で段階的に引き下げたことから，ラスパイレス指数については類似団体の中で低い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116114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3119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116114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46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116114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346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84</xdr:row>
      <xdr:rowOff>30843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464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も行財政対策の主要な取り組みとして職員数の見直しを掲げ，事務の見直しやアウトソーシングの推進などにより，毎年着実に職員数の削減を進めてきたが，人口減少率が職員の削減率を上回っていることに加え，市単独で消防本部を設置していることや，港湾事業および市立高校を抱えていることから，類似団体内の順位は下位に位置している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今後も，積極的に事務事業の見直しを図り，人口減少に対応した行政のスリム化を進め，行政課題への対応も見据えた適切な職員配置に努めていく。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91652</xdr:rowOff>
    </xdr:from>
    <xdr:to>
      <xdr:col>81</xdr:col>
      <xdr:colOff>44450</xdr:colOff>
      <xdr:row>64</xdr:row>
      <xdr:rowOff>147955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64452"/>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47413</xdr:rowOff>
    </xdr:from>
    <xdr:to>
      <xdr:col>77</xdr:col>
      <xdr:colOff>44450</xdr:colOff>
      <xdr:row>64</xdr:row>
      <xdr:rowOff>91652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2021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39370</xdr:rowOff>
    </xdr:from>
    <xdr:to>
      <xdr:col>72</xdr:col>
      <xdr:colOff>203200</xdr:colOff>
      <xdr:row>64</xdr:row>
      <xdr:rowOff>47413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01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39370</xdr:rowOff>
    </xdr:from>
    <xdr:to>
      <xdr:col>68</xdr:col>
      <xdr:colOff>152400</xdr:colOff>
      <xdr:row>64</xdr:row>
      <xdr:rowOff>47413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01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97155</xdr:rowOff>
    </xdr:from>
    <xdr:to>
      <xdr:col>81</xdr:col>
      <xdr:colOff>95250</xdr:colOff>
      <xdr:row>65</xdr:row>
      <xdr:rowOff>27305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69232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40852</xdr:rowOff>
    </xdr:from>
    <xdr:to>
      <xdr:col>77</xdr:col>
      <xdr:colOff>95250</xdr:colOff>
      <xdr:row>64</xdr:row>
      <xdr:rowOff>142452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127229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0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168063</xdr:rowOff>
    </xdr:from>
    <xdr:to>
      <xdr:col>73</xdr:col>
      <xdr:colOff>44450</xdr:colOff>
      <xdr:row>64</xdr:row>
      <xdr:rowOff>98213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82990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160020</xdr:rowOff>
    </xdr:from>
    <xdr:to>
      <xdr:col>68</xdr:col>
      <xdr:colOff>203200</xdr:colOff>
      <xdr:row>64</xdr:row>
      <xdr:rowOff>90170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74947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168063</xdr:rowOff>
    </xdr:from>
    <xdr:to>
      <xdr:col>64</xdr:col>
      <xdr:colOff>152400</xdr:colOff>
      <xdr:row>64</xdr:row>
      <xdr:rowOff>98213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82990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市債残高は減少傾向にあり，交付税措置のある起債の選択などにより改善に努めている。令和４年度の実質公債費比率（３か年平均）は５．１％となり，前年度同となっている。</a:t>
          </a:r>
          <a:endParaRPr lang="ja-JP" altLang="ja-JP" sz="1400">
            <a:effectLst/>
          </a:endParaRPr>
        </a:p>
        <a:p>
          <a:r>
            <a:rPr kumimoji="1" lang="ja-JP" altLang="ja-JP" sz="1100">
              <a:solidFill>
                <a:schemeClr val="dk1"/>
              </a:solidFill>
              <a:effectLst/>
              <a:latin typeface="+mn-lt"/>
              <a:ea typeface="+mn-ea"/>
              <a:cs typeface="+mn-cs"/>
            </a:rPr>
            <a:t>　今後も市債発行額を抑制していき，比率の改善に努めていく。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24493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42</xdr:row>
      <xdr:rowOff>2419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5394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033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26307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067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161670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85470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規市債発行の抑制や市債残高の減少等により，将来負担額が改善され，令和４年度の将来負担比率は３７．４％と前年度より２．７ポイント改善されたところであるが，今後も，新規市債発行の抑制等を進めるなど，比率の改善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68885</xdr:rowOff>
    </xdr:from>
    <xdr:to>
      <xdr:col>81</xdr:col>
      <xdr:colOff>44450</xdr:colOff>
      <xdr:row>16</xdr:row>
      <xdr:rowOff>94945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12085"/>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94945</xdr:rowOff>
    </xdr:from>
    <xdr:to>
      <xdr:col>77</xdr:col>
      <xdr:colOff>44450</xdr:colOff>
      <xdr:row>16</xdr:row>
      <xdr:rowOff>152857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3814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152857</xdr:rowOff>
    </xdr:from>
    <xdr:to>
      <xdr:col>72</xdr:col>
      <xdr:colOff>203200</xdr:colOff>
      <xdr:row>17</xdr:row>
      <xdr:rowOff>42215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96057"/>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42215</xdr:rowOff>
    </xdr:from>
    <xdr:to>
      <xdr:col>68</xdr:col>
      <xdr:colOff>152400</xdr:colOff>
      <xdr:row>17</xdr:row>
      <xdr:rowOff>88544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56865"/>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18085</xdr:rowOff>
    </xdr:from>
    <xdr:to>
      <xdr:col>81</xdr:col>
      <xdr:colOff>95250</xdr:colOff>
      <xdr:row>16</xdr:row>
      <xdr:rowOff>119685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161612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3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44145</xdr:rowOff>
    </xdr:from>
    <xdr:to>
      <xdr:col>77</xdr:col>
      <xdr:colOff>95250</xdr:colOff>
      <xdr:row>16</xdr:row>
      <xdr:rowOff>145745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130522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73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102057</xdr:rowOff>
    </xdr:from>
    <xdr:to>
      <xdr:col>73</xdr:col>
      <xdr:colOff>44450</xdr:colOff>
      <xdr:row>17</xdr:row>
      <xdr:rowOff>32207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16984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162865</xdr:rowOff>
    </xdr:from>
    <xdr:to>
      <xdr:col>68</xdr:col>
      <xdr:colOff>203200</xdr:colOff>
      <xdr:row>17</xdr:row>
      <xdr:rowOff>93015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77792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9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37744</xdr:rowOff>
    </xdr:from>
    <xdr:to>
      <xdr:col>64</xdr:col>
      <xdr:colOff>152400</xdr:colOff>
      <xdr:row>17</xdr:row>
      <xdr:rowOff>139344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124121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244,431
243,080
677.87
150,163,194
146,551,705
3,237,369
70,592,618
127,001,989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市単独で消防本部を設置していることや，港湾事業および市立高校を抱えていること，</a:t>
          </a:r>
          <a:r>
            <a:rPr lang="ja-JP" altLang="ja-JP" sz="1100" b="0" i="0" baseline="0">
              <a:solidFill>
                <a:schemeClr val="dk1"/>
              </a:solidFill>
              <a:effectLst/>
              <a:latin typeface="+mn-lt"/>
              <a:ea typeface="+mn-ea"/>
              <a:cs typeface="+mn-cs"/>
            </a:rPr>
            <a:t>さらには平成１６年度の市町村合併により，類似団体と比較し，人件費の経常収支比率が高い状況にあったが，職員数の削減などにより，平成２５年度から改善し，令和４年度においても類似団体の平均を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今後も，積極的に事務事業の見直しを図り，人口減少に対応した行政のスリム化を進めるほか，人件費総額の抑制に取り組む。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93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物件費の経常収支比率については，類似団体の平均と同程度の状況となっている。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行財政対策実施計画に基づくアウトソーシングを推進していることから，人件費から委託料（物件費）へのシフトはある一方で，経常的な事務所要経費などの節減に努めており，大きな増減がない状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57929"/>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86179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36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946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6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扶助費の経常収支比率は，０．１ポイント悪化し，１６．６％となっており，引き続き類似団体の平均を上回っている。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社会福祉費が増加傾向にあり，扶助費の大部分を占める生活保護費はほぼ横ばいの状況にある。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今後も資格審査等の適正化や，就労支援などの対策により，受給者の自立に向けた取り組みを進めていく。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3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59</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83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133350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8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82550</xdr:rowOff>
    </xdr:from>
    <xdr:to>
      <xdr:col>11</xdr:col>
      <xdr:colOff>60325</xdr:colOff>
      <xdr:row>60</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その他に係る経常収支比率は，大雪による除雪費の増加等に伴い，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１．０ポイント悪化し，１７．０％となり，類似団体平均を上回っている状況にある。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今後も健全な財政運営に努め，さらなる比率の改善を図っていく。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63500</xdr:rowOff>
    </xdr:from>
    <xdr:to>
      <xdr:col>82</xdr:col>
      <xdr:colOff>107950</xdr:colOff>
      <xdr:row>61</xdr:row>
      <xdr:rowOff>19050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50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63500</xdr:rowOff>
    </xdr:from>
    <xdr:to>
      <xdr:col>78</xdr:col>
      <xdr:colOff>69850</xdr:colOff>
      <xdr:row>61</xdr:row>
      <xdr:rowOff>6350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5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6350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99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158750</xdr:rowOff>
    </xdr:from>
    <xdr:to>
      <xdr:col>69</xdr:col>
      <xdr:colOff>92075</xdr:colOff>
      <xdr:row>60</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7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139700</xdr:rowOff>
    </xdr:from>
    <xdr:to>
      <xdr:col>82</xdr:col>
      <xdr:colOff>158750</xdr:colOff>
      <xdr:row>61</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12700</xdr:rowOff>
    </xdr:from>
    <xdr:to>
      <xdr:col>78</xdr:col>
      <xdr:colOff>120650</xdr:colOff>
      <xdr:row>60</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99077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127000</xdr:rowOff>
    </xdr:from>
    <xdr:to>
      <xdr:col>74</xdr:col>
      <xdr:colOff>31750</xdr:colOff>
      <xdr:row>61</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107950</xdr:rowOff>
    </xdr:from>
    <xdr:to>
      <xdr:col>65</xdr:col>
      <xdr:colOff>53975</xdr:colOff>
      <xdr:row>60</xdr:row>
      <xdr:rowOff>38100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22877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補助費等に係る経常収支比率は，大きな変動がなく，０．４ポイント改善し７．６ポイントとなっている。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今後も，平成２５年４月に策定した「補助金のあり方に関するガイドライン」を基に，積極的な見直しを行い，補助金の削減，適正化に努め，比率の改善を図っていく。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20320</xdr:rowOff>
    </xdr:from>
    <xdr:to>
      <xdr:col>82</xdr:col>
      <xdr:colOff>107950</xdr:colOff>
      <xdr:row>34</xdr:row>
      <xdr:rowOff>50800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4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34</xdr:row>
      <xdr:rowOff>50800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79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8890</xdr:rowOff>
    </xdr:from>
    <xdr:to>
      <xdr:col>69</xdr:col>
      <xdr:colOff>92075</xdr:colOff>
      <xdr:row>33</xdr:row>
      <xdr:rowOff>161290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667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140970</xdr:rowOff>
    </xdr:from>
    <xdr:to>
      <xdr:col>82</xdr:col>
      <xdr:colOff>158750</xdr:colOff>
      <xdr:row>34</xdr:row>
      <xdr:rowOff>71120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157497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129540</xdr:rowOff>
    </xdr:from>
    <xdr:to>
      <xdr:col>65</xdr:col>
      <xdr:colOff>53975</xdr:colOff>
      <xdr:row>33</xdr:row>
      <xdr:rowOff>59690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69867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公債費については，元利償還金が横ばいで推移しているが，経常一般財源等が減少したため，経常収支比率は悪化しており，類似団体の平均を上回っている状況にある。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今後も，新規市債発行の抑制などにより，公債費負担の軽減に努めていく。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378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104139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378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134620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134620</xdr:rowOff>
    </xdr:from>
    <xdr:to>
      <xdr:col>11</xdr:col>
      <xdr:colOff>9525</xdr:colOff>
      <xdr:row>80</xdr:row>
      <xdr:rowOff>43180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077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83820</xdr:rowOff>
    </xdr:from>
    <xdr:to>
      <xdr:col>11</xdr:col>
      <xdr:colOff>60325</xdr:colOff>
      <xdr:row>79</xdr:row>
      <xdr:rowOff>13970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170197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163830</xdr:rowOff>
    </xdr:from>
    <xdr:to>
      <xdr:col>6</xdr:col>
      <xdr:colOff>171450</xdr:colOff>
      <xdr:row>80</xdr:row>
      <xdr:rowOff>93980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78757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公債費以外に係る経常収支比率は，類似団体の平均と同程度の状況となっている。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今後も経費の圧縮に努めながら，適切な行政サービスを提供していく。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44704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623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106426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62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106426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71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77</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297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47828</xdr:rowOff>
    </xdr:from>
    <xdr:to>
      <xdr:col>29</xdr:col>
      <xdr:colOff>127000</xdr:colOff>
      <xdr:row>15</xdr:row>
      <xdr:rowOff>74803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67203"/>
          <a:ext cx="6477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74803</xdr:rowOff>
    </xdr:from>
    <xdr:to>
      <xdr:col>26</xdr:col>
      <xdr:colOff>50800</xdr:colOff>
      <xdr:row>15</xdr:row>
      <xdr:rowOff>125971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94178"/>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125971</xdr:rowOff>
    </xdr:from>
    <xdr:to>
      <xdr:col>22</xdr:col>
      <xdr:colOff>114300</xdr:colOff>
      <xdr:row>15</xdr:row>
      <xdr:rowOff>128829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45346"/>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128829</xdr:rowOff>
    </xdr:from>
    <xdr:to>
      <xdr:col>18</xdr:col>
      <xdr:colOff>177800</xdr:colOff>
      <xdr:row>15</xdr:row>
      <xdr:rowOff>158433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8204"/>
          <a:ext cx="698500" cy="29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168478</xdr:rowOff>
    </xdr:from>
    <xdr:to>
      <xdr:col>29</xdr:col>
      <xdr:colOff>177800</xdr:colOff>
      <xdr:row>15</xdr:row>
      <xdr:rowOff>98628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24003</xdr:rowOff>
    </xdr:from>
    <xdr:to>
      <xdr:col>26</xdr:col>
      <xdr:colOff>101600</xdr:colOff>
      <xdr:row>15</xdr:row>
      <xdr:rowOff>125603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43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135780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12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75171</xdr:rowOff>
    </xdr:from>
    <xdr:to>
      <xdr:col>22</xdr:col>
      <xdr:colOff>165100</xdr:colOff>
      <xdr:row>16</xdr:row>
      <xdr:rowOff>5321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9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78029</xdr:rowOff>
    </xdr:from>
    <xdr:to>
      <xdr:col>19</xdr:col>
      <xdr:colOff>38100</xdr:colOff>
      <xdr:row>16</xdr:row>
      <xdr:rowOff>8179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18356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107633</xdr:rowOff>
    </xdr:from>
    <xdr:to>
      <xdr:col>15</xdr:col>
      <xdr:colOff>101600</xdr:colOff>
      <xdr:row>16</xdr:row>
      <xdr:rowOff>37783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27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47960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9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61773</xdr:rowOff>
    </xdr:from>
    <xdr:to>
      <xdr:col>29</xdr:col>
      <xdr:colOff>127000</xdr:colOff>
      <xdr:row>35</xdr:row>
      <xdr:rowOff>102235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72123"/>
          <a:ext cx="6477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91072</xdr:rowOff>
    </xdr:from>
    <xdr:to>
      <xdr:col>26</xdr:col>
      <xdr:colOff>50800</xdr:colOff>
      <xdr:row>35</xdr:row>
      <xdr:rowOff>102235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01422"/>
          <a:ext cx="698500" cy="1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86233</xdr:rowOff>
    </xdr:from>
    <xdr:to>
      <xdr:col>22</xdr:col>
      <xdr:colOff>114300</xdr:colOff>
      <xdr:row>35</xdr:row>
      <xdr:rowOff>91072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96583"/>
          <a:ext cx="6985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160681</xdr:rowOff>
    </xdr:from>
    <xdr:to>
      <xdr:col>18</xdr:col>
      <xdr:colOff>177800</xdr:colOff>
      <xdr:row>35</xdr:row>
      <xdr:rowOff>86233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28131"/>
          <a:ext cx="698500" cy="26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10973</xdr:rowOff>
    </xdr:from>
    <xdr:to>
      <xdr:col>29</xdr:col>
      <xdr:colOff>177800</xdr:colOff>
      <xdr:row>35</xdr:row>
      <xdr:rowOff>112573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2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198950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6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51435</xdr:rowOff>
    </xdr:from>
    <xdr:to>
      <xdr:col>26</xdr:col>
      <xdr:colOff>101600</xdr:colOff>
      <xdr:row>35</xdr:row>
      <xdr:rowOff>153035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6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163212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40272</xdr:rowOff>
    </xdr:from>
    <xdr:to>
      <xdr:col>22</xdr:col>
      <xdr:colOff>165100</xdr:colOff>
      <xdr:row>35</xdr:row>
      <xdr:rowOff>141872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5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152049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35433</xdr:rowOff>
    </xdr:from>
    <xdr:to>
      <xdr:col>19</xdr:col>
      <xdr:colOff>38100</xdr:colOff>
      <xdr:row>35</xdr:row>
      <xdr:rowOff>137033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4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147210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1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109881</xdr:rowOff>
    </xdr:from>
    <xdr:to>
      <xdr:col>15</xdr:col>
      <xdr:colOff>101600</xdr:colOff>
      <xdr:row>34</xdr:row>
      <xdr:rowOff>211481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7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221658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244,431
243,080
677.87
150,163,194
146,551,705
3,237,369
70,592,618
127,001,989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148713</xdr:rowOff>
    </xdr:from>
    <xdr:to>
      <xdr:col>24</xdr:col>
      <xdr:colOff>63500</xdr:colOff>
      <xdr:row>34</xdr:row>
      <xdr:rowOff>60800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06563"/>
          <a:ext cx="838200" cy="8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60800</xdr:rowOff>
    </xdr:from>
    <xdr:to>
      <xdr:col>19</xdr:col>
      <xdr:colOff>177800</xdr:colOff>
      <xdr:row>34</xdr:row>
      <xdr:rowOff>69552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90100"/>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69552</xdr:rowOff>
    </xdr:from>
    <xdr:to>
      <xdr:col>15</xdr:col>
      <xdr:colOff>50800</xdr:colOff>
      <xdr:row>34</xdr:row>
      <xdr:rowOff>74484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98852"/>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74484</xdr:rowOff>
    </xdr:from>
    <xdr:to>
      <xdr:col>10</xdr:col>
      <xdr:colOff>114300</xdr:colOff>
      <xdr:row>34</xdr:row>
      <xdr:rowOff>125266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03784"/>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97913</xdr:rowOff>
    </xdr:from>
    <xdr:to>
      <xdr:col>24</xdr:col>
      <xdr:colOff>114300</xdr:colOff>
      <xdr:row>34</xdr:row>
      <xdr:rowOff>28063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120790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0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10000</xdr:rowOff>
    </xdr:from>
    <xdr:to>
      <xdr:col>20</xdr:col>
      <xdr:colOff>38100</xdr:colOff>
      <xdr:row>34</xdr:row>
      <xdr:rowOff>111600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128127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18752</xdr:rowOff>
    </xdr:from>
    <xdr:to>
      <xdr:col>15</xdr:col>
      <xdr:colOff>101600</xdr:colOff>
      <xdr:row>34</xdr:row>
      <xdr:rowOff>120352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136879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2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23684</xdr:rowOff>
    </xdr:from>
    <xdr:to>
      <xdr:col>10</xdr:col>
      <xdr:colOff>165100</xdr:colOff>
      <xdr:row>34</xdr:row>
      <xdr:rowOff>125284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141811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74466</xdr:rowOff>
    </xdr:from>
    <xdr:to>
      <xdr:col>6</xdr:col>
      <xdr:colOff>38100</xdr:colOff>
      <xdr:row>35</xdr:row>
      <xdr:rowOff>4616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21143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33858</xdr:rowOff>
    </xdr:from>
    <xdr:to>
      <xdr:col>24</xdr:col>
      <xdr:colOff>63500</xdr:colOff>
      <xdr:row>55</xdr:row>
      <xdr:rowOff>42049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20708"/>
          <a:ext cx="838200" cy="3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42049</xdr:rowOff>
    </xdr:from>
    <xdr:to>
      <xdr:col>19</xdr:col>
      <xdr:colOff>177800</xdr:colOff>
      <xdr:row>56</xdr:row>
      <xdr:rowOff>127889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71799"/>
          <a:ext cx="889000" cy="25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127889</xdr:rowOff>
    </xdr:from>
    <xdr:to>
      <xdr:col>15</xdr:col>
      <xdr:colOff>50800</xdr:colOff>
      <xdr:row>58</xdr:row>
      <xdr:rowOff>71234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29089"/>
          <a:ext cx="889000" cy="28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71234</xdr:rowOff>
    </xdr:from>
    <xdr:to>
      <xdr:col>10</xdr:col>
      <xdr:colOff>114300</xdr:colOff>
      <xdr:row>59</xdr:row>
      <xdr:rowOff>15189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15334"/>
          <a:ext cx="889000" cy="1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154508</xdr:rowOff>
    </xdr:from>
    <xdr:to>
      <xdr:col>24</xdr:col>
      <xdr:colOff>114300</xdr:colOff>
      <xdr:row>53</xdr:row>
      <xdr:rowOff>84658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5935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162699</xdr:rowOff>
    </xdr:from>
    <xdr:to>
      <xdr:col>20</xdr:col>
      <xdr:colOff>38100</xdr:colOff>
      <xdr:row>55</xdr:row>
      <xdr:rowOff>92849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109376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77089</xdr:rowOff>
    </xdr:from>
    <xdr:to>
      <xdr:col>15</xdr:col>
      <xdr:colOff>101600</xdr:colOff>
      <xdr:row>57</xdr:row>
      <xdr:rowOff>7239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23766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20434</xdr:rowOff>
    </xdr:from>
    <xdr:to>
      <xdr:col>10</xdr:col>
      <xdr:colOff>165100</xdr:colOff>
      <xdr:row>58</xdr:row>
      <xdr:rowOff>122034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138561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135839</xdr:rowOff>
    </xdr:from>
    <xdr:to>
      <xdr:col>6</xdr:col>
      <xdr:colOff>38100</xdr:colOff>
      <xdr:row>59</xdr:row>
      <xdr:rowOff>65989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82516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30886</xdr:rowOff>
    </xdr:from>
    <xdr:to>
      <xdr:col>24</xdr:col>
      <xdr:colOff>63500</xdr:colOff>
      <xdr:row>74</xdr:row>
      <xdr:rowOff>29915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546736"/>
          <a:ext cx="838200" cy="17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7569</xdr:rowOff>
    </xdr:from>
    <xdr:to>
      <xdr:col>19</xdr:col>
      <xdr:colOff>177800</xdr:colOff>
      <xdr:row>74</xdr:row>
      <xdr:rowOff>29915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694869"/>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7569</xdr:rowOff>
    </xdr:from>
    <xdr:to>
      <xdr:col>15</xdr:col>
      <xdr:colOff>50800</xdr:colOff>
      <xdr:row>74</xdr:row>
      <xdr:rowOff>142729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694869"/>
          <a:ext cx="889000" cy="13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56947</xdr:rowOff>
    </xdr:from>
    <xdr:to>
      <xdr:col>10</xdr:col>
      <xdr:colOff>114300</xdr:colOff>
      <xdr:row>74</xdr:row>
      <xdr:rowOff>142729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744247"/>
          <a:ext cx="889000" cy="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151536</xdr:rowOff>
    </xdr:from>
    <xdr:to>
      <xdr:col>24</xdr:col>
      <xdr:colOff>114300</xdr:colOff>
      <xdr:row>73</xdr:row>
      <xdr:rowOff>81686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4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2963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3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150565</xdr:rowOff>
    </xdr:from>
    <xdr:to>
      <xdr:col>20</xdr:col>
      <xdr:colOff>38100</xdr:colOff>
      <xdr:row>74</xdr:row>
      <xdr:rowOff>80715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6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97242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4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128219</xdr:rowOff>
    </xdr:from>
    <xdr:to>
      <xdr:col>15</xdr:col>
      <xdr:colOff>101600</xdr:colOff>
      <xdr:row>74</xdr:row>
      <xdr:rowOff>58369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6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74896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4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91929</xdr:rowOff>
    </xdr:from>
    <xdr:to>
      <xdr:col>10</xdr:col>
      <xdr:colOff>165100</xdr:colOff>
      <xdr:row>75</xdr:row>
      <xdr:rowOff>22079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7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38606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55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6147</xdr:rowOff>
    </xdr:from>
    <xdr:to>
      <xdr:col>6</xdr:col>
      <xdr:colOff>38100</xdr:colOff>
      <xdr:row>74</xdr:row>
      <xdr:rowOff>107747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6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124274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46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89855</xdr:rowOff>
    </xdr:from>
    <xdr:to>
      <xdr:col>24</xdr:col>
      <xdr:colOff>63500</xdr:colOff>
      <xdr:row>93</xdr:row>
      <xdr:rowOff>39301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863255"/>
          <a:ext cx="838200" cy="12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89855</xdr:rowOff>
    </xdr:from>
    <xdr:to>
      <xdr:col>19</xdr:col>
      <xdr:colOff>177800</xdr:colOff>
      <xdr:row>94</xdr:row>
      <xdr:rowOff>83530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63255"/>
          <a:ext cx="889000" cy="3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83530</xdr:rowOff>
    </xdr:from>
    <xdr:to>
      <xdr:col>15</xdr:col>
      <xdr:colOff>50800</xdr:colOff>
      <xdr:row>94</xdr:row>
      <xdr:rowOff>106423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199830"/>
          <a:ext cx="8890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106423</xdr:rowOff>
    </xdr:from>
    <xdr:to>
      <xdr:col>10</xdr:col>
      <xdr:colOff>114300</xdr:colOff>
      <xdr:row>95</xdr:row>
      <xdr:rowOff>10072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22723"/>
          <a:ext cx="889000" cy="7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159951</xdr:rowOff>
    </xdr:from>
    <xdr:to>
      <xdr:col>24</xdr:col>
      <xdr:colOff>114300</xdr:colOff>
      <xdr:row>93</xdr:row>
      <xdr:rowOff>90101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3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11378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39055</xdr:rowOff>
    </xdr:from>
    <xdr:to>
      <xdr:col>20</xdr:col>
      <xdr:colOff>38100</xdr:colOff>
      <xdr:row>92</xdr:row>
      <xdr:rowOff>140655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8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157182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8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32730</xdr:rowOff>
    </xdr:from>
    <xdr:to>
      <xdr:col>15</xdr:col>
      <xdr:colOff>101600</xdr:colOff>
      <xdr:row>94</xdr:row>
      <xdr:rowOff>134330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150857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55623</xdr:rowOff>
    </xdr:from>
    <xdr:to>
      <xdr:col>10</xdr:col>
      <xdr:colOff>165100</xdr:colOff>
      <xdr:row>94</xdr:row>
      <xdr:rowOff>157223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2300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94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130722</xdr:rowOff>
    </xdr:from>
    <xdr:to>
      <xdr:col>6</xdr:col>
      <xdr:colOff>38100</xdr:colOff>
      <xdr:row>95</xdr:row>
      <xdr:rowOff>60872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77399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02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67145</xdr:rowOff>
    </xdr:from>
    <xdr:to>
      <xdr:col>55</xdr:col>
      <xdr:colOff>0</xdr:colOff>
      <xdr:row>37</xdr:row>
      <xdr:rowOff>69418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39345"/>
          <a:ext cx="838200" cy="1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40297</xdr:rowOff>
    </xdr:from>
    <xdr:to>
      <xdr:col>50</xdr:col>
      <xdr:colOff>114300</xdr:colOff>
      <xdr:row>37</xdr:row>
      <xdr:rowOff>69418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83797"/>
          <a:ext cx="889000" cy="122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40297</xdr:rowOff>
    </xdr:from>
    <xdr:to>
      <xdr:col>45</xdr:col>
      <xdr:colOff>177800</xdr:colOff>
      <xdr:row>38</xdr:row>
      <xdr:rowOff>103074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83797"/>
          <a:ext cx="889000" cy="143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103074</xdr:rowOff>
    </xdr:from>
    <xdr:to>
      <xdr:col>41</xdr:col>
      <xdr:colOff>50800</xdr:colOff>
      <xdr:row>38</xdr:row>
      <xdr:rowOff>117399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18174"/>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16345</xdr:rowOff>
    </xdr:from>
    <xdr:to>
      <xdr:col>55</xdr:col>
      <xdr:colOff>50800</xdr:colOff>
      <xdr:row>36</xdr:row>
      <xdr:rowOff>117945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39222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18618</xdr:rowOff>
    </xdr:from>
    <xdr:to>
      <xdr:col>50</xdr:col>
      <xdr:colOff>165100</xdr:colOff>
      <xdr:row>37</xdr:row>
      <xdr:rowOff>120218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136745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160947</xdr:rowOff>
    </xdr:from>
    <xdr:to>
      <xdr:col>46</xdr:col>
      <xdr:colOff>38100</xdr:colOff>
      <xdr:row>30</xdr:row>
      <xdr:rowOff>91097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107624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0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52274</xdr:rowOff>
    </xdr:from>
    <xdr:to>
      <xdr:col>41</xdr:col>
      <xdr:colOff>101600</xdr:colOff>
      <xdr:row>38</xdr:row>
      <xdr:rowOff>153874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170400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66599</xdr:rowOff>
    </xdr:from>
    <xdr:to>
      <xdr:col>36</xdr:col>
      <xdr:colOff>165100</xdr:colOff>
      <xdr:row>38</xdr:row>
      <xdr:rowOff>168199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13276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87416</xdr:rowOff>
    </xdr:from>
    <xdr:to>
      <xdr:col>55</xdr:col>
      <xdr:colOff>0</xdr:colOff>
      <xdr:row>57</xdr:row>
      <xdr:rowOff>155686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60066"/>
          <a:ext cx="838200" cy="6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147391</xdr:rowOff>
    </xdr:from>
    <xdr:to>
      <xdr:col>50</xdr:col>
      <xdr:colOff>114300</xdr:colOff>
      <xdr:row>57</xdr:row>
      <xdr:rowOff>155686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48591"/>
          <a:ext cx="889000" cy="17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4761</xdr:rowOff>
    </xdr:from>
    <xdr:to>
      <xdr:col>45</xdr:col>
      <xdr:colOff>177800</xdr:colOff>
      <xdr:row>56</xdr:row>
      <xdr:rowOff>147391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05961"/>
          <a:ext cx="889000" cy="1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4761</xdr:rowOff>
    </xdr:from>
    <xdr:to>
      <xdr:col>41</xdr:col>
      <xdr:colOff>50800</xdr:colOff>
      <xdr:row>57</xdr:row>
      <xdr:rowOff>34168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05961"/>
          <a:ext cx="889000" cy="20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36616</xdr:rowOff>
    </xdr:from>
    <xdr:to>
      <xdr:col>55</xdr:col>
      <xdr:colOff>50800</xdr:colOff>
      <xdr:row>57</xdr:row>
      <xdr:rowOff>138216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15043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104886</xdr:rowOff>
    </xdr:from>
    <xdr:to>
      <xdr:col>50</xdr:col>
      <xdr:colOff>165100</xdr:colOff>
      <xdr:row>58</xdr:row>
      <xdr:rowOff>35036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26163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96591</xdr:rowOff>
    </xdr:from>
    <xdr:to>
      <xdr:col>46</xdr:col>
      <xdr:colOff>38100</xdr:colOff>
      <xdr:row>57</xdr:row>
      <xdr:rowOff>26741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9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17868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125411</xdr:rowOff>
    </xdr:from>
    <xdr:to>
      <xdr:col>41</xdr:col>
      <xdr:colOff>101600</xdr:colOff>
      <xdr:row>56</xdr:row>
      <xdr:rowOff>55561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72088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154818</xdr:rowOff>
    </xdr:from>
    <xdr:to>
      <xdr:col>36</xdr:col>
      <xdr:colOff>165100</xdr:colOff>
      <xdr:row>57</xdr:row>
      <xdr:rowOff>84968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76095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4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41196</xdr:rowOff>
    </xdr:from>
    <xdr:to>
      <xdr:col>55</xdr:col>
      <xdr:colOff>0</xdr:colOff>
      <xdr:row>77</xdr:row>
      <xdr:rowOff>158719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42846"/>
          <a:ext cx="838200" cy="1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81201</xdr:rowOff>
    </xdr:from>
    <xdr:to>
      <xdr:col>50</xdr:col>
      <xdr:colOff>114300</xdr:colOff>
      <xdr:row>77</xdr:row>
      <xdr:rowOff>158719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82851"/>
          <a:ext cx="889000" cy="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87762</xdr:rowOff>
    </xdr:from>
    <xdr:to>
      <xdr:col>45</xdr:col>
      <xdr:colOff>177800</xdr:colOff>
      <xdr:row>77</xdr:row>
      <xdr:rowOff>81201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117962"/>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87762</xdr:rowOff>
    </xdr:from>
    <xdr:to>
      <xdr:col>41</xdr:col>
      <xdr:colOff>50800</xdr:colOff>
      <xdr:row>77</xdr:row>
      <xdr:rowOff>99237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117962"/>
          <a:ext cx="889000" cy="1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161846</xdr:rowOff>
    </xdr:from>
    <xdr:to>
      <xdr:col>55</xdr:col>
      <xdr:colOff>50800</xdr:colOff>
      <xdr:row>77</xdr:row>
      <xdr:rowOff>91996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140273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107919</xdr:rowOff>
    </xdr:from>
    <xdr:to>
      <xdr:col>50</xdr:col>
      <xdr:colOff>165100</xdr:colOff>
      <xdr:row>78</xdr:row>
      <xdr:rowOff>38069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29196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30401</xdr:rowOff>
    </xdr:from>
    <xdr:to>
      <xdr:col>46</xdr:col>
      <xdr:colOff>38100</xdr:colOff>
      <xdr:row>77</xdr:row>
      <xdr:rowOff>132001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123128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3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36962</xdr:rowOff>
    </xdr:from>
    <xdr:to>
      <xdr:col>41</xdr:col>
      <xdr:colOff>101600</xdr:colOff>
      <xdr:row>76</xdr:row>
      <xdr:rowOff>138562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155089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84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48437</xdr:rowOff>
    </xdr:from>
    <xdr:to>
      <xdr:col>36</xdr:col>
      <xdr:colOff>165100</xdr:colOff>
      <xdr:row>77</xdr:row>
      <xdr:rowOff>150037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141164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146214</xdr:rowOff>
    </xdr:from>
    <xdr:to>
      <xdr:col>55</xdr:col>
      <xdr:colOff>0</xdr:colOff>
      <xdr:row>95</xdr:row>
      <xdr:rowOff>169052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33964"/>
          <a:ext cx="8382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165212</xdr:rowOff>
    </xdr:from>
    <xdr:to>
      <xdr:col>50</xdr:col>
      <xdr:colOff>114300</xdr:colOff>
      <xdr:row>95</xdr:row>
      <xdr:rowOff>146214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281512"/>
          <a:ext cx="889000" cy="1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165212</xdr:rowOff>
    </xdr:from>
    <xdr:to>
      <xdr:col>45</xdr:col>
      <xdr:colOff>177800</xdr:colOff>
      <xdr:row>95</xdr:row>
      <xdr:rowOff>14312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281512"/>
          <a:ext cx="889000" cy="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14312</xdr:rowOff>
    </xdr:from>
    <xdr:to>
      <xdr:col>41</xdr:col>
      <xdr:colOff>50800</xdr:colOff>
      <xdr:row>95</xdr:row>
      <xdr:rowOff>137162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302062"/>
          <a:ext cx="889000" cy="1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118252</xdr:rowOff>
    </xdr:from>
    <xdr:to>
      <xdr:col>55</xdr:col>
      <xdr:colOff>50800</xdr:colOff>
      <xdr:row>96</xdr:row>
      <xdr:rowOff>48402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96679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95414</xdr:rowOff>
    </xdr:from>
    <xdr:to>
      <xdr:col>50</xdr:col>
      <xdr:colOff>165100</xdr:colOff>
      <xdr:row>96</xdr:row>
      <xdr:rowOff>25564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16691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114412</xdr:rowOff>
    </xdr:from>
    <xdr:to>
      <xdr:col>46</xdr:col>
      <xdr:colOff>38100</xdr:colOff>
      <xdr:row>95</xdr:row>
      <xdr:rowOff>44562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2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61089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00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134962</xdr:rowOff>
    </xdr:from>
    <xdr:to>
      <xdr:col>41</xdr:col>
      <xdr:colOff>101600</xdr:colOff>
      <xdr:row>95</xdr:row>
      <xdr:rowOff>65112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56239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4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86362</xdr:rowOff>
    </xdr:from>
    <xdr:to>
      <xdr:col>36</xdr:col>
      <xdr:colOff>165100</xdr:colOff>
      <xdr:row>96</xdr:row>
      <xdr:rowOff>16512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25400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161925</xdr:rowOff>
    </xdr:from>
    <xdr:to>
      <xdr:col>76</xdr:col>
      <xdr:colOff>114300</xdr:colOff>
      <xdr:row>39</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77025"/>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161925</xdr:rowOff>
    </xdr:from>
    <xdr:to>
      <xdr:col>71</xdr:col>
      <xdr:colOff>177800</xdr:colOff>
      <xdr:row>39</xdr:row>
      <xdr:rowOff>17145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770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146050</xdr:rowOff>
    </xdr:from>
    <xdr:to>
      <xdr:col>76</xdr:col>
      <xdr:colOff>165100</xdr:colOff>
      <xdr:row>39</xdr:row>
      <xdr:rowOff>76200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67327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111125</xdr:rowOff>
    </xdr:from>
    <xdr:to>
      <xdr:col>72</xdr:col>
      <xdr:colOff>38100</xdr:colOff>
      <xdr:row>39</xdr:row>
      <xdr:rowOff>41275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32402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18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137795</xdr:rowOff>
    </xdr:from>
    <xdr:to>
      <xdr:col>67</xdr:col>
      <xdr:colOff>101600</xdr:colOff>
      <xdr:row>39</xdr:row>
      <xdr:rowOff>67945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59072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4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140777</xdr:rowOff>
    </xdr:from>
    <xdr:to>
      <xdr:col>85</xdr:col>
      <xdr:colOff>127000</xdr:colOff>
      <xdr:row>71</xdr:row>
      <xdr:rowOff>159164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313727"/>
          <a:ext cx="8382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137088</xdr:rowOff>
    </xdr:from>
    <xdr:to>
      <xdr:col>81</xdr:col>
      <xdr:colOff>50800</xdr:colOff>
      <xdr:row>71</xdr:row>
      <xdr:rowOff>159164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310038"/>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104201</xdr:rowOff>
    </xdr:from>
    <xdr:to>
      <xdr:col>76</xdr:col>
      <xdr:colOff>114300</xdr:colOff>
      <xdr:row>71</xdr:row>
      <xdr:rowOff>137088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277151"/>
          <a:ext cx="889000" cy="3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160699</xdr:rowOff>
    </xdr:from>
    <xdr:to>
      <xdr:col>71</xdr:col>
      <xdr:colOff>177800</xdr:colOff>
      <xdr:row>71</xdr:row>
      <xdr:rowOff>104201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1990749"/>
          <a:ext cx="889000" cy="28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89977</xdr:rowOff>
    </xdr:from>
    <xdr:to>
      <xdr:col>85</xdr:col>
      <xdr:colOff>177800</xdr:colOff>
      <xdr:row>72</xdr:row>
      <xdr:rowOff>20127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2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112854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1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108364</xdr:rowOff>
    </xdr:from>
    <xdr:to>
      <xdr:col>81</xdr:col>
      <xdr:colOff>101600</xdr:colOff>
      <xdr:row>72</xdr:row>
      <xdr:rowOff>38514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28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55041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05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86288</xdr:rowOff>
    </xdr:from>
    <xdr:to>
      <xdr:col>76</xdr:col>
      <xdr:colOff>165100</xdr:colOff>
      <xdr:row>72</xdr:row>
      <xdr:rowOff>16438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2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32965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0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53401</xdr:rowOff>
    </xdr:from>
    <xdr:to>
      <xdr:col>72</xdr:col>
      <xdr:colOff>38100</xdr:colOff>
      <xdr:row>71</xdr:row>
      <xdr:rowOff>155001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2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0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109899</xdr:rowOff>
    </xdr:from>
    <xdr:to>
      <xdr:col>67</xdr:col>
      <xdr:colOff>101600</xdr:colOff>
      <xdr:row>70</xdr:row>
      <xdr:rowOff>40049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19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56576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17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127355</xdr:rowOff>
    </xdr:from>
    <xdr:to>
      <xdr:col>85</xdr:col>
      <xdr:colOff>127000</xdr:colOff>
      <xdr:row>97</xdr:row>
      <xdr:rowOff>161806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58005"/>
          <a:ext cx="838200" cy="3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22839</xdr:rowOff>
    </xdr:from>
    <xdr:to>
      <xdr:col>81</xdr:col>
      <xdr:colOff>50800</xdr:colOff>
      <xdr:row>97</xdr:row>
      <xdr:rowOff>161806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53489"/>
          <a:ext cx="889000" cy="13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22839</xdr:rowOff>
    </xdr:from>
    <xdr:to>
      <xdr:col>76</xdr:col>
      <xdr:colOff>114300</xdr:colOff>
      <xdr:row>98</xdr:row>
      <xdr:rowOff>2792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53489"/>
          <a:ext cx="889000" cy="1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2792</xdr:rowOff>
    </xdr:from>
    <xdr:to>
      <xdr:col>71</xdr:col>
      <xdr:colOff>177800</xdr:colOff>
      <xdr:row>98</xdr:row>
      <xdr:rowOff>79121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04892"/>
          <a:ext cx="889000" cy="7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76555</xdr:rowOff>
    </xdr:from>
    <xdr:to>
      <xdr:col>85</xdr:col>
      <xdr:colOff>177800</xdr:colOff>
      <xdr:row>98</xdr:row>
      <xdr:rowOff>6705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54982</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8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111006</xdr:rowOff>
    </xdr:from>
    <xdr:to>
      <xdr:col>81</xdr:col>
      <xdr:colOff>101600</xdr:colOff>
      <xdr:row>98</xdr:row>
      <xdr:rowOff>41156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32283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3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143489</xdr:rowOff>
    </xdr:from>
    <xdr:to>
      <xdr:col>76</xdr:col>
      <xdr:colOff>165100</xdr:colOff>
      <xdr:row>97</xdr:row>
      <xdr:rowOff>73639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90166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37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123442</xdr:rowOff>
    </xdr:from>
    <xdr:to>
      <xdr:col>72</xdr:col>
      <xdr:colOff>38100</xdr:colOff>
      <xdr:row>98</xdr:row>
      <xdr:rowOff>53592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44719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28321</xdr:rowOff>
    </xdr:from>
    <xdr:to>
      <xdr:col>67</xdr:col>
      <xdr:colOff>101600</xdr:colOff>
      <xdr:row>98</xdr:row>
      <xdr:rowOff>129921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121048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2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29019</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15569"/>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29019</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15569"/>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149669</xdr:rowOff>
    </xdr:from>
    <xdr:to>
      <xdr:col>112</xdr:col>
      <xdr:colOff>38100</xdr:colOff>
      <xdr:row>39</xdr:row>
      <xdr:rowOff>79819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70946</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66333" y="6757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119088</xdr:rowOff>
    </xdr:from>
    <xdr:to>
      <xdr:col>116</xdr:col>
      <xdr:colOff>63500</xdr:colOff>
      <xdr:row>56</xdr:row>
      <xdr:rowOff>121621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20288"/>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32753</xdr:rowOff>
    </xdr:from>
    <xdr:to>
      <xdr:col>111</xdr:col>
      <xdr:colOff>177800</xdr:colOff>
      <xdr:row>56</xdr:row>
      <xdr:rowOff>119088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633953"/>
          <a:ext cx="8890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159607</xdr:rowOff>
    </xdr:from>
    <xdr:to>
      <xdr:col>107</xdr:col>
      <xdr:colOff>50800</xdr:colOff>
      <xdr:row>56</xdr:row>
      <xdr:rowOff>32753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589357"/>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158579</xdr:rowOff>
    </xdr:from>
    <xdr:to>
      <xdr:col>102</xdr:col>
      <xdr:colOff>114300</xdr:colOff>
      <xdr:row>55</xdr:row>
      <xdr:rowOff>159607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58832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70821</xdr:rowOff>
    </xdr:from>
    <xdr:to>
      <xdr:col>116</xdr:col>
      <xdr:colOff>114300</xdr:colOff>
      <xdr:row>57</xdr:row>
      <xdr:rowOff>971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93698</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68288</xdr:rowOff>
    </xdr:from>
    <xdr:to>
      <xdr:col>112</xdr:col>
      <xdr:colOff>38100</xdr:colOff>
      <xdr:row>56</xdr:row>
      <xdr:rowOff>169888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14965</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4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153403</xdr:rowOff>
    </xdr:from>
    <xdr:to>
      <xdr:col>107</xdr:col>
      <xdr:colOff>101600</xdr:colOff>
      <xdr:row>56</xdr:row>
      <xdr:rowOff>83553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5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100080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3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108807</xdr:rowOff>
    </xdr:from>
    <xdr:to>
      <xdr:col>102</xdr:col>
      <xdr:colOff>165100</xdr:colOff>
      <xdr:row>56</xdr:row>
      <xdr:rowOff>38957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5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55484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3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107779</xdr:rowOff>
    </xdr:from>
    <xdr:to>
      <xdr:col>98</xdr:col>
      <xdr:colOff>38100</xdr:colOff>
      <xdr:row>56</xdr:row>
      <xdr:rowOff>37929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5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54456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3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70701</xdr:rowOff>
    </xdr:from>
    <xdr:to>
      <xdr:col>116</xdr:col>
      <xdr:colOff>63500</xdr:colOff>
      <xdr:row>71</xdr:row>
      <xdr:rowOff>143281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243651"/>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140615</xdr:rowOff>
    </xdr:from>
    <xdr:to>
      <xdr:col>111</xdr:col>
      <xdr:colOff>177800</xdr:colOff>
      <xdr:row>71</xdr:row>
      <xdr:rowOff>143281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313565"/>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140615</xdr:rowOff>
    </xdr:from>
    <xdr:to>
      <xdr:col>107</xdr:col>
      <xdr:colOff>50800</xdr:colOff>
      <xdr:row>72</xdr:row>
      <xdr:rowOff>89408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313565"/>
          <a:ext cx="889000" cy="1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89408</xdr:rowOff>
    </xdr:from>
    <xdr:to>
      <xdr:col>102</xdr:col>
      <xdr:colOff>114300</xdr:colOff>
      <xdr:row>73</xdr:row>
      <xdr:rowOff>55728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433808"/>
          <a:ext cx="889000" cy="1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19901</xdr:rowOff>
    </xdr:from>
    <xdr:to>
      <xdr:col>116</xdr:col>
      <xdr:colOff>114300</xdr:colOff>
      <xdr:row>71</xdr:row>
      <xdr:rowOff>121501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1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144378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14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92481</xdr:rowOff>
    </xdr:from>
    <xdr:to>
      <xdr:col>112</xdr:col>
      <xdr:colOff>38100</xdr:colOff>
      <xdr:row>72</xdr:row>
      <xdr:rowOff>22631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2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39158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0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89815</xdr:rowOff>
    </xdr:from>
    <xdr:to>
      <xdr:col>107</xdr:col>
      <xdr:colOff>101600</xdr:colOff>
      <xdr:row>72</xdr:row>
      <xdr:rowOff>19965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2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36492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0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38608</xdr:rowOff>
    </xdr:from>
    <xdr:to>
      <xdr:col>102</xdr:col>
      <xdr:colOff>165100</xdr:colOff>
      <xdr:row>72</xdr:row>
      <xdr:rowOff>140208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3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156735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1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4928</xdr:rowOff>
    </xdr:from>
    <xdr:to>
      <xdr:col>98</xdr:col>
      <xdr:colOff>38100</xdr:colOff>
      <xdr:row>73</xdr:row>
      <xdr:rowOff>106528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5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123055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2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歳出決算総額は住民一人当たり６００千円であり，前年度と比較し２６千円の増となっている。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類似団体と比較すると補助費等・維持補修費・扶助費・貸付金・繰出金が，特に高い状況となっているが，</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維持補修費については除雪費，繰出金については介護保険事業会計および後期高齢者医療事業会計への繰出金が増となっている。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244,431
243,080
677.87
150,163,194
146,551,705
3,237,369
70,592,618
127,001,989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130556</xdr:rowOff>
    </xdr:from>
    <xdr:to>
      <xdr:col>24</xdr:col>
      <xdr:colOff>63500</xdr:colOff>
      <xdr:row>35</xdr:row>
      <xdr:rowOff>150368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130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150368</xdr:rowOff>
    </xdr:from>
    <xdr:to>
      <xdr:col>19</xdr:col>
      <xdr:colOff>177800</xdr:colOff>
      <xdr:row>35</xdr:row>
      <xdr:rowOff>165608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5111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102362</xdr:rowOff>
    </xdr:from>
    <xdr:to>
      <xdr:col>15</xdr:col>
      <xdr:colOff>50800</xdr:colOff>
      <xdr:row>35</xdr:row>
      <xdr:rowOff>165608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3112"/>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55118</xdr:rowOff>
    </xdr:from>
    <xdr:to>
      <xdr:col>10</xdr:col>
      <xdr:colOff>114300</xdr:colOff>
      <xdr:row>35</xdr:row>
      <xdr:rowOff>102362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5868"/>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79756</xdr:rowOff>
    </xdr:from>
    <xdr:to>
      <xdr:col>24</xdr:col>
      <xdr:colOff>114300</xdr:colOff>
      <xdr:row>36</xdr:row>
      <xdr:rowOff>9906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99568</xdr:rowOff>
    </xdr:from>
    <xdr:to>
      <xdr:col>20</xdr:col>
      <xdr:colOff>38100</xdr:colOff>
      <xdr:row>36</xdr:row>
      <xdr:rowOff>29718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20845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114808</xdr:rowOff>
    </xdr:from>
    <xdr:to>
      <xdr:col>15</xdr:col>
      <xdr:colOff>101600</xdr:colOff>
      <xdr:row>36</xdr:row>
      <xdr:rowOff>44958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36085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51562</xdr:rowOff>
    </xdr:from>
    <xdr:to>
      <xdr:col>10</xdr:col>
      <xdr:colOff>165100</xdr:colOff>
      <xdr:row>35</xdr:row>
      <xdr:rowOff>153162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144289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4318</xdr:rowOff>
    </xdr:from>
    <xdr:to>
      <xdr:col>6</xdr:col>
      <xdr:colOff>38100</xdr:colOff>
      <xdr:row>35</xdr:row>
      <xdr:rowOff>105918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122445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168297</xdr:rowOff>
    </xdr:from>
    <xdr:to>
      <xdr:col>24</xdr:col>
      <xdr:colOff>63500</xdr:colOff>
      <xdr:row>57</xdr:row>
      <xdr:rowOff>44722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69497"/>
          <a:ext cx="8382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46334</xdr:rowOff>
    </xdr:from>
    <xdr:to>
      <xdr:col>19</xdr:col>
      <xdr:colOff>177800</xdr:colOff>
      <xdr:row>57</xdr:row>
      <xdr:rowOff>44722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18834"/>
          <a:ext cx="889000" cy="119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46334</xdr:rowOff>
    </xdr:from>
    <xdr:to>
      <xdr:col>15</xdr:col>
      <xdr:colOff>50800</xdr:colOff>
      <xdr:row>57</xdr:row>
      <xdr:rowOff>48695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18834"/>
          <a:ext cx="889000" cy="120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48695</xdr:rowOff>
    </xdr:from>
    <xdr:to>
      <xdr:col>10</xdr:col>
      <xdr:colOff>114300</xdr:colOff>
      <xdr:row>57</xdr:row>
      <xdr:rowOff>101829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21345"/>
          <a:ext cx="889000" cy="5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117497</xdr:rowOff>
    </xdr:from>
    <xdr:to>
      <xdr:col>24</xdr:col>
      <xdr:colOff>114300</xdr:colOff>
      <xdr:row>57</xdr:row>
      <xdr:rowOff>47647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95924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165372</xdr:rowOff>
    </xdr:from>
    <xdr:to>
      <xdr:col>20</xdr:col>
      <xdr:colOff>38100</xdr:colOff>
      <xdr:row>57</xdr:row>
      <xdr:rowOff>95522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86649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166984</xdr:rowOff>
    </xdr:from>
    <xdr:to>
      <xdr:col>15</xdr:col>
      <xdr:colOff>101600</xdr:colOff>
      <xdr:row>50</xdr:row>
      <xdr:rowOff>97134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113661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4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169345</xdr:rowOff>
    </xdr:from>
    <xdr:to>
      <xdr:col>10</xdr:col>
      <xdr:colOff>165100</xdr:colOff>
      <xdr:row>57</xdr:row>
      <xdr:rowOff>99495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90622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51029</xdr:rowOff>
    </xdr:from>
    <xdr:to>
      <xdr:col>6</xdr:col>
      <xdr:colOff>38100</xdr:colOff>
      <xdr:row>57</xdr:row>
      <xdr:rowOff>152629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143756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137725</xdr:rowOff>
    </xdr:from>
    <xdr:to>
      <xdr:col>24</xdr:col>
      <xdr:colOff>63500</xdr:colOff>
      <xdr:row>72</xdr:row>
      <xdr:rowOff>11931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310675"/>
          <a:ext cx="8382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137725</xdr:rowOff>
    </xdr:from>
    <xdr:to>
      <xdr:col>19</xdr:col>
      <xdr:colOff>177800</xdr:colOff>
      <xdr:row>73</xdr:row>
      <xdr:rowOff>126706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310675"/>
          <a:ext cx="889000" cy="33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126706</xdr:rowOff>
    </xdr:from>
    <xdr:to>
      <xdr:col>15</xdr:col>
      <xdr:colOff>50800</xdr:colOff>
      <xdr:row>74</xdr:row>
      <xdr:rowOff>21120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42556"/>
          <a:ext cx="889000" cy="6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21120</xdr:rowOff>
    </xdr:from>
    <xdr:to>
      <xdr:col>10</xdr:col>
      <xdr:colOff>114300</xdr:colOff>
      <xdr:row>74</xdr:row>
      <xdr:rowOff>104550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08420"/>
          <a:ext cx="889000" cy="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132581</xdr:rowOff>
    </xdr:from>
    <xdr:to>
      <xdr:col>24</xdr:col>
      <xdr:colOff>114300</xdr:colOff>
      <xdr:row>72</xdr:row>
      <xdr:rowOff>62731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155458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5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86925</xdr:rowOff>
    </xdr:from>
    <xdr:to>
      <xdr:col>20</xdr:col>
      <xdr:colOff>38100</xdr:colOff>
      <xdr:row>72</xdr:row>
      <xdr:rowOff>17075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2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33602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03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75906</xdr:rowOff>
    </xdr:from>
    <xdr:to>
      <xdr:col>15</xdr:col>
      <xdr:colOff>101600</xdr:colOff>
      <xdr:row>74</xdr:row>
      <xdr:rowOff>6056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22583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141770</xdr:rowOff>
    </xdr:from>
    <xdr:to>
      <xdr:col>10</xdr:col>
      <xdr:colOff>165100</xdr:colOff>
      <xdr:row>74</xdr:row>
      <xdr:rowOff>71920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88447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3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53750</xdr:rowOff>
    </xdr:from>
    <xdr:to>
      <xdr:col>6</xdr:col>
      <xdr:colOff>38100</xdr:colOff>
      <xdr:row>74</xdr:row>
      <xdr:rowOff>155350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1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79350</xdr:rowOff>
    </xdr:from>
    <xdr:to>
      <xdr:col>24</xdr:col>
      <xdr:colOff>63500</xdr:colOff>
      <xdr:row>96</xdr:row>
      <xdr:rowOff>108806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67100"/>
          <a:ext cx="838200" cy="20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108806</xdr:rowOff>
    </xdr:from>
    <xdr:to>
      <xdr:col>19</xdr:col>
      <xdr:colOff>177800</xdr:colOff>
      <xdr:row>98</xdr:row>
      <xdr:rowOff>103124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68006"/>
          <a:ext cx="889000" cy="3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73634</xdr:rowOff>
    </xdr:from>
    <xdr:to>
      <xdr:col>15</xdr:col>
      <xdr:colOff>50800</xdr:colOff>
      <xdr:row>98</xdr:row>
      <xdr:rowOff>103124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75734"/>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73634</xdr:rowOff>
    </xdr:from>
    <xdr:to>
      <xdr:col>10</xdr:col>
      <xdr:colOff>114300</xdr:colOff>
      <xdr:row>98</xdr:row>
      <xdr:rowOff>92935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75734"/>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28550</xdr:rowOff>
    </xdr:from>
    <xdr:to>
      <xdr:col>24</xdr:col>
      <xdr:colOff>114300</xdr:colOff>
      <xdr:row>95</xdr:row>
      <xdr:rowOff>130150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51427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58006</xdr:rowOff>
    </xdr:from>
    <xdr:to>
      <xdr:col>20</xdr:col>
      <xdr:colOff>38100</xdr:colOff>
      <xdr:row>96</xdr:row>
      <xdr:rowOff>159606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52324</xdr:rowOff>
    </xdr:from>
    <xdr:to>
      <xdr:col>15</xdr:col>
      <xdr:colOff>101600</xdr:colOff>
      <xdr:row>98</xdr:row>
      <xdr:rowOff>153924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145051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22834</xdr:rowOff>
    </xdr:from>
    <xdr:to>
      <xdr:col>10</xdr:col>
      <xdr:colOff>165100</xdr:colOff>
      <xdr:row>98</xdr:row>
      <xdr:rowOff>124434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140961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42135</xdr:rowOff>
    </xdr:from>
    <xdr:to>
      <xdr:col>6</xdr:col>
      <xdr:colOff>38100</xdr:colOff>
      <xdr:row>98</xdr:row>
      <xdr:rowOff>143735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160262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137414</xdr:rowOff>
    </xdr:from>
    <xdr:to>
      <xdr:col>55</xdr:col>
      <xdr:colOff>0</xdr:colOff>
      <xdr:row>36</xdr:row>
      <xdr:rowOff>169418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0961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114554</xdr:rowOff>
    </xdr:from>
    <xdr:to>
      <xdr:col>50</xdr:col>
      <xdr:colOff>114300</xdr:colOff>
      <xdr:row>36</xdr:row>
      <xdr:rowOff>169418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28675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114554</xdr:rowOff>
    </xdr:from>
    <xdr:to>
      <xdr:col>45</xdr:col>
      <xdr:colOff>177800</xdr:colOff>
      <xdr:row>37</xdr:row>
      <xdr:rowOff>44145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286754"/>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44145</xdr:rowOff>
    </xdr:from>
    <xdr:to>
      <xdr:col>41</xdr:col>
      <xdr:colOff>50800</xdr:colOff>
      <xdr:row>37</xdr:row>
      <xdr:rowOff>45517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8779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86614</xdr:rowOff>
    </xdr:from>
    <xdr:to>
      <xdr:col>55</xdr:col>
      <xdr:colOff>50800</xdr:colOff>
      <xdr:row>37</xdr:row>
      <xdr:rowOff>16764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109491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118618</xdr:rowOff>
    </xdr:from>
    <xdr:to>
      <xdr:col>50</xdr:col>
      <xdr:colOff>165100</xdr:colOff>
      <xdr:row>37</xdr:row>
      <xdr:rowOff>48768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39895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38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63754</xdr:rowOff>
    </xdr:from>
    <xdr:to>
      <xdr:col>46</xdr:col>
      <xdr:colOff>38100</xdr:colOff>
      <xdr:row>36</xdr:row>
      <xdr:rowOff>165354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10431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164795</xdr:rowOff>
    </xdr:from>
    <xdr:to>
      <xdr:col>41</xdr:col>
      <xdr:colOff>101600</xdr:colOff>
      <xdr:row>37</xdr:row>
      <xdr:rowOff>94945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86072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166167</xdr:rowOff>
    </xdr:from>
    <xdr:to>
      <xdr:col>36</xdr:col>
      <xdr:colOff>165100</xdr:colOff>
      <xdr:row>37</xdr:row>
      <xdr:rowOff>96317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87444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91351</xdr:rowOff>
    </xdr:from>
    <xdr:to>
      <xdr:col>55</xdr:col>
      <xdr:colOff>0</xdr:colOff>
      <xdr:row>56</xdr:row>
      <xdr:rowOff>98666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69255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95409</xdr:rowOff>
    </xdr:from>
    <xdr:to>
      <xdr:col>50</xdr:col>
      <xdr:colOff>114300</xdr:colOff>
      <xdr:row>56</xdr:row>
      <xdr:rowOff>98666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696609"/>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95409</xdr:rowOff>
    </xdr:from>
    <xdr:to>
      <xdr:col>45</xdr:col>
      <xdr:colOff>177800</xdr:colOff>
      <xdr:row>56</xdr:row>
      <xdr:rowOff>165532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96609"/>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165532</xdr:rowOff>
    </xdr:from>
    <xdr:to>
      <xdr:col>41</xdr:col>
      <xdr:colOff>50800</xdr:colOff>
      <xdr:row>57</xdr:row>
      <xdr:rowOff>30658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766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40551</xdr:rowOff>
    </xdr:from>
    <xdr:to>
      <xdr:col>55</xdr:col>
      <xdr:colOff>50800</xdr:colOff>
      <xdr:row>56</xdr:row>
      <xdr:rowOff>142151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18978</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2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47866</xdr:rowOff>
    </xdr:from>
    <xdr:to>
      <xdr:col>50</xdr:col>
      <xdr:colOff>165100</xdr:colOff>
      <xdr:row>56</xdr:row>
      <xdr:rowOff>149466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140593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44609</xdr:rowOff>
    </xdr:from>
    <xdr:to>
      <xdr:col>46</xdr:col>
      <xdr:colOff>38100</xdr:colOff>
      <xdr:row>56</xdr:row>
      <xdr:rowOff>146209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137336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114732</xdr:rowOff>
    </xdr:from>
    <xdr:to>
      <xdr:col>41</xdr:col>
      <xdr:colOff>101600</xdr:colOff>
      <xdr:row>57</xdr:row>
      <xdr:rowOff>44882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36009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80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151308</xdr:rowOff>
    </xdr:from>
    <xdr:to>
      <xdr:col>36</xdr:col>
      <xdr:colOff>165100</xdr:colOff>
      <xdr:row>57</xdr:row>
      <xdr:rowOff>81458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72585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84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1773</xdr:rowOff>
    </xdr:from>
    <xdr:to>
      <xdr:col>55</xdr:col>
      <xdr:colOff>0</xdr:colOff>
      <xdr:row>75</xdr:row>
      <xdr:rowOff>91890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860523"/>
          <a:ext cx="838200" cy="9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10035</xdr:rowOff>
    </xdr:from>
    <xdr:to>
      <xdr:col>50</xdr:col>
      <xdr:colOff>114300</xdr:colOff>
      <xdr:row>75</xdr:row>
      <xdr:rowOff>91890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868785"/>
          <a:ext cx="889000" cy="8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10035</xdr:rowOff>
    </xdr:from>
    <xdr:to>
      <xdr:col>45</xdr:col>
      <xdr:colOff>177800</xdr:colOff>
      <xdr:row>75</xdr:row>
      <xdr:rowOff>161923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868785"/>
          <a:ext cx="889000" cy="15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161923</xdr:rowOff>
    </xdr:from>
    <xdr:to>
      <xdr:col>41</xdr:col>
      <xdr:colOff>50800</xdr:colOff>
      <xdr:row>76</xdr:row>
      <xdr:rowOff>25563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020673"/>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122423</xdr:rowOff>
    </xdr:from>
    <xdr:to>
      <xdr:col>55</xdr:col>
      <xdr:colOff>50800</xdr:colOff>
      <xdr:row>75</xdr:row>
      <xdr:rowOff>52573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0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145300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41090</xdr:rowOff>
    </xdr:from>
    <xdr:to>
      <xdr:col>50</xdr:col>
      <xdr:colOff>165100</xdr:colOff>
      <xdr:row>75</xdr:row>
      <xdr:rowOff>142690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159217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67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130685</xdr:rowOff>
    </xdr:from>
    <xdr:to>
      <xdr:col>46</xdr:col>
      <xdr:colOff>38100</xdr:colOff>
      <xdr:row>75</xdr:row>
      <xdr:rowOff>60835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8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77362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59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111123</xdr:rowOff>
    </xdr:from>
    <xdr:to>
      <xdr:col>41</xdr:col>
      <xdr:colOff>101600</xdr:colOff>
      <xdr:row>76</xdr:row>
      <xdr:rowOff>41273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9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57800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74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146213</xdr:rowOff>
    </xdr:from>
    <xdr:to>
      <xdr:col>36</xdr:col>
      <xdr:colOff>165100</xdr:colOff>
      <xdr:row>76</xdr:row>
      <xdr:rowOff>76363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92891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78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44079</xdr:rowOff>
    </xdr:from>
    <xdr:to>
      <xdr:col>55</xdr:col>
      <xdr:colOff>0</xdr:colOff>
      <xdr:row>96</xdr:row>
      <xdr:rowOff>166870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03279"/>
          <a:ext cx="8382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131159</xdr:rowOff>
    </xdr:from>
    <xdr:to>
      <xdr:col>50</xdr:col>
      <xdr:colOff>114300</xdr:colOff>
      <xdr:row>96</xdr:row>
      <xdr:rowOff>166870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90359"/>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131159</xdr:rowOff>
    </xdr:from>
    <xdr:to>
      <xdr:col>45</xdr:col>
      <xdr:colOff>177800</xdr:colOff>
      <xdr:row>96</xdr:row>
      <xdr:rowOff>132891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90359"/>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132891</xdr:rowOff>
    </xdr:from>
    <xdr:to>
      <xdr:col>41</xdr:col>
      <xdr:colOff>50800</xdr:colOff>
      <xdr:row>96</xdr:row>
      <xdr:rowOff>138655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92091"/>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164729</xdr:rowOff>
    </xdr:from>
    <xdr:to>
      <xdr:col>55</xdr:col>
      <xdr:colOff>50800</xdr:colOff>
      <xdr:row>96</xdr:row>
      <xdr:rowOff>94879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16156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0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116070</xdr:rowOff>
    </xdr:from>
    <xdr:to>
      <xdr:col>50</xdr:col>
      <xdr:colOff>165100</xdr:colOff>
      <xdr:row>97</xdr:row>
      <xdr:rowOff>46220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62747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80359</xdr:rowOff>
    </xdr:from>
    <xdr:to>
      <xdr:col>46</xdr:col>
      <xdr:colOff>38100</xdr:colOff>
      <xdr:row>97</xdr:row>
      <xdr:rowOff>10509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27036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1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82091</xdr:rowOff>
    </xdr:from>
    <xdr:to>
      <xdr:col>41</xdr:col>
      <xdr:colOff>101600</xdr:colOff>
      <xdr:row>97</xdr:row>
      <xdr:rowOff>12241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28768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87855</xdr:rowOff>
    </xdr:from>
    <xdr:to>
      <xdr:col>36</xdr:col>
      <xdr:colOff>165100</xdr:colOff>
      <xdr:row>97</xdr:row>
      <xdr:rowOff>18005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34532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2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121902</xdr:rowOff>
    </xdr:from>
    <xdr:to>
      <xdr:col>85</xdr:col>
      <xdr:colOff>127000</xdr:colOff>
      <xdr:row>32</xdr:row>
      <xdr:rowOff>168438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608302"/>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168438</xdr:rowOff>
    </xdr:from>
    <xdr:to>
      <xdr:col>81</xdr:col>
      <xdr:colOff>50800</xdr:colOff>
      <xdr:row>33</xdr:row>
      <xdr:rowOff>85653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654838"/>
          <a:ext cx="889000" cy="8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51362</xdr:rowOff>
    </xdr:from>
    <xdr:to>
      <xdr:col>76</xdr:col>
      <xdr:colOff>114300</xdr:colOff>
      <xdr:row>33</xdr:row>
      <xdr:rowOff>85653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70921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51362</xdr:rowOff>
    </xdr:from>
    <xdr:to>
      <xdr:col>71</xdr:col>
      <xdr:colOff>177800</xdr:colOff>
      <xdr:row>33</xdr:row>
      <xdr:rowOff>93000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709212"/>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71102</xdr:rowOff>
    </xdr:from>
    <xdr:to>
      <xdr:col>85</xdr:col>
      <xdr:colOff>177800</xdr:colOff>
      <xdr:row>33</xdr:row>
      <xdr:rowOff>1252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93979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40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117638</xdr:rowOff>
    </xdr:from>
    <xdr:to>
      <xdr:col>81</xdr:col>
      <xdr:colOff>101600</xdr:colOff>
      <xdr:row>33</xdr:row>
      <xdr:rowOff>47788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6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64315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3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34853</xdr:rowOff>
    </xdr:from>
    <xdr:to>
      <xdr:col>76</xdr:col>
      <xdr:colOff>165100</xdr:colOff>
      <xdr:row>33</xdr:row>
      <xdr:rowOff>136453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6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152980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4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562</xdr:rowOff>
    </xdr:from>
    <xdr:to>
      <xdr:col>72</xdr:col>
      <xdr:colOff>38100</xdr:colOff>
      <xdr:row>33</xdr:row>
      <xdr:rowOff>102162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6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118689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43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42200</xdr:rowOff>
    </xdr:from>
    <xdr:to>
      <xdr:col>67</xdr:col>
      <xdr:colOff>101600</xdr:colOff>
      <xdr:row>33</xdr:row>
      <xdr:rowOff>143800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7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160327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47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119240</xdr:rowOff>
    </xdr:from>
    <xdr:to>
      <xdr:col>85</xdr:col>
      <xdr:colOff>127000</xdr:colOff>
      <xdr:row>56</xdr:row>
      <xdr:rowOff>47365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48990"/>
          <a:ext cx="838200" cy="9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6597</xdr:rowOff>
    </xdr:from>
    <xdr:to>
      <xdr:col>81</xdr:col>
      <xdr:colOff>50800</xdr:colOff>
      <xdr:row>56</xdr:row>
      <xdr:rowOff>47365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436347"/>
          <a:ext cx="889000" cy="2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122345</xdr:rowOff>
    </xdr:from>
    <xdr:to>
      <xdr:col>76</xdr:col>
      <xdr:colOff>114300</xdr:colOff>
      <xdr:row>55</xdr:row>
      <xdr:rowOff>6597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80645"/>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122345</xdr:rowOff>
    </xdr:from>
    <xdr:to>
      <xdr:col>71</xdr:col>
      <xdr:colOff>177800</xdr:colOff>
      <xdr:row>55</xdr:row>
      <xdr:rowOff>171132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80645"/>
          <a:ext cx="889000" cy="2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68440</xdr:rowOff>
    </xdr:from>
    <xdr:to>
      <xdr:col>85</xdr:col>
      <xdr:colOff>177800</xdr:colOff>
      <xdr:row>55</xdr:row>
      <xdr:rowOff>170040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91317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168015</xdr:rowOff>
    </xdr:from>
    <xdr:to>
      <xdr:col>81</xdr:col>
      <xdr:colOff>101600</xdr:colOff>
      <xdr:row>56</xdr:row>
      <xdr:rowOff>98165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114692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127247</xdr:rowOff>
    </xdr:from>
    <xdr:to>
      <xdr:col>76</xdr:col>
      <xdr:colOff>165100</xdr:colOff>
      <xdr:row>55</xdr:row>
      <xdr:rowOff>57397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73924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71545</xdr:rowOff>
    </xdr:from>
    <xdr:to>
      <xdr:col>72</xdr:col>
      <xdr:colOff>38100</xdr:colOff>
      <xdr:row>55</xdr:row>
      <xdr:rowOff>1695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18222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0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120332</xdr:rowOff>
    </xdr:from>
    <xdr:to>
      <xdr:col>67</xdr:col>
      <xdr:colOff>101600</xdr:colOff>
      <xdr:row>56</xdr:row>
      <xdr:rowOff>50482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67009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2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25400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6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161925</xdr:rowOff>
    </xdr:from>
    <xdr:to>
      <xdr:col>76</xdr:col>
      <xdr:colOff>114300</xdr:colOff>
      <xdr:row>79</xdr:row>
      <xdr:rowOff>25400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35025"/>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161925</xdr:rowOff>
    </xdr:from>
    <xdr:to>
      <xdr:col>71</xdr:col>
      <xdr:colOff>177800</xdr:colOff>
      <xdr:row>79</xdr:row>
      <xdr:rowOff>17145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350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146050</xdr:rowOff>
    </xdr:from>
    <xdr:to>
      <xdr:col>76</xdr:col>
      <xdr:colOff>165100</xdr:colOff>
      <xdr:row>79</xdr:row>
      <xdr:rowOff>76200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67327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111125</xdr:rowOff>
    </xdr:from>
    <xdr:to>
      <xdr:col>72</xdr:col>
      <xdr:colOff>38100</xdr:colOff>
      <xdr:row>79</xdr:row>
      <xdr:rowOff>41275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32402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76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137795</xdr:rowOff>
    </xdr:from>
    <xdr:to>
      <xdr:col>67</xdr:col>
      <xdr:colOff>101600</xdr:colOff>
      <xdr:row>79</xdr:row>
      <xdr:rowOff>67945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59072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03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140777</xdr:rowOff>
    </xdr:from>
    <xdr:to>
      <xdr:col>85</xdr:col>
      <xdr:colOff>127000</xdr:colOff>
      <xdr:row>91</xdr:row>
      <xdr:rowOff>159099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742727"/>
          <a:ext cx="8382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137088</xdr:rowOff>
    </xdr:from>
    <xdr:to>
      <xdr:col>81</xdr:col>
      <xdr:colOff>50800</xdr:colOff>
      <xdr:row>91</xdr:row>
      <xdr:rowOff>159099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5739038"/>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104136</xdr:rowOff>
    </xdr:from>
    <xdr:to>
      <xdr:col>76</xdr:col>
      <xdr:colOff>114300</xdr:colOff>
      <xdr:row>91</xdr:row>
      <xdr:rowOff>137088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706086"/>
          <a:ext cx="8890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160699</xdr:rowOff>
    </xdr:from>
    <xdr:to>
      <xdr:col>71</xdr:col>
      <xdr:colOff>177800</xdr:colOff>
      <xdr:row>91</xdr:row>
      <xdr:rowOff>104136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419749"/>
          <a:ext cx="889000" cy="2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89977</xdr:rowOff>
    </xdr:from>
    <xdr:to>
      <xdr:col>85</xdr:col>
      <xdr:colOff>177800</xdr:colOff>
      <xdr:row>92</xdr:row>
      <xdr:rowOff>20127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6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112854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5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108299</xdr:rowOff>
    </xdr:from>
    <xdr:to>
      <xdr:col>81</xdr:col>
      <xdr:colOff>101600</xdr:colOff>
      <xdr:row>92</xdr:row>
      <xdr:rowOff>38449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7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54976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4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86288</xdr:rowOff>
    </xdr:from>
    <xdr:to>
      <xdr:col>76</xdr:col>
      <xdr:colOff>165100</xdr:colOff>
      <xdr:row>92</xdr:row>
      <xdr:rowOff>16438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6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32965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46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53336</xdr:rowOff>
    </xdr:from>
    <xdr:to>
      <xdr:col>72</xdr:col>
      <xdr:colOff>38100</xdr:colOff>
      <xdr:row>91</xdr:row>
      <xdr:rowOff>154936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6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4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109899</xdr:rowOff>
    </xdr:from>
    <xdr:to>
      <xdr:col>67</xdr:col>
      <xdr:colOff>101600</xdr:colOff>
      <xdr:row>90</xdr:row>
      <xdr:rowOff>40049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3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56576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1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123355</xdr:rowOff>
    </xdr:from>
    <xdr:to>
      <xdr:col>116</xdr:col>
      <xdr:colOff>63500</xdr:colOff>
      <xdr:row>38</xdr:row>
      <xdr:rowOff>137909</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638455"/>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137909</xdr:rowOff>
    </xdr:from>
    <xdr:to>
      <xdr:col>111</xdr:col>
      <xdr:colOff>177800</xdr:colOff>
      <xdr:row>38</xdr:row>
      <xdr:rowOff>160007</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665300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136119</xdr:rowOff>
    </xdr:from>
    <xdr:to>
      <xdr:col>107</xdr:col>
      <xdr:colOff>50800</xdr:colOff>
      <xdr:row>38</xdr:row>
      <xdr:rowOff>160007</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651219"/>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136119</xdr:rowOff>
    </xdr:from>
    <xdr:to>
      <xdr:col>102</xdr:col>
      <xdr:colOff>114300</xdr:colOff>
      <xdr:row>38</xdr:row>
      <xdr:rowOff>167246</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8656300" y="6651219"/>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78033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72555</xdr:rowOff>
    </xdr:from>
    <xdr:to>
      <xdr:col>116</xdr:col>
      <xdr:colOff>114300</xdr:colOff>
      <xdr:row>39</xdr:row>
      <xdr:rowOff>2705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5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31932</xdr:rowOff>
    </xdr:from>
    <xdr:ext cx="469744"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3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87109</xdr:rowOff>
    </xdr:from>
    <xdr:to>
      <xdr:col>112</xdr:col>
      <xdr:colOff>38100</xdr:colOff>
      <xdr:row>39</xdr:row>
      <xdr:rowOff>17259</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33786</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088428" y="63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109207</xdr:rowOff>
    </xdr:from>
    <xdr:to>
      <xdr:col>107</xdr:col>
      <xdr:colOff>101600</xdr:colOff>
      <xdr:row>39</xdr:row>
      <xdr:rowOff>39357</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55884</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639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85319</xdr:rowOff>
    </xdr:from>
    <xdr:to>
      <xdr:col>102</xdr:col>
      <xdr:colOff>165100</xdr:colOff>
      <xdr:row>39</xdr:row>
      <xdr:rowOff>15469</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31995</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10428" y="637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116446</xdr:rowOff>
    </xdr:from>
    <xdr:to>
      <xdr:col>98</xdr:col>
      <xdr:colOff>38100</xdr:colOff>
      <xdr:row>39</xdr:row>
      <xdr:rowOff>46596</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63123</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640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類似団体と比較すると民生費・商工費・消防費・諸支出金が高い状況となっている。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衛生費については，新型コロナウイルス感染症医療費</a:t>
          </a:r>
          <a:r>
            <a:rPr lang="ja-JP" altLang="ja-JP" sz="1100" b="0" i="0" baseline="0">
              <a:solidFill>
                <a:schemeClr val="dk1"/>
              </a:solidFill>
              <a:effectLst/>
              <a:latin typeface="+mn-lt"/>
              <a:ea typeface="+mn-ea"/>
              <a:cs typeface="+mn-cs"/>
            </a:rPr>
            <a:t>などの感染症対策により増加し，</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en-US"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土木費については，大雪の影響による除雪費の増加に伴い，前年度から大きく増加してしている。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令和３年度と比較すると，実質収支額が０．２４ポイント増加し，前年</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度に引き続き実質単年度収支が黒字となった。また，財政調整基金につい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ても決算剰余金１／２相当を着実に積立していることから，残高を増やし</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今後も限られた財源のなかで，創意と工夫をもって，安定的な財政運営</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病院事業会計においては，平成２６年度以降実質赤字額が発生していたが，令和３年度から引き続き，地域の医療機関との連携強化による紹介患者確保に努めたこと等による医業収益の増加や，感染症指定医療機関として新型コロナウイルス感染症患者専用の病床を確保し，同患者を受け入れたことに対する国からの補助などにより，令和３年度と比べ３．３２ポイント改善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水道事業会計・公共下水道事業会計においては黒字額がほぼ横ばいとなっており，これらの各会計においては，令和５年３月に改訂した「函館市上下水道事業経営ビジョン」に基づき，今後も収益の確保および経費の節減に努め，比率の改善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0.5" zeroHeight="1" x14ac:dyDescent="0.25"/>
  <cols>
    <col min="1" max="11" width="2.1328125" style="180" customWidth="1"/>
    <col min="12" max="12" width="2.265625" style="180" customWidth="1"/>
    <col min="13" max="17" width="2.3984375" style="180" customWidth="1"/>
    <col min="18" max="119" width="2.1328125" style="180" customWidth="1"/>
    <col min="120" max="16384" width="0" style="180" hidden="1"/>
  </cols>
  <sheetData>
    <row r="1" spans="1:119" ht="33" customHeight="1" x14ac:dyDescent="0.2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3.25" thickBot="1" x14ac:dyDescent="0.3">
      <c r="B2" s="182" t="s">
        <v>82</v>
      </c>
      <c r="C2" s="182"/>
      <c r="D2" s="183"/>
    </row>
    <row r="3" spans="1:119" ht="18.75" customHeight="1" thickBot="1" x14ac:dyDescent="0.3">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150163194</v>
      </c>
      <c r="BO4" s="415"/>
      <c r="BP4" s="415"/>
      <c r="BQ4" s="415"/>
      <c r="BR4" s="415"/>
      <c r="BS4" s="415"/>
      <c r="BT4" s="415"/>
      <c r="BU4" s="416"/>
      <c r="BV4" s="414">
        <v>146534785</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4.5999999999999996</v>
      </c>
      <c r="CU4" s="589"/>
      <c r="CV4" s="589"/>
      <c r="CW4" s="589"/>
      <c r="CX4" s="589"/>
      <c r="CY4" s="589"/>
      <c r="CZ4" s="589"/>
      <c r="DA4" s="590"/>
      <c r="DB4" s="588">
        <v>4.4000000000000004</v>
      </c>
      <c r="DC4" s="589"/>
      <c r="DD4" s="589"/>
      <c r="DE4" s="589"/>
      <c r="DF4" s="589"/>
      <c r="DG4" s="589"/>
      <c r="DH4" s="589"/>
      <c r="DI4" s="590"/>
    </row>
    <row r="5" spans="1:119" ht="18.75" customHeight="1" x14ac:dyDescent="0.2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146551705</v>
      </c>
      <c r="BO5" s="420"/>
      <c r="BP5" s="420"/>
      <c r="BQ5" s="420"/>
      <c r="BR5" s="420"/>
      <c r="BS5" s="420"/>
      <c r="BT5" s="420"/>
      <c r="BU5" s="421"/>
      <c r="BV5" s="419">
        <v>142484781</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95</v>
      </c>
      <c r="CU5" s="390"/>
      <c r="CV5" s="390"/>
      <c r="CW5" s="390"/>
      <c r="CX5" s="390"/>
      <c r="CY5" s="390"/>
      <c r="CZ5" s="390"/>
      <c r="DA5" s="391"/>
      <c r="DB5" s="389">
        <v>91.2</v>
      </c>
      <c r="DC5" s="390"/>
      <c r="DD5" s="390"/>
      <c r="DE5" s="390"/>
      <c r="DF5" s="390"/>
      <c r="DG5" s="390"/>
      <c r="DH5" s="390"/>
      <c r="DI5" s="391"/>
    </row>
    <row r="6" spans="1:119" ht="18.75" customHeight="1" x14ac:dyDescent="0.2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3611489</v>
      </c>
      <c r="BO6" s="420"/>
      <c r="BP6" s="420"/>
      <c r="BQ6" s="420"/>
      <c r="BR6" s="420"/>
      <c r="BS6" s="420"/>
      <c r="BT6" s="420"/>
      <c r="BU6" s="421"/>
      <c r="BV6" s="419">
        <v>4050004</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97.8</v>
      </c>
      <c r="CU6" s="563"/>
      <c r="CV6" s="563"/>
      <c r="CW6" s="563"/>
      <c r="CX6" s="563"/>
      <c r="CY6" s="563"/>
      <c r="CZ6" s="563"/>
      <c r="DA6" s="564"/>
      <c r="DB6" s="562">
        <v>95.2</v>
      </c>
      <c r="DC6" s="563"/>
      <c r="DD6" s="563"/>
      <c r="DE6" s="563"/>
      <c r="DF6" s="563"/>
      <c r="DG6" s="563"/>
      <c r="DH6" s="563"/>
      <c r="DI6" s="564"/>
    </row>
    <row r="7" spans="1:119" ht="18.75" customHeight="1" x14ac:dyDescent="0.2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106</v>
      </c>
      <c r="AV7" s="467"/>
      <c r="AW7" s="467"/>
      <c r="AX7" s="467"/>
      <c r="AY7" s="399" t="s">
        <v>107</v>
      </c>
      <c r="AZ7" s="400"/>
      <c r="BA7" s="400"/>
      <c r="BB7" s="400"/>
      <c r="BC7" s="400"/>
      <c r="BD7" s="400"/>
      <c r="BE7" s="400"/>
      <c r="BF7" s="400"/>
      <c r="BG7" s="400"/>
      <c r="BH7" s="400"/>
      <c r="BI7" s="400"/>
      <c r="BJ7" s="400"/>
      <c r="BK7" s="400"/>
      <c r="BL7" s="400"/>
      <c r="BM7" s="401"/>
      <c r="BN7" s="419">
        <v>374120</v>
      </c>
      <c r="BO7" s="420"/>
      <c r="BP7" s="420"/>
      <c r="BQ7" s="420"/>
      <c r="BR7" s="420"/>
      <c r="BS7" s="420"/>
      <c r="BT7" s="420"/>
      <c r="BU7" s="421"/>
      <c r="BV7" s="419">
        <v>905386</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70592618</v>
      </c>
      <c r="CU7" s="420"/>
      <c r="CV7" s="420"/>
      <c r="CW7" s="420"/>
      <c r="CX7" s="420"/>
      <c r="CY7" s="420"/>
      <c r="CZ7" s="420"/>
      <c r="DA7" s="421"/>
      <c r="DB7" s="419">
        <v>72224159</v>
      </c>
      <c r="DC7" s="420"/>
      <c r="DD7" s="420"/>
      <c r="DE7" s="420"/>
      <c r="DF7" s="420"/>
      <c r="DG7" s="420"/>
      <c r="DH7" s="420"/>
      <c r="DI7" s="421"/>
    </row>
    <row r="8" spans="1:119" ht="18.75" customHeight="1" thickBot="1" x14ac:dyDescent="0.3">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3237369</v>
      </c>
      <c r="BO8" s="420"/>
      <c r="BP8" s="420"/>
      <c r="BQ8" s="420"/>
      <c r="BR8" s="420"/>
      <c r="BS8" s="420"/>
      <c r="BT8" s="420"/>
      <c r="BU8" s="421"/>
      <c r="BV8" s="419">
        <v>3144618</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0.48</v>
      </c>
      <c r="CU8" s="523"/>
      <c r="CV8" s="523"/>
      <c r="CW8" s="523"/>
      <c r="CX8" s="523"/>
      <c r="CY8" s="523"/>
      <c r="CZ8" s="523"/>
      <c r="DA8" s="524"/>
      <c r="DB8" s="522">
        <v>0.48</v>
      </c>
      <c r="DC8" s="523"/>
      <c r="DD8" s="523"/>
      <c r="DE8" s="523"/>
      <c r="DF8" s="523"/>
      <c r="DG8" s="523"/>
      <c r="DH8" s="523"/>
      <c r="DI8" s="524"/>
    </row>
    <row r="9" spans="1:119" ht="18.75" customHeight="1" thickBot="1" x14ac:dyDescent="0.3">
      <c r="A9" s="181"/>
      <c r="B9" s="551" t="s">
        <v>113</v>
      </c>
      <c r="C9" s="552"/>
      <c r="D9" s="552"/>
      <c r="E9" s="552"/>
      <c r="F9" s="552"/>
      <c r="G9" s="552"/>
      <c r="H9" s="552"/>
      <c r="I9" s="552"/>
      <c r="J9" s="552"/>
      <c r="K9" s="472"/>
      <c r="L9" s="553" t="s">
        <v>114</v>
      </c>
      <c r="M9" s="554"/>
      <c r="N9" s="554"/>
      <c r="O9" s="554"/>
      <c r="P9" s="554"/>
      <c r="Q9" s="555"/>
      <c r="R9" s="556">
        <v>251084</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92751</v>
      </c>
      <c r="BO9" s="420"/>
      <c r="BP9" s="420"/>
      <c r="BQ9" s="420"/>
      <c r="BR9" s="420"/>
      <c r="BS9" s="420"/>
      <c r="BT9" s="420"/>
      <c r="BU9" s="421"/>
      <c r="BV9" s="419">
        <v>1089926</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13.6</v>
      </c>
      <c r="CU9" s="390"/>
      <c r="CV9" s="390"/>
      <c r="CW9" s="390"/>
      <c r="CX9" s="390"/>
      <c r="CY9" s="390"/>
      <c r="CZ9" s="390"/>
      <c r="DA9" s="391"/>
      <c r="DB9" s="389">
        <v>14.2</v>
      </c>
      <c r="DC9" s="390"/>
      <c r="DD9" s="390"/>
      <c r="DE9" s="390"/>
      <c r="DF9" s="390"/>
      <c r="DG9" s="390"/>
      <c r="DH9" s="390"/>
      <c r="DI9" s="391"/>
    </row>
    <row r="10" spans="1:119" ht="18.75" customHeight="1" thickBot="1" x14ac:dyDescent="0.3">
      <c r="A10" s="181"/>
      <c r="B10" s="551"/>
      <c r="C10" s="552"/>
      <c r="D10" s="552"/>
      <c r="E10" s="552"/>
      <c r="F10" s="552"/>
      <c r="G10" s="552"/>
      <c r="H10" s="552"/>
      <c r="I10" s="552"/>
      <c r="J10" s="552"/>
      <c r="K10" s="472"/>
      <c r="L10" s="392" t="s">
        <v>120</v>
      </c>
      <c r="M10" s="393"/>
      <c r="N10" s="393"/>
      <c r="O10" s="393"/>
      <c r="P10" s="393"/>
      <c r="Q10" s="394"/>
      <c r="R10" s="395">
        <v>265979</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1561865</v>
      </c>
      <c r="BO10" s="420"/>
      <c r="BP10" s="420"/>
      <c r="BQ10" s="420"/>
      <c r="BR10" s="420"/>
      <c r="BS10" s="420"/>
      <c r="BT10" s="420"/>
      <c r="BU10" s="421"/>
      <c r="BV10" s="419">
        <v>1018039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3">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122</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58897</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5">
      <c r="A12" s="181"/>
      <c r="B12" s="525" t="s">
        <v>131</v>
      </c>
      <c r="C12" s="526"/>
      <c r="D12" s="526"/>
      <c r="E12" s="526"/>
      <c r="F12" s="526"/>
      <c r="G12" s="526"/>
      <c r="H12" s="526"/>
      <c r="I12" s="526"/>
      <c r="J12" s="526"/>
      <c r="K12" s="527"/>
      <c r="L12" s="534" t="s">
        <v>132</v>
      </c>
      <c r="M12" s="535"/>
      <c r="N12" s="535"/>
      <c r="O12" s="535"/>
      <c r="P12" s="535"/>
      <c r="Q12" s="536"/>
      <c r="R12" s="537">
        <v>244431</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117</v>
      </c>
      <c r="AV12" s="467"/>
      <c r="AW12" s="467"/>
      <c r="AX12" s="467"/>
      <c r="AY12" s="399" t="s">
        <v>136</v>
      </c>
      <c r="AZ12" s="400"/>
      <c r="BA12" s="400"/>
      <c r="BB12" s="400"/>
      <c r="BC12" s="400"/>
      <c r="BD12" s="400"/>
      <c r="BE12" s="400"/>
      <c r="BF12" s="400"/>
      <c r="BG12" s="400"/>
      <c r="BH12" s="400"/>
      <c r="BI12" s="400"/>
      <c r="BJ12" s="400"/>
      <c r="BK12" s="400"/>
      <c r="BL12" s="400"/>
      <c r="BM12" s="401"/>
      <c r="BN12" s="419">
        <v>1000000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25">
      <c r="A13" s="181"/>
      <c r="B13" s="528"/>
      <c r="C13" s="529"/>
      <c r="D13" s="529"/>
      <c r="E13" s="529"/>
      <c r="F13" s="529"/>
      <c r="G13" s="529"/>
      <c r="H13" s="529"/>
      <c r="I13" s="529"/>
      <c r="J13" s="529"/>
      <c r="K13" s="530"/>
      <c r="L13" s="190"/>
      <c r="M13" s="509" t="s">
        <v>139</v>
      </c>
      <c r="N13" s="510"/>
      <c r="O13" s="510"/>
      <c r="P13" s="510"/>
      <c r="Q13" s="511"/>
      <c r="R13" s="512">
        <v>243080</v>
      </c>
      <c r="S13" s="513"/>
      <c r="T13" s="513"/>
      <c r="U13" s="513"/>
      <c r="V13" s="514"/>
      <c r="W13" s="500" t="s">
        <v>140</v>
      </c>
      <c r="X13" s="442"/>
      <c r="Y13" s="442"/>
      <c r="Z13" s="442"/>
      <c r="AA13" s="442"/>
      <c r="AB13" s="443"/>
      <c r="AC13" s="395">
        <v>3202</v>
      </c>
      <c r="AD13" s="396"/>
      <c r="AE13" s="396"/>
      <c r="AF13" s="396"/>
      <c r="AG13" s="397"/>
      <c r="AH13" s="395">
        <v>4137</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654616</v>
      </c>
      <c r="BO13" s="420"/>
      <c r="BP13" s="420"/>
      <c r="BQ13" s="420"/>
      <c r="BR13" s="420"/>
      <c r="BS13" s="420"/>
      <c r="BT13" s="420"/>
      <c r="BU13" s="421"/>
      <c r="BV13" s="419">
        <v>2166862</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5.0999999999999996</v>
      </c>
      <c r="CU13" s="390"/>
      <c r="CV13" s="390"/>
      <c r="CW13" s="390"/>
      <c r="CX13" s="390"/>
      <c r="CY13" s="390"/>
      <c r="CZ13" s="390"/>
      <c r="DA13" s="391"/>
      <c r="DB13" s="389">
        <v>5.0999999999999996</v>
      </c>
      <c r="DC13" s="390"/>
      <c r="DD13" s="390"/>
      <c r="DE13" s="390"/>
      <c r="DF13" s="390"/>
      <c r="DG13" s="390"/>
      <c r="DH13" s="390"/>
      <c r="DI13" s="391"/>
    </row>
    <row r="14" spans="1:119" ht="18.75" customHeight="1" thickBot="1" x14ac:dyDescent="0.3">
      <c r="A14" s="181"/>
      <c r="B14" s="528"/>
      <c r="C14" s="529"/>
      <c r="D14" s="529"/>
      <c r="E14" s="529"/>
      <c r="F14" s="529"/>
      <c r="G14" s="529"/>
      <c r="H14" s="529"/>
      <c r="I14" s="529"/>
      <c r="J14" s="529"/>
      <c r="K14" s="530"/>
      <c r="L14" s="502" t="s">
        <v>145</v>
      </c>
      <c r="M14" s="546"/>
      <c r="N14" s="546"/>
      <c r="O14" s="546"/>
      <c r="P14" s="546"/>
      <c r="Q14" s="547"/>
      <c r="R14" s="512">
        <v>248106</v>
      </c>
      <c r="S14" s="513"/>
      <c r="T14" s="513"/>
      <c r="U14" s="513"/>
      <c r="V14" s="514"/>
      <c r="W14" s="515"/>
      <c r="X14" s="445"/>
      <c r="Y14" s="445"/>
      <c r="Z14" s="445"/>
      <c r="AA14" s="445"/>
      <c r="AB14" s="446"/>
      <c r="AC14" s="505">
        <v>3.1</v>
      </c>
      <c r="AD14" s="506"/>
      <c r="AE14" s="506"/>
      <c r="AF14" s="506"/>
      <c r="AG14" s="507"/>
      <c r="AH14" s="505">
        <v>3.8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37.4</v>
      </c>
      <c r="CU14" s="517"/>
      <c r="CV14" s="517"/>
      <c r="CW14" s="517"/>
      <c r="CX14" s="517"/>
      <c r="CY14" s="517"/>
      <c r="CZ14" s="517"/>
      <c r="DA14" s="518"/>
      <c r="DB14" s="516">
        <v>40.1</v>
      </c>
      <c r="DC14" s="517"/>
      <c r="DD14" s="517"/>
      <c r="DE14" s="517"/>
      <c r="DF14" s="517"/>
      <c r="DG14" s="517"/>
      <c r="DH14" s="517"/>
      <c r="DI14" s="518"/>
    </row>
    <row r="15" spans="1:119" ht="18.75" customHeight="1" x14ac:dyDescent="0.25">
      <c r="A15" s="181"/>
      <c r="B15" s="528"/>
      <c r="C15" s="529"/>
      <c r="D15" s="529"/>
      <c r="E15" s="529"/>
      <c r="F15" s="529"/>
      <c r="G15" s="529"/>
      <c r="H15" s="529"/>
      <c r="I15" s="529"/>
      <c r="J15" s="529"/>
      <c r="K15" s="530"/>
      <c r="L15" s="190"/>
      <c r="M15" s="509" t="s">
        <v>147</v>
      </c>
      <c r="N15" s="510"/>
      <c r="O15" s="510"/>
      <c r="P15" s="510"/>
      <c r="Q15" s="511"/>
      <c r="R15" s="512">
        <v>247102</v>
      </c>
      <c r="S15" s="513"/>
      <c r="T15" s="513"/>
      <c r="U15" s="513"/>
      <c r="V15" s="514"/>
      <c r="W15" s="500" t="s">
        <v>148</v>
      </c>
      <c r="X15" s="442"/>
      <c r="Y15" s="442"/>
      <c r="Z15" s="442"/>
      <c r="AA15" s="442"/>
      <c r="AB15" s="443"/>
      <c r="AC15" s="395">
        <v>17553</v>
      </c>
      <c r="AD15" s="396"/>
      <c r="AE15" s="396"/>
      <c r="AF15" s="396"/>
      <c r="AG15" s="397"/>
      <c r="AH15" s="395">
        <v>19490</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29194615</v>
      </c>
      <c r="BO15" s="415"/>
      <c r="BP15" s="415"/>
      <c r="BQ15" s="415"/>
      <c r="BR15" s="415"/>
      <c r="BS15" s="415"/>
      <c r="BT15" s="415"/>
      <c r="BU15" s="416"/>
      <c r="BV15" s="414">
        <v>28205539</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5">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16.7</v>
      </c>
      <c r="AD16" s="506"/>
      <c r="AE16" s="506"/>
      <c r="AF16" s="506"/>
      <c r="AG16" s="507"/>
      <c r="AH16" s="505">
        <v>17.7</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60777645</v>
      </c>
      <c r="BO16" s="420"/>
      <c r="BP16" s="420"/>
      <c r="BQ16" s="420"/>
      <c r="BR16" s="420"/>
      <c r="BS16" s="420"/>
      <c r="BT16" s="420"/>
      <c r="BU16" s="421"/>
      <c r="BV16" s="419">
        <v>60568134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3">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84172</v>
      </c>
      <c r="AD17" s="396"/>
      <c r="AE17" s="396"/>
      <c r="AF17" s="396"/>
      <c r="AG17" s="397"/>
      <c r="AH17" s="395">
        <v>86480</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36859547</v>
      </c>
      <c r="BO17" s="420"/>
      <c r="BP17" s="420"/>
      <c r="BQ17" s="420"/>
      <c r="BR17" s="420"/>
      <c r="BS17" s="420"/>
      <c r="BT17" s="420"/>
      <c r="BU17" s="421"/>
      <c r="BV17" s="419">
        <v>35595708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3">
      <c r="A18" s="181"/>
      <c r="B18" s="471" t="s">
        <v>158</v>
      </c>
      <c r="C18" s="472"/>
      <c r="D18" s="472"/>
      <c r="E18" s="473"/>
      <c r="F18" s="473"/>
      <c r="G18" s="473"/>
      <c r="H18" s="473"/>
      <c r="I18" s="473"/>
      <c r="J18" s="473"/>
      <c r="K18" s="473"/>
      <c r="L18" s="474">
        <v>677.87</v>
      </c>
      <c r="M18" s="474"/>
      <c r="N18" s="474"/>
      <c r="O18" s="474"/>
      <c r="P18" s="474"/>
      <c r="Q18" s="474"/>
      <c r="R18" s="475"/>
      <c r="S18" s="475"/>
      <c r="T18" s="475"/>
      <c r="U18" s="475"/>
      <c r="V18" s="476"/>
      <c r="W18" s="490"/>
      <c r="X18" s="491"/>
      <c r="Y18" s="491"/>
      <c r="Z18" s="491"/>
      <c r="AA18" s="491"/>
      <c r="AB18" s="501"/>
      <c r="AC18" s="383">
        <v>80.2</v>
      </c>
      <c r="AD18" s="384"/>
      <c r="AE18" s="384"/>
      <c r="AF18" s="384"/>
      <c r="AG18" s="477"/>
      <c r="AH18" s="383">
        <v>78.5</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68957257</v>
      </c>
      <c r="BO18" s="420"/>
      <c r="BP18" s="420"/>
      <c r="BQ18" s="420"/>
      <c r="BR18" s="420"/>
      <c r="BS18" s="420"/>
      <c r="BT18" s="420"/>
      <c r="BU18" s="421"/>
      <c r="BV18" s="419">
        <v>67657296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3">
      <c r="A19" s="181"/>
      <c r="B19" s="471" t="s">
        <v>160</v>
      </c>
      <c r="C19" s="472"/>
      <c r="D19" s="472"/>
      <c r="E19" s="473"/>
      <c r="F19" s="473"/>
      <c r="G19" s="473"/>
      <c r="H19" s="473"/>
      <c r="I19" s="473"/>
      <c r="J19" s="473"/>
      <c r="K19" s="473"/>
      <c r="L19" s="479">
        <v>370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89073418</v>
      </c>
      <c r="BO19" s="420"/>
      <c r="BP19" s="420"/>
      <c r="BQ19" s="420"/>
      <c r="BR19" s="420"/>
      <c r="BS19" s="420"/>
      <c r="BT19" s="420"/>
      <c r="BU19" s="421"/>
      <c r="BV19" s="419">
        <v>85902289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3">
      <c r="A20" s="181"/>
      <c r="B20" s="471" t="s">
        <v>162</v>
      </c>
      <c r="C20" s="472"/>
      <c r="D20" s="472"/>
      <c r="E20" s="473"/>
      <c r="F20" s="473"/>
      <c r="G20" s="473"/>
      <c r="H20" s="473"/>
      <c r="I20" s="473"/>
      <c r="J20" s="473"/>
      <c r="K20" s="473"/>
      <c r="L20" s="479">
        <v>121793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3">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5">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127001989</v>
      </c>
      <c r="BO22" s="415"/>
      <c r="BP22" s="415"/>
      <c r="BQ22" s="415"/>
      <c r="BR22" s="415"/>
      <c r="BS22" s="415"/>
      <c r="BT22" s="415"/>
      <c r="BU22" s="416"/>
      <c r="BV22" s="414">
        <v>131635714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19695139</v>
      </c>
      <c r="BO23" s="420"/>
      <c r="BP23" s="420"/>
      <c r="BQ23" s="420"/>
      <c r="BR23" s="420"/>
      <c r="BS23" s="420"/>
      <c r="BT23" s="420"/>
      <c r="BU23" s="421"/>
      <c r="BV23" s="419">
        <v>22237597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3">
      <c r="A24" s="181"/>
      <c r="B24" s="435"/>
      <c r="C24" s="436"/>
      <c r="D24" s="437"/>
      <c r="E24" s="392" t="s">
        <v>172</v>
      </c>
      <c r="F24" s="393"/>
      <c r="G24" s="393"/>
      <c r="H24" s="393"/>
      <c r="I24" s="393"/>
      <c r="J24" s="393"/>
      <c r="K24" s="394"/>
      <c r="L24" s="395">
        <v>1</v>
      </c>
      <c r="M24" s="396"/>
      <c r="N24" s="396"/>
      <c r="O24" s="396"/>
      <c r="P24" s="397"/>
      <c r="Q24" s="395">
        <v>10500</v>
      </c>
      <c r="R24" s="396"/>
      <c r="S24" s="396"/>
      <c r="T24" s="396"/>
      <c r="U24" s="396"/>
      <c r="V24" s="397"/>
      <c r="W24" s="454"/>
      <c r="X24" s="436"/>
      <c r="Y24" s="437"/>
      <c r="Z24" s="392" t="s">
        <v>173</v>
      </c>
      <c r="AA24" s="393"/>
      <c r="AB24" s="393"/>
      <c r="AC24" s="393"/>
      <c r="AD24" s="393"/>
      <c r="AE24" s="393"/>
      <c r="AF24" s="393"/>
      <c r="AG24" s="394"/>
      <c r="AH24" s="395">
        <v>1840</v>
      </c>
      <c r="AI24" s="396"/>
      <c r="AJ24" s="396"/>
      <c r="AK24" s="396"/>
      <c r="AL24" s="397"/>
      <c r="AM24" s="395">
        <v>5748160</v>
      </c>
      <c r="AN24" s="396"/>
      <c r="AO24" s="396"/>
      <c r="AP24" s="396"/>
      <c r="AQ24" s="396"/>
      <c r="AR24" s="397"/>
      <c r="AS24" s="395">
        <v>3124</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81289925</v>
      </c>
      <c r="BO24" s="420"/>
      <c r="BP24" s="420"/>
      <c r="BQ24" s="420"/>
      <c r="BR24" s="420"/>
      <c r="BS24" s="420"/>
      <c r="BT24" s="420"/>
      <c r="BU24" s="421"/>
      <c r="BV24" s="419">
        <v>84127740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5">
      <c r="A25" s="181"/>
      <c r="B25" s="435"/>
      <c r="C25" s="436"/>
      <c r="D25" s="437"/>
      <c r="E25" s="392" t="s">
        <v>175</v>
      </c>
      <c r="F25" s="393"/>
      <c r="G25" s="393"/>
      <c r="H25" s="393"/>
      <c r="I25" s="393"/>
      <c r="J25" s="393"/>
      <c r="K25" s="394"/>
      <c r="L25" s="395">
        <v>2</v>
      </c>
      <c r="M25" s="396"/>
      <c r="N25" s="396"/>
      <c r="O25" s="396"/>
      <c r="P25" s="397"/>
      <c r="Q25" s="395">
        <v>8300</v>
      </c>
      <c r="R25" s="396"/>
      <c r="S25" s="396"/>
      <c r="T25" s="396"/>
      <c r="U25" s="396"/>
      <c r="V25" s="397"/>
      <c r="W25" s="454"/>
      <c r="X25" s="436"/>
      <c r="Y25" s="437"/>
      <c r="Z25" s="392" t="s">
        <v>176</v>
      </c>
      <c r="AA25" s="393"/>
      <c r="AB25" s="393"/>
      <c r="AC25" s="393"/>
      <c r="AD25" s="393"/>
      <c r="AE25" s="393"/>
      <c r="AF25" s="393"/>
      <c r="AG25" s="394"/>
      <c r="AH25" s="395">
        <v>389</v>
      </c>
      <c r="AI25" s="396"/>
      <c r="AJ25" s="396"/>
      <c r="AK25" s="396"/>
      <c r="AL25" s="397"/>
      <c r="AM25" s="395">
        <v>1130823</v>
      </c>
      <c r="AN25" s="396"/>
      <c r="AO25" s="396"/>
      <c r="AP25" s="396"/>
      <c r="AQ25" s="396"/>
      <c r="AR25" s="397"/>
      <c r="AS25" s="395">
        <v>2907</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55971236</v>
      </c>
      <c r="BO25" s="415"/>
      <c r="BP25" s="415"/>
      <c r="BQ25" s="415"/>
      <c r="BR25" s="415"/>
      <c r="BS25" s="415"/>
      <c r="BT25" s="415"/>
      <c r="BU25" s="416"/>
      <c r="BV25" s="414">
        <v>57983511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5">
      <c r="A26" s="181"/>
      <c r="B26" s="435"/>
      <c r="C26" s="436"/>
      <c r="D26" s="437"/>
      <c r="E26" s="392" t="s">
        <v>178</v>
      </c>
      <c r="F26" s="393"/>
      <c r="G26" s="393"/>
      <c r="H26" s="393"/>
      <c r="I26" s="393"/>
      <c r="J26" s="393"/>
      <c r="K26" s="394"/>
      <c r="L26" s="395">
        <v>1</v>
      </c>
      <c r="M26" s="396"/>
      <c r="N26" s="396"/>
      <c r="O26" s="396"/>
      <c r="P26" s="397"/>
      <c r="Q26" s="395">
        <v>7400</v>
      </c>
      <c r="R26" s="396"/>
      <c r="S26" s="396"/>
      <c r="T26" s="396"/>
      <c r="U26" s="396"/>
      <c r="V26" s="397"/>
      <c r="W26" s="454"/>
      <c r="X26" s="436"/>
      <c r="Y26" s="437"/>
      <c r="Z26" s="392" t="s">
        <v>179</v>
      </c>
      <c r="AA26" s="430"/>
      <c r="AB26" s="430"/>
      <c r="AC26" s="430"/>
      <c r="AD26" s="430"/>
      <c r="AE26" s="430"/>
      <c r="AF26" s="430"/>
      <c r="AG26" s="431"/>
      <c r="AH26" s="395">
        <v>96</v>
      </c>
      <c r="AI26" s="396"/>
      <c r="AJ26" s="396"/>
      <c r="AK26" s="396"/>
      <c r="AL26" s="397"/>
      <c r="AM26" s="395">
        <v>287520</v>
      </c>
      <c r="AN26" s="396"/>
      <c r="AO26" s="396"/>
      <c r="AP26" s="396"/>
      <c r="AQ26" s="396"/>
      <c r="AR26" s="397"/>
      <c r="AS26" s="395">
        <v>2995</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v>200000</v>
      </c>
      <c r="BO26" s="420"/>
      <c r="BP26" s="420"/>
      <c r="BQ26" s="420"/>
      <c r="BR26" s="420"/>
      <c r="BS26" s="420"/>
      <c r="BT26" s="420"/>
      <c r="BU26" s="421"/>
      <c r="BV26" s="419">
        <v>70000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3">
      <c r="A27" s="181"/>
      <c r="B27" s="435"/>
      <c r="C27" s="436"/>
      <c r="D27" s="437"/>
      <c r="E27" s="392" t="s">
        <v>181</v>
      </c>
      <c r="F27" s="393"/>
      <c r="G27" s="393"/>
      <c r="H27" s="393"/>
      <c r="I27" s="393"/>
      <c r="J27" s="393"/>
      <c r="K27" s="394"/>
      <c r="L27" s="395">
        <v>1</v>
      </c>
      <c r="M27" s="396"/>
      <c r="N27" s="396"/>
      <c r="O27" s="396"/>
      <c r="P27" s="397"/>
      <c r="Q27" s="395">
        <v>6300</v>
      </c>
      <c r="R27" s="396"/>
      <c r="S27" s="396"/>
      <c r="T27" s="396"/>
      <c r="U27" s="396"/>
      <c r="V27" s="397"/>
      <c r="W27" s="454"/>
      <c r="X27" s="436"/>
      <c r="Y27" s="437"/>
      <c r="Z27" s="392" t="s">
        <v>182</v>
      </c>
      <c r="AA27" s="393"/>
      <c r="AB27" s="393"/>
      <c r="AC27" s="393"/>
      <c r="AD27" s="393"/>
      <c r="AE27" s="393"/>
      <c r="AF27" s="393"/>
      <c r="AG27" s="394"/>
      <c r="AH27" s="395">
        <v>69</v>
      </c>
      <c r="AI27" s="396"/>
      <c r="AJ27" s="396"/>
      <c r="AK27" s="396"/>
      <c r="AL27" s="397"/>
      <c r="AM27" s="395">
        <v>264477</v>
      </c>
      <c r="AN27" s="396"/>
      <c r="AO27" s="396"/>
      <c r="AP27" s="396"/>
      <c r="AQ27" s="396"/>
      <c r="AR27" s="397"/>
      <c r="AS27" s="395">
        <v>3833</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t="s">
        <v>138</v>
      </c>
      <c r="BO27" s="423"/>
      <c r="BP27" s="423"/>
      <c r="BQ27" s="423"/>
      <c r="BR27" s="423"/>
      <c r="BS27" s="423"/>
      <c r="BT27" s="423"/>
      <c r="BU27" s="424"/>
      <c r="BV27" s="422" t="s">
        <v>184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5">
      <c r="A28" s="181"/>
      <c r="B28" s="435"/>
      <c r="C28" s="436"/>
      <c r="D28" s="437"/>
      <c r="E28" s="392" t="s">
        <v>185</v>
      </c>
      <c r="F28" s="393"/>
      <c r="G28" s="393"/>
      <c r="H28" s="393"/>
      <c r="I28" s="393"/>
      <c r="J28" s="393"/>
      <c r="K28" s="394"/>
      <c r="L28" s="395">
        <v>1</v>
      </c>
      <c r="M28" s="396"/>
      <c r="N28" s="396"/>
      <c r="O28" s="396"/>
      <c r="P28" s="397"/>
      <c r="Q28" s="395">
        <v>5600</v>
      </c>
      <c r="R28" s="396"/>
      <c r="S28" s="396"/>
      <c r="T28" s="396"/>
      <c r="U28" s="396"/>
      <c r="V28" s="397"/>
      <c r="W28" s="454"/>
      <c r="X28" s="436"/>
      <c r="Y28" s="437"/>
      <c r="Z28" s="392" t="s">
        <v>186</v>
      </c>
      <c r="AA28" s="393"/>
      <c r="AB28" s="393"/>
      <c r="AC28" s="393"/>
      <c r="AD28" s="393"/>
      <c r="AE28" s="393"/>
      <c r="AF28" s="393"/>
      <c r="AG28" s="394"/>
      <c r="AH28" s="395" t="s">
        <v>138</v>
      </c>
      <c r="AI28" s="396"/>
      <c r="AJ28" s="396"/>
      <c r="AK28" s="396"/>
      <c r="AL28" s="397"/>
      <c r="AM28" s="395" t="s">
        <v>130</v>
      </c>
      <c r="AN28" s="396"/>
      <c r="AO28" s="396"/>
      <c r="AP28" s="396"/>
      <c r="AQ28" s="396"/>
      <c r="AR28" s="397"/>
      <c r="AS28" s="395" t="s">
        <v>138</v>
      </c>
      <c r="AT28" s="396"/>
      <c r="AU28" s="396"/>
      <c r="AV28" s="396"/>
      <c r="AW28" s="396"/>
      <c r="AX28" s="398"/>
      <c r="AY28" s="402" t="s">
        <v>187</v>
      </c>
      <c r="AZ28" s="403"/>
      <c r="BA28" s="403"/>
      <c r="BB28" s="404"/>
      <c r="BC28" s="411" t="s">
        <v>49</v>
      </c>
      <c r="BD28" s="412"/>
      <c r="BE28" s="412"/>
      <c r="BF28" s="412"/>
      <c r="BG28" s="412"/>
      <c r="BH28" s="412"/>
      <c r="BI28" s="412"/>
      <c r="BJ28" s="412"/>
      <c r="BK28" s="412"/>
      <c r="BL28" s="412"/>
      <c r="BM28" s="413"/>
      <c r="BN28" s="414">
        <v>9035526</v>
      </c>
      <c r="BO28" s="415"/>
      <c r="BP28" s="415"/>
      <c r="BQ28" s="415"/>
      <c r="BR28" s="415"/>
      <c r="BS28" s="415"/>
      <c r="BT28" s="415"/>
      <c r="BU28" s="416"/>
      <c r="BV28" s="414">
        <v>8473661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5">
      <c r="A29" s="181"/>
      <c r="B29" s="435"/>
      <c r="C29" s="436"/>
      <c r="D29" s="437"/>
      <c r="E29" s="392" t="s">
        <v>188</v>
      </c>
      <c r="F29" s="393"/>
      <c r="G29" s="393"/>
      <c r="H29" s="393"/>
      <c r="I29" s="393"/>
      <c r="J29" s="393"/>
      <c r="K29" s="394"/>
      <c r="L29" s="395">
        <v>25</v>
      </c>
      <c r="M29" s="396"/>
      <c r="N29" s="396"/>
      <c r="O29" s="396"/>
      <c r="P29" s="397"/>
      <c r="Q29" s="395">
        <v>5100</v>
      </c>
      <c r="R29" s="396"/>
      <c r="S29" s="396"/>
      <c r="T29" s="396"/>
      <c r="U29" s="396"/>
      <c r="V29" s="397"/>
      <c r="W29" s="455"/>
      <c r="X29" s="456"/>
      <c r="Y29" s="457"/>
      <c r="Z29" s="392" t="s">
        <v>189</v>
      </c>
      <c r="AA29" s="393"/>
      <c r="AB29" s="393"/>
      <c r="AC29" s="393"/>
      <c r="AD29" s="393"/>
      <c r="AE29" s="393"/>
      <c r="AF29" s="393"/>
      <c r="AG29" s="394"/>
      <c r="AH29" s="395">
        <v>1909</v>
      </c>
      <c r="AI29" s="396"/>
      <c r="AJ29" s="396"/>
      <c r="AK29" s="396"/>
      <c r="AL29" s="397"/>
      <c r="AM29" s="395">
        <v>6012637</v>
      </c>
      <c r="AN29" s="396"/>
      <c r="AO29" s="396"/>
      <c r="AP29" s="396"/>
      <c r="AQ29" s="396"/>
      <c r="AR29" s="397"/>
      <c r="AS29" s="395">
        <v>3150</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t="s">
        <v>138</v>
      </c>
      <c r="BO29" s="420"/>
      <c r="BP29" s="420"/>
      <c r="BQ29" s="420"/>
      <c r="BR29" s="420"/>
      <c r="BS29" s="420"/>
      <c r="BT29" s="420"/>
      <c r="BU29" s="421"/>
      <c r="BV29" s="419" t="s">
        <v>138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3">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97.3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6768110</v>
      </c>
      <c r="BO30" s="423"/>
      <c r="BP30" s="423"/>
      <c r="BQ30" s="423"/>
      <c r="BR30" s="423"/>
      <c r="BS30" s="423"/>
      <c r="BT30" s="423"/>
      <c r="BU30" s="424"/>
      <c r="BV30" s="422">
        <v>7165302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5">
      <c r="A31" s="181"/>
      <c r="B31" s="203"/>
      <c r="DI31" s="204"/>
    </row>
    <row r="32" spans="1:113" ht="13.5" customHeight="1" x14ac:dyDescent="0.2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IF('各会計、関係団体の財政状況及び健全化判断比率'!B36="","",'各会計、関係団体の財政状況及び健全化判断比率'!B36)</f>
        <v>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函館圏公立大学広域連合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函館バス</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5">
      <c r="A35" s="181"/>
      <c r="B35" s="205"/>
      <c r="C35" s="367">
        <f>IF(E35="","",C34+1)</f>
        <v>2</v>
      </c>
      <c r="D35" s="367"/>
      <c r="E35" s="368" t="str">
        <f>IF('各会計、関係団体の財政状況及び健全化判断比率'!B8="","",'各会計、関係団体の財政状況及び健全化判断比率'!B8)</f>
        <v>港湾事業特別会計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自転車競走事業特別会計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公共下水道事業会計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IF('各会計、関係団体の財政状況及び健全化判断比率'!B37="","",'各会計、関係団体の財政状況及び健全化判断比率'!B37)</f>
        <v>発電事業特別会計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函館湾流域下水道事務組合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南北海道学術振興財団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5">
      <c r="A36" s="181"/>
      <c r="B36" s="205"/>
      <c r="C36" s="367">
        <f>IF(E36="","",C35+1)</f>
        <v>3</v>
      </c>
      <c r="D36" s="367"/>
      <c r="E36" s="368" t="str">
        <f>IF('各会計、関係団体の財政状況及び健全化判断比率'!B9="","",'各会計、関係団体の財政状況及び健全化判断比率'!B9)</f>
        <v>奨学資金特別会計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IF('各会計、関係団体の財政状況及び健全化判断比率'!B34="","",'各会計、関係団体の財政状況及び健全化判断比率'!B34)</f>
        <v>交通事業会計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函館市土地開発公社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5">
      <c r="A37" s="181"/>
      <c r="B37" s="205"/>
      <c r="C37" s="367">
        <f>IF(E37="","",C36+1)</f>
        <v>4</v>
      </c>
      <c r="D37" s="367"/>
      <c r="E37" s="368" t="str">
        <f>IF('各会計、関係団体の財政状況及び健全化判断比率'!B10="","",'各会計、関係団体の財政状況及び健全化判断比率'!B10)</f>
        <v>母子父子寡婦福祉資金貸付事業特別会計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f t="shared" si="0"/>
        <v>12</v>
      </c>
      <c r="AN37" s="367"/>
      <c r="AO37" s="368" t="str">
        <f>IF('各会計、関係団体の財政状況及び健全化判断比率'!B35="","",'各会計、関係団体の財政状況及び健全化判断比率'!B35)</f>
        <v>病院事業会計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函館山ロープウェイ</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はこだてティーエムオー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函館市住宅都市施設公社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23</v>
      </c>
      <c r="CP40" s="367"/>
      <c r="CQ40" s="368" t="str">
        <f>IF('各会計、関係団体の財政状況及び健全化判断比率'!BS13="","",'各会計、関係団体の財政状況及び健全化判断比率'!BS13)</f>
        <v>函館市文化・スポーツ振興財団</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24</v>
      </c>
      <c r="CP41" s="367"/>
      <c r="CQ41" s="368" t="str">
        <f>IF('各会計、関係団体の財政状況及び健全化判断比率'!BS14="","",'各会計、関係団体の財政状況及び健全化判断比率'!BS14)</f>
        <v>函館市国際貿易センター</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25</v>
      </c>
      <c r="CP42" s="367"/>
      <c r="CQ42" s="368" t="str">
        <f>IF('各会計、関係団体の財政状況及び健全化判断比率'!BS15="","",'各会計、関係団体の財政状況及び健全化判断比率'!BS15)</f>
        <v>函館国際水産・海洋都市推進機構</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26</v>
      </c>
      <c r="CP43" s="367"/>
      <c r="CQ43" s="368" t="str">
        <f>IF('各会計、関係団体の財政状況及び健全化判断比率'!BS16="","",'各会計、関係団体の財政状況及び健全化判断比率'!BS16)</f>
        <v>函館市学校給食会</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3">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5"/>
    <row r="46" spans="1:113" x14ac:dyDescent="0.2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5"/>
    <row r="55" spans="5:113" x14ac:dyDescent="0.25"/>
    <row r="56" spans="5:113" x14ac:dyDescent="0.25"/>
  </sheetData>
  <sheetProtection algorithmName="SHA-512" hashValue="cEI3xTFAL3Y+x/nqLuglR3QB4obN2FDPg1/Z2oiYmhOKwPCYoh0DVhBCYnXvSzm9UyhTPPhDTZtL1xbBoghyYA==" saltValue="qTVgf0XppA367YIVtUc7C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3" zoomScale="70" zoomScaleNormal="70" zoomScaleSheetLayoutView="100" workbookViewId="0">
      <selection activeCell="L28" sqref="L28:P28"/>
    </sheetView>
  </sheetViews>
  <sheetFormatPr defaultColWidth="0" defaultRowHeight="13.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0</v>
      </c>
      <c r="K32" s="22"/>
      <c r="L32" s="22"/>
      <c r="M32" s="22"/>
      <c r="N32" s="22"/>
      <c r="O32" s="22"/>
      <c r="P32" s="22"/>
    </row>
    <row r="33" spans="1:16" ht="39" customHeight="1" thickBot="1" x14ac:dyDescent="0.3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25">
      <c r="A34" s="22"/>
      <c r="B34" s="31"/>
      <c r="C34" s="1151" t="s">
        <v>578</v>
      </c>
      <c r="D34" s="1151"/>
      <c r="E34" s="1152"/>
      <c r="F34" s="32" t="s">
        <v>579</v>
      </c>
      <c r="G34" s="33" t="s">
        <v>580</v>
      </c>
      <c r="H34" s="33" t="s">
        <v>581</v>
      </c>
      <c r="I34" s="33">
        <v>2.69</v>
      </c>
      <c r="J34" s="34">
        <v>6.01</v>
      </c>
      <c r="K34" s="22"/>
      <c r="L34" s="22"/>
      <c r="M34" s="22"/>
      <c r="N34" s="22"/>
      <c r="O34" s="22"/>
      <c r="P34" s="22"/>
    </row>
    <row r="35" spans="1:16" ht="39" customHeight="1" x14ac:dyDescent="0.25">
      <c r="A35" s="22"/>
      <c r="B35" s="35"/>
      <c r="C35" s="1145" t="s">
        <v>582</v>
      </c>
      <c r="D35" s="1146"/>
      <c r="E35" s="1147"/>
      <c r="F35" s="36">
        <v>4.3099999999999996</v>
      </c>
      <c r="G35" s="37">
        <v>4.72</v>
      </c>
      <c r="H35" s="37">
        <v>4.71</v>
      </c>
      <c r="I35" s="37">
        <v>4.42</v>
      </c>
      <c r="J35" s="38">
        <v>4.6900000000000004</v>
      </c>
      <c r="K35" s="22"/>
      <c r="L35" s="22"/>
      <c r="M35" s="22"/>
      <c r="N35" s="22"/>
      <c r="O35" s="22"/>
      <c r="P35" s="22"/>
    </row>
    <row r="36" spans="1:16" ht="39" customHeight="1" x14ac:dyDescent="0.25">
      <c r="A36" s="22"/>
      <c r="B36" s="35"/>
      <c r="C36" s="1145" t="s">
        <v>583</v>
      </c>
      <c r="D36" s="1146"/>
      <c r="E36" s="1147"/>
      <c r="F36" s="36">
        <v>0.62</v>
      </c>
      <c r="G36" s="37">
        <v>1.85</v>
      </c>
      <c r="H36" s="37">
        <v>2.87</v>
      </c>
      <c r="I36" s="37">
        <v>4.29</v>
      </c>
      <c r="J36" s="38">
        <v>4.55</v>
      </c>
      <c r="K36" s="22"/>
      <c r="L36" s="22"/>
      <c r="M36" s="22"/>
      <c r="N36" s="22"/>
      <c r="O36" s="22"/>
      <c r="P36" s="22"/>
    </row>
    <row r="37" spans="1:16" ht="39" customHeight="1" x14ac:dyDescent="0.25">
      <c r="A37" s="22"/>
      <c r="B37" s="35"/>
      <c r="C37" s="1145" t="s">
        <v>584</v>
      </c>
      <c r="D37" s="1146"/>
      <c r="E37" s="1147"/>
      <c r="F37" s="36">
        <v>2.97</v>
      </c>
      <c r="G37" s="37">
        <v>3.11</v>
      </c>
      <c r="H37" s="37">
        <v>3.04</v>
      </c>
      <c r="I37" s="37">
        <v>2.94</v>
      </c>
      <c r="J37" s="38">
        <v>2.98</v>
      </c>
      <c r="K37" s="22"/>
      <c r="L37" s="22"/>
      <c r="M37" s="22"/>
      <c r="N37" s="22"/>
      <c r="O37" s="22"/>
      <c r="P37" s="22"/>
    </row>
    <row r="38" spans="1:16" ht="39" customHeight="1" x14ac:dyDescent="0.25">
      <c r="A38" s="22"/>
      <c r="B38" s="35"/>
      <c r="C38" s="1145" t="s">
        <v>585</v>
      </c>
      <c r="D38" s="1146"/>
      <c r="E38" s="1147"/>
      <c r="F38" s="36">
        <v>1.36</v>
      </c>
      <c r="G38" s="37">
        <v>0.8</v>
      </c>
      <c r="H38" s="37">
        <v>1.18</v>
      </c>
      <c r="I38" s="37">
        <v>0.91</v>
      </c>
      <c r="J38" s="38">
        <v>1.98</v>
      </c>
      <c r="K38" s="22"/>
      <c r="L38" s="22"/>
      <c r="M38" s="22"/>
      <c r="N38" s="22"/>
      <c r="O38" s="22"/>
      <c r="P38" s="22"/>
    </row>
    <row r="39" spans="1:16" ht="39" customHeight="1" x14ac:dyDescent="0.25">
      <c r="A39" s="22"/>
      <c r="B39" s="35"/>
      <c r="C39" s="1145" t="s">
        <v>586</v>
      </c>
      <c r="D39" s="1146"/>
      <c r="E39" s="1147"/>
      <c r="F39" s="36">
        <v>0.63</v>
      </c>
      <c r="G39" s="37">
        <v>0.83</v>
      </c>
      <c r="H39" s="37">
        <v>0.91</v>
      </c>
      <c r="I39" s="37">
        <v>0.65</v>
      </c>
      <c r="J39" s="38">
        <v>0.21</v>
      </c>
      <c r="K39" s="22"/>
      <c r="L39" s="22"/>
      <c r="M39" s="22"/>
      <c r="N39" s="22"/>
      <c r="O39" s="22"/>
      <c r="P39" s="22"/>
    </row>
    <row r="40" spans="1:16" ht="39" customHeight="1" x14ac:dyDescent="0.25">
      <c r="A40" s="22"/>
      <c r="B40" s="35"/>
      <c r="C40" s="1145" t="s">
        <v>587</v>
      </c>
      <c r="D40" s="1146"/>
      <c r="E40" s="1147"/>
      <c r="F40" s="36">
        <v>0.15</v>
      </c>
      <c r="G40" s="37">
        <v>0.1</v>
      </c>
      <c r="H40" s="37">
        <v>0.11</v>
      </c>
      <c r="I40" s="37">
        <v>0.12</v>
      </c>
      <c r="J40" s="38">
        <v>0.14000000000000001</v>
      </c>
      <c r="K40" s="22"/>
      <c r="L40" s="22"/>
      <c r="M40" s="22"/>
      <c r="N40" s="22"/>
      <c r="O40" s="22"/>
      <c r="P40" s="22"/>
    </row>
    <row r="41" spans="1:16" ht="39" customHeight="1" x14ac:dyDescent="0.25">
      <c r="A41" s="22"/>
      <c r="B41" s="35"/>
      <c r="C41" s="1145" t="s">
        <v>588</v>
      </c>
      <c r="D41" s="1146"/>
      <c r="E41" s="1147"/>
      <c r="F41" s="36">
        <v>0.61</v>
      </c>
      <c r="G41" s="37">
        <v>0.68</v>
      </c>
      <c r="H41" s="37">
        <v>0.25</v>
      </c>
      <c r="I41" s="37">
        <v>0.03</v>
      </c>
      <c r="J41" s="38">
        <v>0.05</v>
      </c>
      <c r="K41" s="22"/>
      <c r="L41" s="22"/>
      <c r="M41" s="22"/>
      <c r="N41" s="22"/>
      <c r="O41" s="22"/>
      <c r="P41" s="22"/>
    </row>
    <row r="42" spans="1:16" ht="39" customHeight="1" x14ac:dyDescent="0.25">
      <c r="A42" s="22"/>
      <c r="B42" s="39"/>
      <c r="C42" s="1145" t="s">
        <v>589</v>
      </c>
      <c r="D42" s="1146"/>
      <c r="E42" s="1147"/>
      <c r="F42" s="36" t="s">
        <v>531</v>
      </c>
      <c r="G42" s="37" t="s">
        <v>531</v>
      </c>
      <c r="H42" s="37" t="s">
        <v>531</v>
      </c>
      <c r="I42" s="37" t="s">
        <v>531</v>
      </c>
      <c r="J42" s="38" t="s">
        <v>531</v>
      </c>
      <c r="K42" s="22"/>
      <c r="L42" s="22"/>
      <c r="M42" s="22"/>
      <c r="N42" s="22"/>
      <c r="O42" s="22"/>
      <c r="P42" s="22"/>
    </row>
    <row r="43" spans="1:16" ht="39" customHeight="1" thickBot="1" x14ac:dyDescent="0.3">
      <c r="A43" s="22"/>
      <c r="B43" s="40"/>
      <c r="C43" s="1148" t="s">
        <v>590</v>
      </c>
      <c r="D43" s="1149"/>
      <c r="E43" s="1150"/>
      <c r="F43" s="41">
        <v>0.06</v>
      </c>
      <c r="G43" s="42">
        <v>0.11</v>
      </c>
      <c r="H43" s="42">
        <v>0.09</v>
      </c>
      <c r="I43" s="42">
        <v>0.09</v>
      </c>
      <c r="J43" s="43">
        <v>7.0000000000000007E-2</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6.149999999999999" x14ac:dyDescent="0.25">
      <c r="A45" s="22"/>
      <c r="B45" s="22"/>
      <c r="C45" s="22"/>
      <c r="D45" s="22"/>
      <c r="E45" s="22"/>
      <c r="F45" s="22"/>
      <c r="G45" s="22"/>
      <c r="H45" s="22"/>
      <c r="I45" s="22"/>
      <c r="J45" s="22"/>
      <c r="K45" s="22"/>
      <c r="L45" s="22"/>
      <c r="M45" s="22"/>
      <c r="N45" s="22"/>
      <c r="O45" s="22"/>
      <c r="P45" s="22"/>
    </row>
  </sheetData>
  <sheetProtection algorithmName="SHA-512" hashValue="hMADtGU9UnRE+cQttlXw32ORqZKnlwSrELbKefFeQYdh0BRPy3JO5M///ud96j3piHXKXw+UUI7IOok5vUJM0Q==" saltValue="I7QAIEkrWwCoCssJcisH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9" zoomScale="70" zoomScaleNormal="70" zoomScaleSheetLayoutView="55" workbookViewId="0">
      <selection activeCell="L28" sqref="L28:P28"/>
    </sheetView>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5">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5">
      <c r="A45" s="48"/>
      <c r="B45" s="1176" t="s">
        <v>10</v>
      </c>
      <c r="C45" s="1177"/>
      <c r="D45" s="58"/>
      <c r="E45" s="1182" t="s">
        <v>11</v>
      </c>
      <c r="F45" s="1182"/>
      <c r="G45" s="1182"/>
      <c r="H45" s="1182"/>
      <c r="I45" s="1182"/>
      <c r="J45" s="1183"/>
      <c r="K45" s="59">
        <v>15680</v>
      </c>
      <c r="L45" s="60">
        <v>13156</v>
      </c>
      <c r="M45" s="60">
        <v>12929</v>
      </c>
      <c r="N45" s="60">
        <v>12555</v>
      </c>
      <c r="O45" s="61">
        <v>12544</v>
      </c>
      <c r="P45" s="48"/>
      <c r="Q45" s="48"/>
      <c r="R45" s="48"/>
      <c r="S45" s="48"/>
      <c r="T45" s="48"/>
      <c r="U45" s="48"/>
    </row>
    <row r="46" spans="1:21" ht="30.75" customHeight="1" x14ac:dyDescent="0.25">
      <c r="A46" s="48"/>
      <c r="B46" s="1178"/>
      <c r="C46" s="1179"/>
      <c r="D46" s="62"/>
      <c r="E46" s="1155" t="s">
        <v>12</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25">
      <c r="A47" s="48"/>
      <c r="B47" s="1178"/>
      <c r="C47" s="1179"/>
      <c r="D47" s="62"/>
      <c r="E47" s="1155" t="s">
        <v>13</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25">
      <c r="A48" s="48"/>
      <c r="B48" s="1178"/>
      <c r="C48" s="1179"/>
      <c r="D48" s="62"/>
      <c r="E48" s="1155" t="s">
        <v>14</v>
      </c>
      <c r="F48" s="1155"/>
      <c r="G48" s="1155"/>
      <c r="H48" s="1155"/>
      <c r="I48" s="1155"/>
      <c r="J48" s="1156"/>
      <c r="K48" s="63">
        <v>2938</v>
      </c>
      <c r="L48" s="64">
        <v>2819</v>
      </c>
      <c r="M48" s="64">
        <v>2851</v>
      </c>
      <c r="N48" s="64">
        <v>2818</v>
      </c>
      <c r="O48" s="65">
        <v>3085</v>
      </c>
      <c r="P48" s="48"/>
      <c r="Q48" s="48"/>
      <c r="R48" s="48"/>
      <c r="S48" s="48"/>
      <c r="T48" s="48"/>
      <c r="U48" s="48"/>
    </row>
    <row r="49" spans="1:21" ht="30.75" customHeight="1" x14ac:dyDescent="0.25">
      <c r="A49" s="48"/>
      <c r="B49" s="1178"/>
      <c r="C49" s="1179"/>
      <c r="D49" s="62"/>
      <c r="E49" s="1155" t="s">
        <v>15</v>
      </c>
      <c r="F49" s="1155"/>
      <c r="G49" s="1155"/>
      <c r="H49" s="1155"/>
      <c r="I49" s="1155"/>
      <c r="J49" s="1156"/>
      <c r="K49" s="63" t="s">
        <v>531</v>
      </c>
      <c r="L49" s="64" t="s">
        <v>531</v>
      </c>
      <c r="M49" s="64" t="s">
        <v>531</v>
      </c>
      <c r="N49" s="64" t="s">
        <v>531</v>
      </c>
      <c r="O49" s="65" t="s">
        <v>531</v>
      </c>
      <c r="P49" s="48"/>
      <c r="Q49" s="48"/>
      <c r="R49" s="48"/>
      <c r="S49" s="48"/>
      <c r="T49" s="48"/>
      <c r="U49" s="48"/>
    </row>
    <row r="50" spans="1:21" ht="30.75" customHeight="1" x14ac:dyDescent="0.25">
      <c r="A50" s="48"/>
      <c r="B50" s="1178"/>
      <c r="C50" s="1179"/>
      <c r="D50" s="62"/>
      <c r="E50" s="1155" t="s">
        <v>16</v>
      </c>
      <c r="F50" s="1155"/>
      <c r="G50" s="1155"/>
      <c r="H50" s="1155"/>
      <c r="I50" s="1155"/>
      <c r="J50" s="1156"/>
      <c r="K50" s="63">
        <v>244</v>
      </c>
      <c r="L50" s="64">
        <v>205</v>
      </c>
      <c r="M50" s="64">
        <v>246</v>
      </c>
      <c r="N50" s="64">
        <v>196</v>
      </c>
      <c r="O50" s="65">
        <v>211</v>
      </c>
      <c r="P50" s="48"/>
      <c r="Q50" s="48"/>
      <c r="R50" s="48"/>
      <c r="S50" s="48"/>
      <c r="T50" s="48"/>
      <c r="U50" s="48"/>
    </row>
    <row r="51" spans="1:21" ht="30.75" customHeight="1" x14ac:dyDescent="0.25">
      <c r="A51" s="48"/>
      <c r="B51" s="1180"/>
      <c r="C51" s="1181"/>
      <c r="D51" s="66"/>
      <c r="E51" s="1155" t="s">
        <v>17</v>
      </c>
      <c r="F51" s="1155"/>
      <c r="G51" s="1155"/>
      <c r="H51" s="1155"/>
      <c r="I51" s="1155"/>
      <c r="J51" s="1156"/>
      <c r="K51" s="63">
        <v>1</v>
      </c>
      <c r="L51" s="64" t="s">
        <v>531</v>
      </c>
      <c r="M51" s="64" t="s">
        <v>531</v>
      </c>
      <c r="N51" s="64">
        <v>0</v>
      </c>
      <c r="O51" s="65" t="s">
        <v>531</v>
      </c>
      <c r="P51" s="48"/>
      <c r="Q51" s="48"/>
      <c r="R51" s="48"/>
      <c r="S51" s="48"/>
      <c r="T51" s="48"/>
      <c r="U51" s="48"/>
    </row>
    <row r="52" spans="1:21" ht="30.75" customHeight="1" x14ac:dyDescent="0.25">
      <c r="A52" s="48"/>
      <c r="B52" s="1153" t="s">
        <v>18</v>
      </c>
      <c r="C52" s="1154"/>
      <c r="D52" s="66"/>
      <c r="E52" s="1155" t="s">
        <v>19</v>
      </c>
      <c r="F52" s="1155"/>
      <c r="G52" s="1155"/>
      <c r="H52" s="1155"/>
      <c r="I52" s="1155"/>
      <c r="J52" s="1156"/>
      <c r="K52" s="63">
        <v>13784</v>
      </c>
      <c r="L52" s="64">
        <v>12971</v>
      </c>
      <c r="M52" s="64">
        <v>12892</v>
      </c>
      <c r="N52" s="64">
        <v>12556</v>
      </c>
      <c r="O52" s="65">
        <v>12610</v>
      </c>
      <c r="P52" s="48"/>
      <c r="Q52" s="48"/>
      <c r="R52" s="48"/>
      <c r="S52" s="48"/>
      <c r="T52" s="48"/>
      <c r="U52" s="48"/>
    </row>
    <row r="53" spans="1:21" ht="30.75" customHeight="1" thickBot="1" x14ac:dyDescent="0.3">
      <c r="A53" s="48"/>
      <c r="B53" s="1157" t="s">
        <v>20</v>
      </c>
      <c r="C53" s="1158"/>
      <c r="D53" s="67"/>
      <c r="E53" s="1159" t="s">
        <v>21</v>
      </c>
      <c r="F53" s="1159"/>
      <c r="G53" s="1159"/>
      <c r="H53" s="1159"/>
      <c r="I53" s="1159"/>
      <c r="J53" s="1160"/>
      <c r="K53" s="68">
        <v>5079</v>
      </c>
      <c r="L53" s="69">
        <v>3209</v>
      </c>
      <c r="M53" s="69">
        <v>3134</v>
      </c>
      <c r="N53" s="69">
        <v>3013</v>
      </c>
      <c r="O53" s="70">
        <v>3230</v>
      </c>
      <c r="P53" s="48"/>
      <c r="Q53" s="48"/>
      <c r="R53" s="48"/>
      <c r="S53" s="48"/>
      <c r="T53" s="48"/>
      <c r="U53" s="48"/>
    </row>
    <row r="54" spans="1:21" ht="24" customHeight="1" x14ac:dyDescent="0.3">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3">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5">
      <c r="A56" s="48"/>
      <c r="B56" s="72" t="s">
        <v>24</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35">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25">
      <c r="B58" s="1161" t="s">
        <v>25</v>
      </c>
      <c r="C58" s="1162"/>
      <c r="D58" s="1167" t="s">
        <v>26</v>
      </c>
      <c r="E58" s="1168"/>
      <c r="F58" s="1168"/>
      <c r="G58" s="1168"/>
      <c r="H58" s="1168"/>
      <c r="I58" s="1168"/>
      <c r="J58" s="1169"/>
      <c r="K58" s="83"/>
      <c r="L58" s="84"/>
      <c r="M58" s="84"/>
      <c r="N58" s="84"/>
      <c r="O58" s="85"/>
    </row>
    <row r="59" spans="1:21" ht="31.5" customHeight="1" x14ac:dyDescent="0.25">
      <c r="B59" s="1163"/>
      <c r="C59" s="1164"/>
      <c r="D59" s="1170" t="s">
        <v>27</v>
      </c>
      <c r="E59" s="1171"/>
      <c r="F59" s="1171"/>
      <c r="G59" s="1171"/>
      <c r="H59" s="1171"/>
      <c r="I59" s="1171"/>
      <c r="J59" s="1172"/>
      <c r="K59" s="86"/>
      <c r="L59" s="87"/>
      <c r="M59" s="87"/>
      <c r="N59" s="87"/>
      <c r="O59" s="88"/>
    </row>
    <row r="60" spans="1:21" ht="31.5" customHeight="1" thickBot="1" x14ac:dyDescent="0.3">
      <c r="B60" s="1165"/>
      <c r="C60" s="1166"/>
      <c r="D60" s="1173" t="s">
        <v>28</v>
      </c>
      <c r="E60" s="1174"/>
      <c r="F60" s="1174"/>
      <c r="G60" s="1174"/>
      <c r="H60" s="1174"/>
      <c r="I60" s="1174"/>
      <c r="J60" s="1175"/>
      <c r="K60" s="89"/>
      <c r="L60" s="90"/>
      <c r="M60" s="90"/>
      <c r="N60" s="90"/>
      <c r="O60" s="91"/>
    </row>
    <row r="61" spans="1:21" ht="24" customHeight="1" x14ac:dyDescent="0.25">
      <c r="B61" s="92"/>
      <c r="C61" s="92"/>
      <c r="D61" s="93" t="s">
        <v>29</v>
      </c>
      <c r="E61" s="94"/>
      <c r="F61" s="94"/>
      <c r="G61" s="94"/>
      <c r="H61" s="94"/>
      <c r="I61" s="94"/>
      <c r="J61" s="94"/>
      <c r="K61" s="94"/>
      <c r="L61" s="94"/>
      <c r="M61" s="94"/>
      <c r="N61" s="94"/>
      <c r="O61" s="94"/>
    </row>
    <row r="62" spans="1:21" ht="24" customHeight="1" x14ac:dyDescent="0.25">
      <c r="B62" s="95"/>
      <c r="C62" s="95"/>
      <c r="D62" s="93" t="s">
        <v>30</v>
      </c>
      <c r="E62" s="94"/>
      <c r="F62" s="94"/>
      <c r="G62" s="94"/>
      <c r="H62" s="94"/>
      <c r="I62" s="94"/>
      <c r="J62" s="94"/>
      <c r="K62" s="94"/>
      <c r="L62" s="94"/>
      <c r="M62" s="94"/>
      <c r="N62" s="94"/>
      <c r="O62" s="94"/>
    </row>
    <row r="63" spans="1:21" ht="24" customHeight="1" x14ac:dyDescent="0.3">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3">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8/Asp3Jcx33VnB4UAwIBuiQu3EnUzlYulS5zMkw4UMUJeQbKUjuxjKesz4nqPslI6X8pY5HQ8lnym5GZu4V3g==" saltValue="p5Q17LBlQCgYsdynvYZ7l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L28" sqref="L28:P28"/>
    </sheetView>
  </sheetViews>
  <sheetFormatPr defaultColWidth="0" defaultRowHeight="13.5" customHeight="1" zeroHeight="1" x14ac:dyDescent="0.25"/>
  <cols>
    <col min="1" max="1" width="6.59765625" style="96" customWidth="1"/>
    <col min="2" max="3" width="12.59765625" style="96" customWidth="1"/>
    <col min="4" max="4" width="11.59765625" style="96" customWidth="1"/>
    <col min="5" max="8" width="10.3984375" style="96" customWidth="1"/>
    <col min="9" max="13" width="16.3984375" style="96" customWidth="1"/>
    <col min="14" max="19" width="12.59765625" style="96" customWidth="1"/>
    <col min="20" max="16384" width="0" style="96"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7" t="s">
        <v>8</v>
      </c>
    </row>
    <row r="40" spans="2:13" ht="27.75" customHeight="1" thickBot="1" x14ac:dyDescent="0.35">
      <c r="B40" s="98" t="s">
        <v>9</v>
      </c>
      <c r="C40" s="99"/>
      <c r="D40" s="99"/>
      <c r="E40" s="100"/>
      <c r="F40" s="100"/>
      <c r="G40" s="100"/>
      <c r="H40" s="101" t="s">
        <v>2</v>
      </c>
      <c r="I40" s="102" t="s">
        <v>572</v>
      </c>
      <c r="J40" s="103" t="s">
        <v>573</v>
      </c>
      <c r="K40" s="103" t="s">
        <v>574</v>
      </c>
      <c r="L40" s="103" t="s">
        <v>575</v>
      </c>
      <c r="M40" s="104" t="s">
        <v>576</v>
      </c>
    </row>
    <row r="41" spans="2:13" ht="27.75" customHeight="1" x14ac:dyDescent="0.25">
      <c r="B41" s="1196" t="s">
        <v>31</v>
      </c>
      <c r="C41" s="1197"/>
      <c r="D41" s="105"/>
      <c r="E41" s="1198" t="s">
        <v>32</v>
      </c>
      <c r="F41" s="1198"/>
      <c r="G41" s="1198"/>
      <c r="H41" s="1199"/>
      <c r="I41" s="355">
        <v>138299</v>
      </c>
      <c r="J41" s="356">
        <v>140024</v>
      </c>
      <c r="K41" s="356">
        <v>138304</v>
      </c>
      <c r="L41" s="356">
        <v>134664</v>
      </c>
      <c r="M41" s="357">
        <v>131528</v>
      </c>
    </row>
    <row r="42" spans="2:13" ht="27.75" customHeight="1" x14ac:dyDescent="0.25">
      <c r="B42" s="1186"/>
      <c r="C42" s="1187"/>
      <c r="D42" s="106"/>
      <c r="E42" s="1190" t="s">
        <v>33</v>
      </c>
      <c r="F42" s="1190"/>
      <c r="G42" s="1190"/>
      <c r="H42" s="1191"/>
      <c r="I42" s="358">
        <v>1333</v>
      </c>
      <c r="J42" s="359">
        <v>1227</v>
      </c>
      <c r="K42" s="359">
        <v>1115</v>
      </c>
      <c r="L42" s="359">
        <v>1021</v>
      </c>
      <c r="M42" s="360">
        <v>927</v>
      </c>
    </row>
    <row r="43" spans="2:13" ht="27.75" customHeight="1" x14ac:dyDescent="0.25">
      <c r="B43" s="1186"/>
      <c r="C43" s="1187"/>
      <c r="D43" s="106"/>
      <c r="E43" s="1190" t="s">
        <v>34</v>
      </c>
      <c r="F43" s="1190"/>
      <c r="G43" s="1190"/>
      <c r="H43" s="1191"/>
      <c r="I43" s="358">
        <v>26539</v>
      </c>
      <c r="J43" s="359">
        <v>25329</v>
      </c>
      <c r="K43" s="359">
        <v>24802</v>
      </c>
      <c r="L43" s="359">
        <v>24704</v>
      </c>
      <c r="M43" s="360">
        <v>26007</v>
      </c>
    </row>
    <row r="44" spans="2:13" ht="27.75" customHeight="1" x14ac:dyDescent="0.25">
      <c r="B44" s="1186"/>
      <c r="C44" s="1187"/>
      <c r="D44" s="106"/>
      <c r="E44" s="1190" t="s">
        <v>35</v>
      </c>
      <c r="F44" s="1190"/>
      <c r="G44" s="1190"/>
      <c r="H44" s="1191"/>
      <c r="I44" s="358">
        <v>1637</v>
      </c>
      <c r="J44" s="359">
        <v>1282</v>
      </c>
      <c r="K44" s="359">
        <v>1024</v>
      </c>
      <c r="L44" s="359">
        <v>762</v>
      </c>
      <c r="M44" s="360">
        <v>495</v>
      </c>
    </row>
    <row r="45" spans="2:13" ht="27.75" customHeight="1" x14ac:dyDescent="0.25">
      <c r="B45" s="1186"/>
      <c r="C45" s="1187"/>
      <c r="D45" s="106"/>
      <c r="E45" s="1190" t="s">
        <v>36</v>
      </c>
      <c r="F45" s="1190"/>
      <c r="G45" s="1190"/>
      <c r="H45" s="1191"/>
      <c r="I45" s="358">
        <v>16337</v>
      </c>
      <c r="J45" s="359">
        <v>16293</v>
      </c>
      <c r="K45" s="359">
        <v>15576</v>
      </c>
      <c r="L45" s="359">
        <v>15627</v>
      </c>
      <c r="M45" s="360">
        <v>15478</v>
      </c>
    </row>
    <row r="46" spans="2:13" ht="27.75" customHeight="1" x14ac:dyDescent="0.25">
      <c r="B46" s="1186"/>
      <c r="C46" s="1187"/>
      <c r="D46" s="107"/>
      <c r="E46" s="1190" t="s">
        <v>37</v>
      </c>
      <c r="F46" s="1190"/>
      <c r="G46" s="1190"/>
      <c r="H46" s="1191"/>
      <c r="I46" s="358">
        <v>1482</v>
      </c>
      <c r="J46" s="359">
        <v>1384</v>
      </c>
      <c r="K46" s="359">
        <v>1275</v>
      </c>
      <c r="L46" s="359">
        <v>1169</v>
      </c>
      <c r="M46" s="360">
        <v>1063</v>
      </c>
    </row>
    <row r="47" spans="2:13" ht="27.75" customHeight="1" x14ac:dyDescent="0.25">
      <c r="B47" s="1186"/>
      <c r="C47" s="1187"/>
      <c r="D47" s="108"/>
      <c r="E47" s="1200" t="s">
        <v>38</v>
      </c>
      <c r="F47" s="1201"/>
      <c r="G47" s="1201"/>
      <c r="H47" s="1202"/>
      <c r="I47" s="358" t="s">
        <v>531</v>
      </c>
      <c r="J47" s="359" t="s">
        <v>531</v>
      </c>
      <c r="K47" s="359" t="s">
        <v>531</v>
      </c>
      <c r="L47" s="359" t="s">
        <v>531</v>
      </c>
      <c r="M47" s="360" t="s">
        <v>531</v>
      </c>
    </row>
    <row r="48" spans="2:13" ht="27.75" customHeight="1" x14ac:dyDescent="0.25">
      <c r="B48" s="1186"/>
      <c r="C48" s="1187"/>
      <c r="D48" s="106"/>
      <c r="E48" s="1190" t="s">
        <v>39</v>
      </c>
      <c r="F48" s="1190"/>
      <c r="G48" s="1190"/>
      <c r="H48" s="1191"/>
      <c r="I48" s="358" t="s">
        <v>531</v>
      </c>
      <c r="J48" s="359" t="s">
        <v>531</v>
      </c>
      <c r="K48" s="359" t="s">
        <v>531</v>
      </c>
      <c r="L48" s="359" t="s">
        <v>531</v>
      </c>
      <c r="M48" s="360" t="s">
        <v>531</v>
      </c>
    </row>
    <row r="49" spans="2:13" ht="27.75" customHeight="1" x14ac:dyDescent="0.25">
      <c r="B49" s="1188"/>
      <c r="C49" s="1189"/>
      <c r="D49" s="106"/>
      <c r="E49" s="1190" t="s">
        <v>40</v>
      </c>
      <c r="F49" s="1190"/>
      <c r="G49" s="1190"/>
      <c r="H49" s="1191"/>
      <c r="I49" s="358" t="s">
        <v>531</v>
      </c>
      <c r="J49" s="359" t="s">
        <v>531</v>
      </c>
      <c r="K49" s="359" t="s">
        <v>531</v>
      </c>
      <c r="L49" s="359" t="s">
        <v>531</v>
      </c>
      <c r="M49" s="360" t="s">
        <v>531</v>
      </c>
    </row>
    <row r="50" spans="2:13" ht="27.75" customHeight="1" x14ac:dyDescent="0.25">
      <c r="B50" s="1184" t="s">
        <v>41</v>
      </c>
      <c r="C50" s="1185"/>
      <c r="D50" s="109"/>
      <c r="E50" s="1190" t="s">
        <v>42</v>
      </c>
      <c r="F50" s="1190"/>
      <c r="G50" s="1190"/>
      <c r="H50" s="1191"/>
      <c r="I50" s="358">
        <v>10100</v>
      </c>
      <c r="J50" s="359">
        <v>11613</v>
      </c>
      <c r="K50" s="359">
        <v>14187</v>
      </c>
      <c r="L50" s="359">
        <v>17050</v>
      </c>
      <c r="M50" s="360">
        <v>18810</v>
      </c>
    </row>
    <row r="51" spans="2:13" ht="27.75" customHeight="1" x14ac:dyDescent="0.25">
      <c r="B51" s="1186"/>
      <c r="C51" s="1187"/>
      <c r="D51" s="106"/>
      <c r="E51" s="1190" t="s">
        <v>43</v>
      </c>
      <c r="F51" s="1190"/>
      <c r="G51" s="1190"/>
      <c r="H51" s="1191"/>
      <c r="I51" s="358">
        <v>23179</v>
      </c>
      <c r="J51" s="359">
        <v>24190</v>
      </c>
      <c r="K51" s="359">
        <v>24610</v>
      </c>
      <c r="L51" s="359">
        <v>25280</v>
      </c>
      <c r="M51" s="360">
        <v>26951</v>
      </c>
    </row>
    <row r="52" spans="2:13" ht="27.75" customHeight="1" x14ac:dyDescent="0.25">
      <c r="B52" s="1188"/>
      <c r="C52" s="1189"/>
      <c r="D52" s="106"/>
      <c r="E52" s="1190" t="s">
        <v>44</v>
      </c>
      <c r="F52" s="1190"/>
      <c r="G52" s="1190"/>
      <c r="H52" s="1191"/>
      <c r="I52" s="358">
        <v>118447</v>
      </c>
      <c r="J52" s="359">
        <v>118607</v>
      </c>
      <c r="K52" s="359">
        <v>115547</v>
      </c>
      <c r="L52" s="359">
        <v>110663</v>
      </c>
      <c r="M52" s="360">
        <v>106993</v>
      </c>
    </row>
    <row r="53" spans="2:13" ht="27.75" customHeight="1" thickBot="1" x14ac:dyDescent="0.3">
      <c r="B53" s="1192" t="s">
        <v>45</v>
      </c>
      <c r="C53" s="1193"/>
      <c r="D53" s="110"/>
      <c r="E53" s="1194" t="s">
        <v>46</v>
      </c>
      <c r="F53" s="1194"/>
      <c r="G53" s="1194"/>
      <c r="H53" s="1195"/>
      <c r="I53" s="361">
        <v>33903</v>
      </c>
      <c r="J53" s="362">
        <v>31127</v>
      </c>
      <c r="K53" s="362">
        <v>27752</v>
      </c>
      <c r="L53" s="362">
        <v>24955</v>
      </c>
      <c r="M53" s="363">
        <v>22743</v>
      </c>
    </row>
    <row r="54" spans="2:13" ht="27.75" customHeight="1" x14ac:dyDescent="0.3">
      <c r="B54" s="111" t="s">
        <v>47</v>
      </c>
      <c r="C54" s="112"/>
      <c r="D54" s="112"/>
      <c r="E54" s="113"/>
      <c r="F54" s="113"/>
      <c r="G54" s="113"/>
      <c r="H54" s="113"/>
      <c r="I54" s="114"/>
      <c r="J54" s="114"/>
      <c r="K54" s="114"/>
      <c r="L54" s="114"/>
      <c r="M54" s="114"/>
    </row>
    <row r="55" spans="2:13" ht="12.75" x14ac:dyDescent="0.25"/>
  </sheetData>
  <sheetProtection algorithmName="SHA-512" hashValue="fzwttLbdOMSMBUKHY3sil4Ov9a4uVycuQraV6we7eSW9saNnd4NgTsUIr1xMZkpGKRyR0UcUTmFW4/vtUvRZgA==" saltValue="HhfvD2mh+3gfAqAGZtot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L28" sqref="L28"/>
    </sheetView>
  </sheetViews>
  <sheetFormatPr defaultColWidth="0" defaultRowHeight="13.5"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15" t="s">
        <v>48</v>
      </c>
    </row>
    <row r="54" spans="2:8" ht="29.25" customHeight="1" thickBot="1" x14ac:dyDescent="0.4">
      <c r="B54" s="116" t="s">
        <v>1</v>
      </c>
      <c r="C54" s="117"/>
      <c r="D54" s="117"/>
      <c r="E54" s="118" t="s">
        <v>2</v>
      </c>
      <c r="F54" s="119" t="s">
        <v>574</v>
      </c>
      <c r="G54" s="119" t="s">
        <v>575</v>
      </c>
      <c r="H54" s="120" t="s">
        <v>576</v>
      </c>
    </row>
    <row r="55" spans="2:8" ht="52.5" customHeight="1" x14ac:dyDescent="0.25">
      <c r="B55" s="121"/>
      <c r="C55" s="1211" t="s">
        <v>49</v>
      </c>
      <c r="D55" s="1211"/>
      <c r="E55" s="1212"/>
      <c r="F55" s="122">
        <v>7456</v>
      </c>
      <c r="G55" s="122">
        <v>8474</v>
      </c>
      <c r="H55" s="123">
        <v>9036</v>
      </c>
    </row>
    <row r="56" spans="2:8" ht="52.5" customHeight="1" x14ac:dyDescent="0.25">
      <c r="B56" s="124"/>
      <c r="C56" s="1213" t="s">
        <v>50</v>
      </c>
      <c r="D56" s="1213"/>
      <c r="E56" s="1214"/>
      <c r="F56" s="125" t="s">
        <v>531</v>
      </c>
      <c r="G56" s="125" t="s">
        <v>531</v>
      </c>
      <c r="H56" s="126" t="s">
        <v>531</v>
      </c>
    </row>
    <row r="57" spans="2:8" ht="53.25" customHeight="1" x14ac:dyDescent="0.25">
      <c r="B57" s="124"/>
      <c r="C57" s="1215" t="s">
        <v>51</v>
      </c>
      <c r="D57" s="1215"/>
      <c r="E57" s="1216"/>
      <c r="F57" s="127">
        <v>7053</v>
      </c>
      <c r="G57" s="127">
        <v>7165</v>
      </c>
      <c r="H57" s="128">
        <v>6768</v>
      </c>
    </row>
    <row r="58" spans="2:8" ht="45.75" customHeight="1" x14ac:dyDescent="0.25">
      <c r="B58" s="129"/>
      <c r="C58" s="1203" t="s">
        <v>610</v>
      </c>
      <c r="D58" s="1204"/>
      <c r="E58" s="1205"/>
      <c r="F58" s="130">
        <v>2354</v>
      </c>
      <c r="G58" s="130">
        <v>2750</v>
      </c>
      <c r="H58" s="131">
        <v>2960</v>
      </c>
    </row>
    <row r="59" spans="2:8" ht="45.75" customHeight="1" x14ac:dyDescent="0.25">
      <c r="B59" s="129"/>
      <c r="C59" s="1203" t="s">
        <v>611</v>
      </c>
      <c r="D59" s="1204"/>
      <c r="E59" s="1205"/>
      <c r="F59" s="130">
        <v>2874</v>
      </c>
      <c r="G59" s="130">
        <v>2530</v>
      </c>
      <c r="H59" s="131">
        <v>1952</v>
      </c>
    </row>
    <row r="60" spans="2:8" ht="45.75" customHeight="1" x14ac:dyDescent="0.25">
      <c r="B60" s="129"/>
      <c r="C60" s="1203" t="s">
        <v>612</v>
      </c>
      <c r="D60" s="1204"/>
      <c r="E60" s="1205"/>
      <c r="F60" s="130">
        <v>548</v>
      </c>
      <c r="G60" s="130">
        <v>526</v>
      </c>
      <c r="H60" s="131">
        <v>464</v>
      </c>
    </row>
    <row r="61" spans="2:8" ht="45.75" customHeight="1" x14ac:dyDescent="0.25">
      <c r="B61" s="129"/>
      <c r="C61" s="1203" t="s">
        <v>613</v>
      </c>
      <c r="D61" s="1204"/>
      <c r="E61" s="1205"/>
      <c r="F61" s="130">
        <v>354</v>
      </c>
      <c r="G61" s="130">
        <v>412</v>
      </c>
      <c r="H61" s="131">
        <v>431</v>
      </c>
    </row>
    <row r="62" spans="2:8" ht="45.75" customHeight="1" thickBot="1" x14ac:dyDescent="0.3">
      <c r="B62" s="132"/>
      <c r="C62" s="1206" t="s">
        <v>614</v>
      </c>
      <c r="D62" s="1207"/>
      <c r="E62" s="1208"/>
      <c r="F62" s="133">
        <v>296</v>
      </c>
      <c r="G62" s="133">
        <v>295</v>
      </c>
      <c r="H62" s="134">
        <v>294</v>
      </c>
    </row>
    <row r="63" spans="2:8" ht="52.5" customHeight="1" thickBot="1" x14ac:dyDescent="0.3">
      <c r="B63" s="135"/>
      <c r="C63" s="1209" t="s">
        <v>52</v>
      </c>
      <c r="D63" s="1209"/>
      <c r="E63" s="1210"/>
      <c r="F63" s="136">
        <v>14508</v>
      </c>
      <c r="G63" s="136">
        <v>15639</v>
      </c>
      <c r="H63" s="137">
        <v>15804</v>
      </c>
    </row>
    <row r="64" spans="2:8" ht="12.75" x14ac:dyDescent="0.25"/>
  </sheetData>
  <sheetProtection algorithmName="SHA-512" hashValue="HeApYOw/5lfP4tJH7rliPCBW215kUedDVB2lyhCUD+1vYX0woCpzNTemEEjftDfAkeFAoa9XRpDQB8p7uF9TGQ==" saltValue="i9QUXKH5HaJwnhdkfF8D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44" customWidth="1"/>
    <col min="2" max="8" width="13.3984375" style="144" customWidth="1"/>
    <col min="9" max="16384" width="11.1328125" style="144"/>
  </cols>
  <sheetData>
    <row r="1" spans="1:8" x14ac:dyDescent="0.25">
      <c r="A1" s="138"/>
      <c r="B1" s="139"/>
      <c r="C1" s="140"/>
      <c r="D1" s="141"/>
      <c r="E1" s="142"/>
      <c r="F1" s="142"/>
      <c r="G1" s="142"/>
      <c r="H1" s="143"/>
    </row>
    <row r="2" spans="1:8" x14ac:dyDescent="0.25">
      <c r="A2" s="145"/>
      <c r="B2" s="146"/>
      <c r="C2" s="147"/>
      <c r="D2" s="148" t="s">
        <v>53</v>
      </c>
      <c r="E2" s="149"/>
      <c r="F2" s="150" t="s">
        <v>569</v>
      </c>
      <c r="G2" s="151"/>
      <c r="H2" s="152"/>
    </row>
    <row r="3" spans="1:8" x14ac:dyDescent="0.25">
      <c r="A3" s="148" t="s">
        <v>562</v>
      </c>
      <c r="B3" s="153"/>
      <c r="C3" s="154"/>
      <c r="D3" s="155">
        <v>44963</v>
      </c>
      <c r="E3" s="156"/>
      <c r="F3" s="157">
        <v>46457</v>
      </c>
      <c r="G3" s="158"/>
      <c r="H3" s="159"/>
    </row>
    <row r="4" spans="1:8" x14ac:dyDescent="0.25">
      <c r="A4" s="160"/>
      <c r="B4" s="161"/>
      <c r="C4" s="162"/>
      <c r="D4" s="163">
        <v>24638</v>
      </c>
      <c r="E4" s="164"/>
      <c r="F4" s="165">
        <v>24020</v>
      </c>
      <c r="G4" s="166"/>
      <c r="H4" s="167"/>
    </row>
    <row r="5" spans="1:8" x14ac:dyDescent="0.25">
      <c r="A5" s="148" t="s">
        <v>564</v>
      </c>
      <c r="B5" s="153"/>
      <c r="C5" s="154"/>
      <c r="D5" s="155">
        <v>57264</v>
      </c>
      <c r="E5" s="156"/>
      <c r="F5" s="157">
        <v>51849</v>
      </c>
      <c r="G5" s="158"/>
      <c r="H5" s="159"/>
    </row>
    <row r="6" spans="1:8" x14ac:dyDescent="0.25">
      <c r="A6" s="160"/>
      <c r="B6" s="161"/>
      <c r="C6" s="162"/>
      <c r="D6" s="163">
        <v>34759</v>
      </c>
      <c r="E6" s="164"/>
      <c r="F6" s="165">
        <v>26326</v>
      </c>
      <c r="G6" s="166"/>
      <c r="H6" s="167"/>
    </row>
    <row r="7" spans="1:8" x14ac:dyDescent="0.25">
      <c r="A7" s="148" t="s">
        <v>565</v>
      </c>
      <c r="B7" s="153"/>
      <c r="C7" s="154"/>
      <c r="D7" s="155">
        <v>48529</v>
      </c>
      <c r="E7" s="156"/>
      <c r="F7" s="157">
        <v>52191</v>
      </c>
      <c r="G7" s="158"/>
      <c r="H7" s="159"/>
    </row>
    <row r="8" spans="1:8" x14ac:dyDescent="0.25">
      <c r="A8" s="160"/>
      <c r="B8" s="161"/>
      <c r="C8" s="162"/>
      <c r="D8" s="163">
        <v>23327</v>
      </c>
      <c r="E8" s="164"/>
      <c r="F8" s="165">
        <v>26807</v>
      </c>
      <c r="G8" s="166"/>
      <c r="H8" s="167"/>
    </row>
    <row r="9" spans="1:8" x14ac:dyDescent="0.25">
      <c r="A9" s="148" t="s">
        <v>566</v>
      </c>
      <c r="B9" s="153"/>
      <c r="C9" s="154"/>
      <c r="D9" s="155">
        <v>37521</v>
      </c>
      <c r="E9" s="156"/>
      <c r="F9" s="157">
        <v>48105</v>
      </c>
      <c r="G9" s="158"/>
      <c r="H9" s="159"/>
    </row>
    <row r="10" spans="1:8" x14ac:dyDescent="0.25">
      <c r="A10" s="160"/>
      <c r="B10" s="161"/>
      <c r="C10" s="162"/>
      <c r="D10" s="163">
        <v>18239</v>
      </c>
      <c r="E10" s="164"/>
      <c r="F10" s="165">
        <v>24072</v>
      </c>
      <c r="G10" s="166"/>
      <c r="H10" s="167"/>
    </row>
    <row r="11" spans="1:8" x14ac:dyDescent="0.25">
      <c r="A11" s="148" t="s">
        <v>567</v>
      </c>
      <c r="B11" s="153"/>
      <c r="C11" s="154"/>
      <c r="D11" s="155">
        <v>41702</v>
      </c>
      <c r="E11" s="156"/>
      <c r="F11" s="157">
        <v>47446</v>
      </c>
      <c r="G11" s="158"/>
      <c r="H11" s="159"/>
    </row>
    <row r="12" spans="1:8" x14ac:dyDescent="0.25">
      <c r="A12" s="160"/>
      <c r="B12" s="161"/>
      <c r="C12" s="168"/>
      <c r="D12" s="163">
        <v>17842</v>
      </c>
      <c r="E12" s="164"/>
      <c r="F12" s="165">
        <v>24371</v>
      </c>
      <c r="G12" s="166"/>
      <c r="H12" s="167"/>
    </row>
    <row r="13" spans="1:8" x14ac:dyDescent="0.25">
      <c r="A13" s="148"/>
      <c r="B13" s="153"/>
      <c r="C13" s="169"/>
      <c r="D13" s="170">
        <v>45996</v>
      </c>
      <c r="E13" s="171"/>
      <c r="F13" s="172">
        <v>49210</v>
      </c>
      <c r="G13" s="173"/>
      <c r="H13" s="159"/>
    </row>
    <row r="14" spans="1:8" x14ac:dyDescent="0.25">
      <c r="A14" s="160"/>
      <c r="B14" s="161"/>
      <c r="C14" s="162"/>
      <c r="D14" s="163">
        <v>23761</v>
      </c>
      <c r="E14" s="164"/>
      <c r="F14" s="165">
        <v>25119</v>
      </c>
      <c r="G14" s="166"/>
      <c r="H14" s="167"/>
    </row>
    <row r="17" spans="1:11" x14ac:dyDescent="0.25">
      <c r="A17" s="144" t="s">
        <v>54</v>
      </c>
    </row>
    <row r="18" spans="1:11" x14ac:dyDescent="0.2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5">
      <c r="A19" s="174" t="s">
        <v>55</v>
      </c>
      <c r="B19" s="174">
        <f>ROUND(VALUE(SUBSTITUTE(実質収支比率等に係る経年分析!F$48,"▲","-")),2)</f>
        <v>0.67</v>
      </c>
      <c r="C19" s="174">
        <f>ROUND(VALUE(SUBSTITUTE(実質収支比率等に係る経年分析!G$48,"▲","-")),2)</f>
        <v>1.93</v>
      </c>
      <c r="D19" s="174">
        <f>ROUND(VALUE(SUBSTITUTE(実質収支比率等に係る経年分析!H$48,"▲","-")),2)</f>
        <v>2.92</v>
      </c>
      <c r="E19" s="174">
        <f>ROUND(VALUE(SUBSTITUTE(実質収支比率等に係る経年分析!I$48,"▲","-")),2)</f>
        <v>4.3499999999999996</v>
      </c>
      <c r="F19" s="174">
        <f>ROUND(VALUE(SUBSTITUTE(実質収支比率等に係る経年分析!J$48,"▲","-")),2)</f>
        <v>4.59</v>
      </c>
    </row>
    <row r="20" spans="1:11" x14ac:dyDescent="0.25">
      <c r="A20" s="174" t="s">
        <v>56</v>
      </c>
      <c r="B20" s="174">
        <f>ROUND(VALUE(SUBSTITUTE(実質収支比率等に係る経年分析!F$47,"▲","-")),2)</f>
        <v>7.75</v>
      </c>
      <c r="C20" s="174">
        <f>ROUND(VALUE(SUBSTITUTE(実質収支比率等に係る経年分析!G$47,"▲","-")),2)</f>
        <v>8.15</v>
      </c>
      <c r="D20" s="174">
        <f>ROUND(VALUE(SUBSTITUTE(実質収支比率等に係る経年分析!H$47,"▲","-")),2)</f>
        <v>10.59</v>
      </c>
      <c r="E20" s="174">
        <f>ROUND(VALUE(SUBSTITUTE(実質収支比率等に係る経年分析!I$47,"▲","-")),2)</f>
        <v>11.73</v>
      </c>
      <c r="F20" s="174">
        <f>ROUND(VALUE(SUBSTITUTE(実質収支比率等に係る経年分析!J$47,"▲","-")),2)</f>
        <v>12.8</v>
      </c>
    </row>
    <row r="21" spans="1:11" x14ac:dyDescent="0.25">
      <c r="A21" s="174" t="s">
        <v>57</v>
      </c>
      <c r="B21" s="174">
        <f>IF(ISNUMBER(VALUE(SUBSTITUTE(実質収支比率等に係る経年分析!F$49,"▲","-"))),ROUND(VALUE(SUBSTITUTE(実質収支比率等に係る経年分析!F$49,"▲","-")),2),NA())</f>
        <v>-0.34</v>
      </c>
      <c r="C21" s="174">
        <f>IF(ISNUMBER(VALUE(SUBSTITUTE(実質収支比率等に係る経年分析!G$49,"▲","-"))),ROUND(VALUE(SUBSTITUTE(実質収支比率等に係る経年分析!G$49,"▲","-")),2),NA())</f>
        <v>1.68</v>
      </c>
      <c r="D21" s="174">
        <f>IF(ISNUMBER(VALUE(SUBSTITUTE(実質収支比率等に係る経年分析!H$49,"▲","-"))),ROUND(VALUE(SUBSTITUTE(実質収支比率等に係る経年分析!H$49,"▲","-")),2),NA())</f>
        <v>3.6</v>
      </c>
      <c r="E21" s="174">
        <f>IF(ISNUMBER(VALUE(SUBSTITUTE(実質収支比率等に係る経年分析!I$49,"▲","-"))),ROUND(VALUE(SUBSTITUTE(実質収支比率等に係る経年分析!I$49,"▲","-")),2),NA())</f>
        <v>3</v>
      </c>
      <c r="F21" s="174">
        <f>IF(ISNUMBER(VALUE(SUBSTITUTE(実質収支比率等に係る経年分析!J$49,"▲","-"))),ROUND(VALUE(SUBSTITUTE(実質収支比率等に係る経年分析!J$49,"▲","-")),2),NA())</f>
        <v>0.93</v>
      </c>
    </row>
    <row r="24" spans="1:11" x14ac:dyDescent="0.25">
      <c r="A24" s="144" t="s">
        <v>58</v>
      </c>
    </row>
    <row r="25" spans="1:11" x14ac:dyDescent="0.2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5">
      <c r="A26" s="175"/>
      <c r="B26" s="175" t="s">
        <v>59</v>
      </c>
      <c r="C26" s="175" t="s">
        <v>60</v>
      </c>
      <c r="D26" s="175" t="s">
        <v>59</v>
      </c>
      <c r="E26" s="175" t="s">
        <v>60</v>
      </c>
      <c r="F26" s="175" t="s">
        <v>59</v>
      </c>
      <c r="G26" s="175" t="s">
        <v>60</v>
      </c>
      <c r="H26" s="175" t="s">
        <v>59</v>
      </c>
      <c r="I26" s="175" t="s">
        <v>60</v>
      </c>
      <c r="J26" s="175" t="s">
        <v>59</v>
      </c>
      <c r="K26" s="175" t="s">
        <v>60</v>
      </c>
    </row>
    <row r="27" spans="1:11" x14ac:dyDescent="0.2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7.0000000000000007E-2</v>
      </c>
    </row>
    <row r="28" spans="1:11" x14ac:dyDescent="0.2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5">
      <c r="A29" s="175" t="str">
        <f>IF(連結実質赤字比率に係る赤字・黒字の構成分析!C$41="",NA(),連結実質赤字比率に係る赤字・黒字の構成分析!C$41)</f>
        <v>交通事業会計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0.68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2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2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0.21</v>
      </c>
    </row>
    <row r="32" spans="1:11" x14ac:dyDescent="0.2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1.98</v>
      </c>
    </row>
    <row r="33" spans="1:16" x14ac:dyDescent="0.25">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2.94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2.98</v>
      </c>
    </row>
    <row r="34" spans="1:16" x14ac:dyDescent="0.2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4.55</v>
      </c>
    </row>
    <row r="35" spans="1:16" x14ac:dyDescent="0.2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4.3099999999999996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4.72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4.6900000000000004</v>
      </c>
    </row>
    <row r="36" spans="1:16" x14ac:dyDescent="0.25">
      <c r="A36" s="175" t="str">
        <f>IF(連結実質赤字比率に係る赤字・黒字の構成分析!C$34="",NA(),連結実質赤字比率に係る赤字・黒字の構成分析!C$34)</f>
        <v>病院事業会計</v>
      </c>
      <c r="B36" s="175">
        <f>IF(ROUND(VALUE(SUBSTITUTE(連結実質赤字比率に係る赤字・黒字の構成分析!F$34,"▲", "-")), 2) &lt; 0, ABS(ROUND(VALUE(SUBSTITUTE(連結実質赤字比率に係る赤字・黒字の構成分析!F$34,"▲", "-")), 2)), NA())</f>
        <v>4.4000000000000004</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4.37</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1.86</v>
      </c>
      <c r="G36" s="175" t="e">
        <f>IF(ROUND(VALUE(SUBSTITUTE(連結実質赤字比率に係る赤字・黒字の構成分析!H$34,"▲", "-")), 2) &gt;= 0, ABS(ROUND(VALUE(SUBSTITUTE(連結実質赤字比率に係る赤字・黒字の構成分析!H$34,"▲", "-")), 2)), NA())</f>
        <v>#N/A</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6.01</v>
      </c>
    </row>
    <row r="39" spans="1:16" x14ac:dyDescent="0.25">
      <c r="A39" s="144" t="s">
        <v>61</v>
      </c>
    </row>
    <row r="40" spans="1:16" x14ac:dyDescent="0.2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5">
      <c r="A42" s="176" t="s">
        <v>64</v>
      </c>
      <c r="B42" s="176"/>
      <c r="C42" s="176"/>
      <c r="D42" s="176">
        <f>'実質公債費比率（分子）の構造'!K$52</f>
        <v>13784</v>
      </c>
      <c r="E42" s="176"/>
      <c r="F42" s="176"/>
      <c r="G42" s="176">
        <f>'実質公債費比率（分子）の構造'!L$52</f>
        <v>12971</v>
      </c>
      <c r="H42" s="176"/>
      <c r="I42" s="176"/>
      <c r="J42" s="176">
        <f>'実質公債費比率（分子）の構造'!M$52</f>
        <v>12892</v>
      </c>
      <c r="K42" s="176"/>
      <c r="L42" s="176"/>
      <c r="M42" s="176">
        <f>'実質公債費比率（分子）の構造'!N$52</f>
        <v>12556</v>
      </c>
      <c r="N42" s="176"/>
      <c r="O42" s="176"/>
      <c r="P42" s="176">
        <f>'実質公債費比率（分子）の構造'!O$52</f>
        <v>12610</v>
      </c>
    </row>
    <row r="43" spans="1:16" x14ac:dyDescent="0.25">
      <c r="A43" s="176" t="s">
        <v>65</v>
      </c>
      <c r="B43" s="176">
        <f>'実質公債費比率（分子）の構造'!K$51</f>
        <v>1</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25">
      <c r="A44" s="176" t="s">
        <v>66</v>
      </c>
      <c r="B44" s="176">
        <f>'実質公債費比率（分子）の構造'!K$50</f>
        <v>244</v>
      </c>
      <c r="C44" s="176"/>
      <c r="D44" s="176"/>
      <c r="E44" s="176">
        <f>'実質公債費比率（分子）の構造'!L$50</f>
        <v>205</v>
      </c>
      <c r="F44" s="176"/>
      <c r="G44" s="176"/>
      <c r="H44" s="176">
        <f>'実質公債費比率（分子）の構造'!M$50</f>
        <v>246</v>
      </c>
      <c r="I44" s="176"/>
      <c r="J44" s="176"/>
      <c r="K44" s="176">
        <f>'実質公債費比率（分子）の構造'!N$50</f>
        <v>196</v>
      </c>
      <c r="L44" s="176"/>
      <c r="M44" s="176"/>
      <c r="N44" s="176">
        <f>'実質公債費比率（分子）の構造'!O$50</f>
        <v>211</v>
      </c>
      <c r="O44" s="176"/>
      <c r="P44" s="176"/>
    </row>
    <row r="45" spans="1:16" x14ac:dyDescent="0.2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5">
      <c r="A46" s="176" t="s">
        <v>68</v>
      </c>
      <c r="B46" s="176">
        <f>'実質公債費比率（分子）の構造'!K$48</f>
        <v>2938</v>
      </c>
      <c r="C46" s="176"/>
      <c r="D46" s="176"/>
      <c r="E46" s="176">
        <f>'実質公債費比率（分子）の構造'!L$48</f>
        <v>2819</v>
      </c>
      <c r="F46" s="176"/>
      <c r="G46" s="176"/>
      <c r="H46" s="176">
        <f>'実質公債費比率（分子）の構造'!M$48</f>
        <v>2851</v>
      </c>
      <c r="I46" s="176"/>
      <c r="J46" s="176"/>
      <c r="K46" s="176">
        <f>'実質公債費比率（分子）の構造'!N$48</f>
        <v>2818</v>
      </c>
      <c r="L46" s="176"/>
      <c r="M46" s="176"/>
      <c r="N46" s="176">
        <f>'実質公債費比率（分子）の構造'!O$48</f>
        <v>3085</v>
      </c>
      <c r="O46" s="176"/>
      <c r="P46" s="176"/>
    </row>
    <row r="47" spans="1:16" x14ac:dyDescent="0.2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5">
      <c r="A49" s="176" t="s">
        <v>71</v>
      </c>
      <c r="B49" s="176">
        <f>'実質公債費比率（分子）の構造'!K$45</f>
        <v>15680</v>
      </c>
      <c r="C49" s="176"/>
      <c r="D49" s="176"/>
      <c r="E49" s="176">
        <f>'実質公債費比率（分子）の構造'!L$45</f>
        <v>13156</v>
      </c>
      <c r="F49" s="176"/>
      <c r="G49" s="176"/>
      <c r="H49" s="176">
        <f>'実質公債費比率（分子）の構造'!M$45</f>
        <v>12929</v>
      </c>
      <c r="I49" s="176"/>
      <c r="J49" s="176"/>
      <c r="K49" s="176">
        <f>'実質公債費比率（分子）の構造'!N$45</f>
        <v>12555</v>
      </c>
      <c r="L49" s="176"/>
      <c r="M49" s="176"/>
      <c r="N49" s="176">
        <f>'実質公債費比率（分子）の構造'!O$45</f>
        <v>12544</v>
      </c>
      <c r="O49" s="176"/>
      <c r="P49" s="176"/>
    </row>
    <row r="50" spans="1:16" x14ac:dyDescent="0.25">
      <c r="A50" s="176" t="s">
        <v>72</v>
      </c>
      <c r="B50" s="176" t="e">
        <f>NA()</f>
        <v>#N/A</v>
      </c>
      <c r="C50" s="176">
        <f>IF(ISNUMBER('実質公債費比率（分子）の構造'!K$53),'実質公債費比率（分子）の構造'!K$53,NA())</f>
        <v>5079</v>
      </c>
      <c r="D50" s="176" t="e">
        <f>NA()</f>
        <v>#N/A</v>
      </c>
      <c r="E50" s="176" t="e">
        <f>NA()</f>
        <v>#N/A</v>
      </c>
      <c r="F50" s="176">
        <f>IF(ISNUMBER('実質公債費比率（分子）の構造'!L$53),'実質公債費比率（分子）の構造'!L$53,NA())</f>
        <v>3209</v>
      </c>
      <c r="G50" s="176" t="e">
        <f>NA()</f>
        <v>#N/A</v>
      </c>
      <c r="H50" s="176" t="e">
        <f>NA()</f>
        <v>#N/A</v>
      </c>
      <c r="I50" s="176">
        <f>IF(ISNUMBER('実質公債費比率（分子）の構造'!M$53),'実質公債費比率（分子）の構造'!M$53,NA())</f>
        <v>3134</v>
      </c>
      <c r="J50" s="176" t="e">
        <f>NA()</f>
        <v>#N/A</v>
      </c>
      <c r="K50" s="176" t="e">
        <f>NA()</f>
        <v>#N/A</v>
      </c>
      <c r="L50" s="176">
        <f>IF(ISNUMBER('実質公債費比率（分子）の構造'!N$53),'実質公債費比率（分子）の構造'!N$53,NA())</f>
        <v>3013</v>
      </c>
      <c r="M50" s="176" t="e">
        <f>NA()</f>
        <v>#N/A</v>
      </c>
      <c r="N50" s="176" t="e">
        <f>NA()</f>
        <v>#N/A</v>
      </c>
      <c r="O50" s="176">
        <f>IF(ISNUMBER('実質公債費比率（分子）の構造'!O$53),'実質公債費比率（分子）の構造'!O$53,NA())</f>
        <v>3230</v>
      </c>
      <c r="P50" s="176" t="e">
        <f>NA()</f>
        <v>#N/A</v>
      </c>
    </row>
    <row r="53" spans="1:16" x14ac:dyDescent="0.25">
      <c r="A53" s="144" t="s">
        <v>73</v>
      </c>
    </row>
    <row r="54" spans="1:16" x14ac:dyDescent="0.2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5">
      <c r="A56" s="175" t="s">
        <v>44</v>
      </c>
      <c r="B56" s="175"/>
      <c r="C56" s="175"/>
      <c r="D56" s="175">
        <f>'将来負担比率（分子）の構造'!I$52</f>
        <v>118447</v>
      </c>
      <c r="E56" s="175"/>
      <c r="F56" s="175"/>
      <c r="G56" s="175">
        <f>'将来負担比率（分子）の構造'!J$52</f>
        <v>118607</v>
      </c>
      <c r="H56" s="175"/>
      <c r="I56" s="175"/>
      <c r="J56" s="175">
        <f>'将来負担比率（分子）の構造'!K$52</f>
        <v>115547</v>
      </c>
      <c r="K56" s="175"/>
      <c r="L56" s="175"/>
      <c r="M56" s="175">
        <f>'将来負担比率（分子）の構造'!L$52</f>
        <v>110663</v>
      </c>
      <c r="N56" s="175"/>
      <c r="O56" s="175"/>
      <c r="P56" s="175">
        <f>'将来負担比率（分子）の構造'!M$52</f>
        <v>106993</v>
      </c>
    </row>
    <row r="57" spans="1:16" x14ac:dyDescent="0.25">
      <c r="A57" s="175" t="s">
        <v>43</v>
      </c>
      <c r="B57" s="175"/>
      <c r="C57" s="175"/>
      <c r="D57" s="175">
        <f>'将来負担比率（分子）の構造'!I$51</f>
        <v>23179</v>
      </c>
      <c r="E57" s="175"/>
      <c r="F57" s="175"/>
      <c r="G57" s="175">
        <f>'将来負担比率（分子）の構造'!J$51</f>
        <v>24190</v>
      </c>
      <c r="H57" s="175"/>
      <c r="I57" s="175"/>
      <c r="J57" s="175">
        <f>'将来負担比率（分子）の構造'!K$51</f>
        <v>24610</v>
      </c>
      <c r="K57" s="175"/>
      <c r="L57" s="175"/>
      <c r="M57" s="175">
        <f>'将来負担比率（分子）の構造'!L$51</f>
        <v>25280</v>
      </c>
      <c r="N57" s="175"/>
      <c r="O57" s="175"/>
      <c r="P57" s="175">
        <f>'将来負担比率（分子）の構造'!M$51</f>
        <v>26951</v>
      </c>
    </row>
    <row r="58" spans="1:16" x14ac:dyDescent="0.25">
      <c r="A58" s="175" t="s">
        <v>42</v>
      </c>
      <c r="B58" s="175"/>
      <c r="C58" s="175"/>
      <c r="D58" s="175">
        <f>'将来負担比率（分子）の構造'!I$50</f>
        <v>10100</v>
      </c>
      <c r="E58" s="175"/>
      <c r="F58" s="175"/>
      <c r="G58" s="175">
        <f>'将来負担比率（分子）の構造'!J$50</f>
        <v>11613</v>
      </c>
      <c r="H58" s="175"/>
      <c r="I58" s="175"/>
      <c r="J58" s="175">
        <f>'将来負担比率（分子）の構造'!K$50</f>
        <v>14187</v>
      </c>
      <c r="K58" s="175"/>
      <c r="L58" s="175"/>
      <c r="M58" s="175">
        <f>'将来負担比率（分子）の構造'!L$50</f>
        <v>17050</v>
      </c>
      <c r="N58" s="175"/>
      <c r="O58" s="175"/>
      <c r="P58" s="175">
        <f>'将来負担比率（分子）の構造'!M$50</f>
        <v>18810</v>
      </c>
    </row>
    <row r="59" spans="1:16" x14ac:dyDescent="0.2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5">
      <c r="A61" s="175" t="s">
        <v>37</v>
      </c>
      <c r="B61" s="175">
        <f>'将来負担比率（分子）の構造'!I$46</f>
        <v>1482</v>
      </c>
      <c r="C61" s="175"/>
      <c r="D61" s="175"/>
      <c r="E61" s="175">
        <f>'将来負担比率（分子）の構造'!J$46</f>
        <v>1384</v>
      </c>
      <c r="F61" s="175"/>
      <c r="G61" s="175"/>
      <c r="H61" s="175">
        <f>'将来負担比率（分子）の構造'!K$46</f>
        <v>1275</v>
      </c>
      <c r="I61" s="175"/>
      <c r="J61" s="175"/>
      <c r="K61" s="175">
        <f>'将来負担比率（分子）の構造'!L$46</f>
        <v>1169</v>
      </c>
      <c r="L61" s="175"/>
      <c r="M61" s="175"/>
      <c r="N61" s="175">
        <f>'将来負担比率（分子）の構造'!M$46</f>
        <v>1063</v>
      </c>
      <c r="O61" s="175"/>
      <c r="P61" s="175"/>
    </row>
    <row r="62" spans="1:16" x14ac:dyDescent="0.25">
      <c r="A62" s="175" t="s">
        <v>36</v>
      </c>
      <c r="B62" s="175">
        <f>'将来負担比率（分子）の構造'!I$45</f>
        <v>16337</v>
      </c>
      <c r="C62" s="175"/>
      <c r="D62" s="175"/>
      <c r="E62" s="175">
        <f>'将来負担比率（分子）の構造'!J$45</f>
        <v>16293</v>
      </c>
      <c r="F62" s="175"/>
      <c r="G62" s="175"/>
      <c r="H62" s="175">
        <f>'将来負担比率（分子）の構造'!K$45</f>
        <v>15576</v>
      </c>
      <c r="I62" s="175"/>
      <c r="J62" s="175"/>
      <c r="K62" s="175">
        <f>'将来負担比率（分子）の構造'!L$45</f>
        <v>15627</v>
      </c>
      <c r="L62" s="175"/>
      <c r="M62" s="175"/>
      <c r="N62" s="175">
        <f>'将来負担比率（分子）の構造'!M$45</f>
        <v>15478</v>
      </c>
      <c r="O62" s="175"/>
      <c r="P62" s="175"/>
    </row>
    <row r="63" spans="1:16" x14ac:dyDescent="0.25">
      <c r="A63" s="175" t="s">
        <v>35</v>
      </c>
      <c r="B63" s="175">
        <f>'将来負担比率（分子）の構造'!I$44</f>
        <v>1637</v>
      </c>
      <c r="C63" s="175"/>
      <c r="D63" s="175"/>
      <c r="E63" s="175">
        <f>'将来負担比率（分子）の構造'!J$44</f>
        <v>1282</v>
      </c>
      <c r="F63" s="175"/>
      <c r="G63" s="175"/>
      <c r="H63" s="175">
        <f>'将来負担比率（分子）の構造'!K$44</f>
        <v>1024</v>
      </c>
      <c r="I63" s="175"/>
      <c r="J63" s="175"/>
      <c r="K63" s="175">
        <f>'将来負担比率（分子）の構造'!L$44</f>
        <v>762</v>
      </c>
      <c r="L63" s="175"/>
      <c r="M63" s="175"/>
      <c r="N63" s="175">
        <f>'将来負担比率（分子）の構造'!M$44</f>
        <v>495</v>
      </c>
      <c r="O63" s="175"/>
      <c r="P63" s="175"/>
    </row>
    <row r="64" spans="1:16" x14ac:dyDescent="0.25">
      <c r="A64" s="175" t="s">
        <v>34</v>
      </c>
      <c r="B64" s="175">
        <f>'将来負担比率（分子）の構造'!I$43</f>
        <v>26539</v>
      </c>
      <c r="C64" s="175"/>
      <c r="D64" s="175"/>
      <c r="E64" s="175">
        <f>'将来負担比率（分子）の構造'!J$43</f>
        <v>25329</v>
      </c>
      <c r="F64" s="175"/>
      <c r="G64" s="175"/>
      <c r="H64" s="175">
        <f>'将来負担比率（分子）の構造'!K$43</f>
        <v>24802</v>
      </c>
      <c r="I64" s="175"/>
      <c r="J64" s="175"/>
      <c r="K64" s="175">
        <f>'将来負担比率（分子）の構造'!L$43</f>
        <v>24704</v>
      </c>
      <c r="L64" s="175"/>
      <c r="M64" s="175"/>
      <c r="N64" s="175">
        <f>'将来負担比率（分子）の構造'!M$43</f>
        <v>26007</v>
      </c>
      <c r="O64" s="175"/>
      <c r="P64" s="175"/>
    </row>
    <row r="65" spans="1:16" x14ac:dyDescent="0.25">
      <c r="A65" s="175" t="s">
        <v>33</v>
      </c>
      <c r="B65" s="175">
        <f>'将来負担比率（分子）の構造'!I$42</f>
        <v>1333</v>
      </c>
      <c r="C65" s="175"/>
      <c r="D65" s="175"/>
      <c r="E65" s="175">
        <f>'将来負担比率（分子）の構造'!J$42</f>
        <v>1227</v>
      </c>
      <c r="F65" s="175"/>
      <c r="G65" s="175"/>
      <c r="H65" s="175">
        <f>'将来負担比率（分子）の構造'!K$42</f>
        <v>1115</v>
      </c>
      <c r="I65" s="175"/>
      <c r="J65" s="175"/>
      <c r="K65" s="175">
        <f>'将来負担比率（分子）の構造'!L$42</f>
        <v>1021</v>
      </c>
      <c r="L65" s="175"/>
      <c r="M65" s="175"/>
      <c r="N65" s="175">
        <f>'将来負担比率（分子）の構造'!M$42</f>
        <v>927</v>
      </c>
      <c r="O65" s="175"/>
      <c r="P65" s="175"/>
    </row>
    <row r="66" spans="1:16" x14ac:dyDescent="0.25">
      <c r="A66" s="175" t="s">
        <v>32</v>
      </c>
      <c r="B66" s="175">
        <f>'将来負担比率（分子）の構造'!I$41</f>
        <v>138299</v>
      </c>
      <c r="C66" s="175"/>
      <c r="D66" s="175"/>
      <c r="E66" s="175">
        <f>'将来負担比率（分子）の構造'!J$41</f>
        <v>140024</v>
      </c>
      <c r="F66" s="175"/>
      <c r="G66" s="175"/>
      <c r="H66" s="175">
        <f>'将来負担比率（分子）の構造'!K$41</f>
        <v>138304</v>
      </c>
      <c r="I66" s="175"/>
      <c r="J66" s="175"/>
      <c r="K66" s="175">
        <f>'将来負担比率（分子）の構造'!L$41</f>
        <v>134664</v>
      </c>
      <c r="L66" s="175"/>
      <c r="M66" s="175"/>
      <c r="N66" s="175">
        <f>'将来負担比率（分子）の構造'!M$41</f>
        <v>131528</v>
      </c>
      <c r="O66" s="175"/>
      <c r="P66" s="175"/>
    </row>
    <row r="67" spans="1:16" x14ac:dyDescent="0.25">
      <c r="A67" s="175" t="s">
        <v>76</v>
      </c>
      <c r="B67" s="175" t="e">
        <f>NA()</f>
        <v>#N/A</v>
      </c>
      <c r="C67" s="175">
        <f>IF(ISNUMBER('将来負担比率（分子）の構造'!I$53), IF('将来負担比率（分子）の構造'!I$53 &lt; 0, 0, '将来負担比率（分子）の構造'!I$53), NA())</f>
        <v>33903</v>
      </c>
      <c r="D67" s="175" t="e">
        <f>NA()</f>
        <v>#N/A</v>
      </c>
      <c r="E67" s="175" t="e">
        <f>NA()</f>
        <v>#N/A</v>
      </c>
      <c r="F67" s="175">
        <f>IF(ISNUMBER('将来負担比率（分子）の構造'!J$53), IF('将来負担比率（分子）の構造'!J$53 &lt; 0, 0, '将来負担比率（分子）の構造'!J$53), NA())</f>
        <v>31127</v>
      </c>
      <c r="G67" s="175" t="e">
        <f>NA()</f>
        <v>#N/A</v>
      </c>
      <c r="H67" s="175" t="e">
        <f>NA()</f>
        <v>#N/A</v>
      </c>
      <c r="I67" s="175">
        <f>IF(ISNUMBER('将来負担比率（分子）の構造'!K$53), IF('将来負担比率（分子）の構造'!K$53 &lt; 0, 0, '将来負担比率（分子）の構造'!K$53), NA())</f>
        <v>27752</v>
      </c>
      <c r="J67" s="175" t="e">
        <f>NA()</f>
        <v>#N/A</v>
      </c>
      <c r="K67" s="175" t="e">
        <f>NA()</f>
        <v>#N/A</v>
      </c>
      <c r="L67" s="175">
        <f>IF(ISNUMBER('将来負担比率（分子）の構造'!L$53), IF('将来負担比率（分子）の構造'!L$53 &lt; 0, 0, '将来負担比率（分子）の構造'!L$53), NA())</f>
        <v>24955</v>
      </c>
      <c r="M67" s="175" t="e">
        <f>NA()</f>
        <v>#N/A</v>
      </c>
      <c r="N67" s="175" t="e">
        <f>NA()</f>
        <v>#N/A</v>
      </c>
      <c r="O67" s="175">
        <f>IF(ISNUMBER('将来負担比率（分子）の構造'!M$53), IF('将来負担比率（分子）の構造'!M$53 &lt; 0, 0, '将来負担比率（分子）の構造'!M$53), NA())</f>
        <v>22743</v>
      </c>
      <c r="P67" s="175" t="e">
        <f>NA()</f>
        <v>#N/A</v>
      </c>
    </row>
    <row r="70" spans="1:16" x14ac:dyDescent="0.25">
      <c r="A70" s="177" t="s">
        <v>77</v>
      </c>
      <c r="B70" s="177"/>
      <c r="C70" s="177"/>
      <c r="D70" s="177"/>
      <c r="E70" s="177"/>
      <c r="F70" s="177"/>
    </row>
    <row r="71" spans="1:16" x14ac:dyDescent="0.25">
      <c r="A71" s="178"/>
      <c r="B71" s="178" t="str">
        <f>基金残高に係る経年分析!F54</f>
        <v>R02</v>
      </c>
      <c r="C71" s="178" t="str">
        <f>基金残高に係る経年分析!G54</f>
        <v>R03</v>
      </c>
      <c r="D71" s="178" t="str">
        <f>基金残高に係る経年分析!H54</f>
        <v>R04</v>
      </c>
    </row>
    <row r="72" spans="1:16" x14ac:dyDescent="0.25">
      <c r="A72" s="178" t="s">
        <v>78</v>
      </c>
      <c r="B72" s="179">
        <f>基金残高に係る経年分析!F55</f>
        <v>7456</v>
      </c>
      <c r="C72" s="179">
        <f>基金残高に係る経年分析!G55</f>
        <v>8474</v>
      </c>
      <c r="D72" s="179">
        <f>基金残高に係る経年分析!H55</f>
        <v>9036</v>
      </c>
    </row>
    <row r="73" spans="1:16" x14ac:dyDescent="0.25">
      <c r="A73" s="178" t="s">
        <v>79</v>
      </c>
      <c r="B73" s="179" t="str">
        <f>基金残高に係る経年分析!F56</f>
        <v>-</v>
      </c>
      <c r="C73" s="179" t="str">
        <f>基金残高に係る経年分析!G56</f>
        <v>-</v>
      </c>
      <c r="D73" s="179" t="str">
        <f>基金残高に係る経年分析!H56</f>
        <v>-</v>
      </c>
    </row>
    <row r="74" spans="1:16" x14ac:dyDescent="0.25">
      <c r="A74" s="178" t="s">
        <v>80</v>
      </c>
      <c r="B74" s="179">
        <f>基金残高に係る経年分析!F57</f>
        <v>7053</v>
      </c>
      <c r="C74" s="179">
        <f>基金残高に係る経年分析!G57</f>
        <v>7165</v>
      </c>
      <c r="D74" s="179">
        <f>基金残高に係る経年分析!H57</f>
        <v>6768</v>
      </c>
    </row>
  </sheetData>
  <sheetProtection algorithmName="SHA-512" hashValue="ute50b/mne2EDyRvYcva/PtVM1tAXcvlXdv9vpYSxhxLdP/ErDrHpgwptcpjqT/cs5DlWcE6dNTuydvezYKu/Q==" saltValue="lyx10UNjSekWghJN6TEW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L28" sqref="L28:P28"/>
    </sheetView>
  </sheetViews>
  <sheetFormatPr defaultColWidth="0" defaultRowHeight="11.25" customHeight="1" zeroHeight="1" x14ac:dyDescent="0.25"/>
  <cols>
    <col min="1" max="1" width="1.59765625" style="214" customWidth="1"/>
    <col min="2" max="2" width="2.3984375" style="214" customWidth="1"/>
    <col min="3" max="16" width="2.59765625" style="214" customWidth="1"/>
    <col min="17" max="17" width="2.3984375" style="214" customWidth="1"/>
    <col min="18" max="95" width="1.59765625" style="214" customWidth="1"/>
    <col min="96" max="133" width="1.59765625" style="226" customWidth="1"/>
    <col min="134" max="143" width="1.59765625" style="214" customWidth="1"/>
    <col min="144" max="16384" width="0" style="214" hidden="1"/>
  </cols>
  <sheetData>
    <row r="1" spans="2:143" ht="22.5" customHeight="1" thickBot="1" x14ac:dyDescent="0.3">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5">
      <c r="B5" s="676" t="s">
        <v>228</v>
      </c>
      <c r="C5" s="677"/>
      <c r="D5" s="677"/>
      <c r="E5" s="677"/>
      <c r="F5" s="677"/>
      <c r="G5" s="677"/>
      <c r="H5" s="677"/>
      <c r="I5" s="677"/>
      <c r="J5" s="677"/>
      <c r="K5" s="677"/>
      <c r="L5" s="677"/>
      <c r="M5" s="677"/>
      <c r="N5" s="677"/>
      <c r="O5" s="677"/>
      <c r="P5" s="677"/>
      <c r="Q5" s="678"/>
      <c r="R5" s="673">
        <v>32031925</v>
      </c>
      <c r="S5" s="674"/>
      <c r="T5" s="674"/>
      <c r="U5" s="674"/>
      <c r="V5" s="674"/>
      <c r="W5" s="674"/>
      <c r="X5" s="674"/>
      <c r="Y5" s="702"/>
      <c r="Z5" s="715">
        <v>21.3</v>
      </c>
      <c r="AA5" s="715"/>
      <c r="AB5" s="715"/>
      <c r="AC5" s="715"/>
      <c r="AD5" s="716">
        <v>29568745</v>
      </c>
      <c r="AE5" s="716"/>
      <c r="AF5" s="716"/>
      <c r="AG5" s="716"/>
      <c r="AH5" s="716"/>
      <c r="AI5" s="716"/>
      <c r="AJ5" s="716"/>
      <c r="AK5" s="716"/>
      <c r="AL5" s="703">
        <v>41.9</v>
      </c>
      <c r="AM5" s="686"/>
      <c r="AN5" s="686"/>
      <c r="AO5" s="704"/>
      <c r="AP5" s="676" t="s">
        <v>229</v>
      </c>
      <c r="AQ5" s="677"/>
      <c r="AR5" s="677"/>
      <c r="AS5" s="677"/>
      <c r="AT5" s="677"/>
      <c r="AU5" s="677"/>
      <c r="AV5" s="677"/>
      <c r="AW5" s="677"/>
      <c r="AX5" s="677"/>
      <c r="AY5" s="677"/>
      <c r="AZ5" s="677"/>
      <c r="BA5" s="677"/>
      <c r="BB5" s="677"/>
      <c r="BC5" s="677"/>
      <c r="BD5" s="677"/>
      <c r="BE5" s="677"/>
      <c r="BF5" s="678"/>
      <c r="BG5" s="627">
        <v>29343865</v>
      </c>
      <c r="BH5" s="628"/>
      <c r="BI5" s="628"/>
      <c r="BJ5" s="628"/>
      <c r="BK5" s="628"/>
      <c r="BL5" s="628"/>
      <c r="BM5" s="628"/>
      <c r="BN5" s="629"/>
      <c r="BO5" s="663">
        <v>91.6</v>
      </c>
      <c r="BP5" s="663"/>
      <c r="BQ5" s="663"/>
      <c r="BR5" s="663"/>
      <c r="BS5" s="664">
        <v>550416</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25">
      <c r="B6" s="624" t="s">
        <v>233</v>
      </c>
      <c r="C6" s="625"/>
      <c r="D6" s="625"/>
      <c r="E6" s="625"/>
      <c r="F6" s="625"/>
      <c r="G6" s="625"/>
      <c r="H6" s="625"/>
      <c r="I6" s="625"/>
      <c r="J6" s="625"/>
      <c r="K6" s="625"/>
      <c r="L6" s="625"/>
      <c r="M6" s="625"/>
      <c r="N6" s="625"/>
      <c r="O6" s="625"/>
      <c r="P6" s="625"/>
      <c r="Q6" s="626"/>
      <c r="R6" s="627">
        <v>789538</v>
      </c>
      <c r="S6" s="628"/>
      <c r="T6" s="628"/>
      <c r="U6" s="628"/>
      <c r="V6" s="628"/>
      <c r="W6" s="628"/>
      <c r="X6" s="628"/>
      <c r="Y6" s="629"/>
      <c r="Z6" s="663">
        <v>0.5</v>
      </c>
      <c r="AA6" s="663"/>
      <c r="AB6" s="663"/>
      <c r="AC6" s="663"/>
      <c r="AD6" s="664">
        <v>789538</v>
      </c>
      <c r="AE6" s="664"/>
      <c r="AF6" s="664"/>
      <c r="AG6" s="664"/>
      <c r="AH6" s="664"/>
      <c r="AI6" s="664"/>
      <c r="AJ6" s="664"/>
      <c r="AK6" s="664"/>
      <c r="AL6" s="630">
        <v>1.1000000000000001</v>
      </c>
      <c r="AM6" s="631"/>
      <c r="AN6" s="631"/>
      <c r="AO6" s="665"/>
      <c r="AP6" s="624" t="s">
        <v>234</v>
      </c>
      <c r="AQ6" s="625"/>
      <c r="AR6" s="625"/>
      <c r="AS6" s="625"/>
      <c r="AT6" s="625"/>
      <c r="AU6" s="625"/>
      <c r="AV6" s="625"/>
      <c r="AW6" s="625"/>
      <c r="AX6" s="625"/>
      <c r="AY6" s="625"/>
      <c r="AZ6" s="625"/>
      <c r="BA6" s="625"/>
      <c r="BB6" s="625"/>
      <c r="BC6" s="625"/>
      <c r="BD6" s="625"/>
      <c r="BE6" s="625"/>
      <c r="BF6" s="626"/>
      <c r="BG6" s="627">
        <v>29343865</v>
      </c>
      <c r="BH6" s="628"/>
      <c r="BI6" s="628"/>
      <c r="BJ6" s="628"/>
      <c r="BK6" s="628"/>
      <c r="BL6" s="628"/>
      <c r="BM6" s="628"/>
      <c r="BN6" s="629"/>
      <c r="BO6" s="663">
        <v>91.6</v>
      </c>
      <c r="BP6" s="663"/>
      <c r="BQ6" s="663"/>
      <c r="BR6" s="663"/>
      <c r="BS6" s="664">
        <v>550416</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436864</v>
      </c>
      <c r="CS6" s="628"/>
      <c r="CT6" s="628"/>
      <c r="CU6" s="628"/>
      <c r="CV6" s="628"/>
      <c r="CW6" s="628"/>
      <c r="CX6" s="628"/>
      <c r="CY6" s="629"/>
      <c r="CZ6" s="703">
        <v>0.3</v>
      </c>
      <c r="DA6" s="686"/>
      <c r="DB6" s="686"/>
      <c r="DC6" s="705"/>
      <c r="DD6" s="633" t="s">
        <v>184</v>
      </c>
      <c r="DE6" s="628"/>
      <c r="DF6" s="628"/>
      <c r="DG6" s="628"/>
      <c r="DH6" s="628"/>
      <c r="DI6" s="628"/>
      <c r="DJ6" s="628"/>
      <c r="DK6" s="628"/>
      <c r="DL6" s="628"/>
      <c r="DM6" s="628"/>
      <c r="DN6" s="628"/>
      <c r="DO6" s="628"/>
      <c r="DP6" s="629"/>
      <c r="DQ6" s="633">
        <v>436864</v>
      </c>
      <c r="DR6" s="628"/>
      <c r="DS6" s="628"/>
      <c r="DT6" s="628"/>
      <c r="DU6" s="628"/>
      <c r="DV6" s="628"/>
      <c r="DW6" s="628"/>
      <c r="DX6" s="628"/>
      <c r="DY6" s="628"/>
      <c r="DZ6" s="628"/>
      <c r="EA6" s="628"/>
      <c r="EB6" s="628"/>
      <c r="EC6" s="662"/>
    </row>
    <row r="7" spans="2:143" ht="11.25" customHeight="1" x14ac:dyDescent="0.25">
      <c r="B7" s="624" t="s">
        <v>236</v>
      </c>
      <c r="C7" s="625"/>
      <c r="D7" s="625"/>
      <c r="E7" s="625"/>
      <c r="F7" s="625"/>
      <c r="G7" s="625"/>
      <c r="H7" s="625"/>
      <c r="I7" s="625"/>
      <c r="J7" s="625"/>
      <c r="K7" s="625"/>
      <c r="L7" s="625"/>
      <c r="M7" s="625"/>
      <c r="N7" s="625"/>
      <c r="O7" s="625"/>
      <c r="P7" s="625"/>
      <c r="Q7" s="626"/>
      <c r="R7" s="627">
        <v>11322</v>
      </c>
      <c r="S7" s="628"/>
      <c r="T7" s="628"/>
      <c r="U7" s="628"/>
      <c r="V7" s="628"/>
      <c r="W7" s="628"/>
      <c r="X7" s="628"/>
      <c r="Y7" s="629"/>
      <c r="Z7" s="663">
        <v>0</v>
      </c>
      <c r="AA7" s="663"/>
      <c r="AB7" s="663"/>
      <c r="AC7" s="663"/>
      <c r="AD7" s="664">
        <v>11322</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13416423</v>
      </c>
      <c r="BH7" s="628"/>
      <c r="BI7" s="628"/>
      <c r="BJ7" s="628"/>
      <c r="BK7" s="628"/>
      <c r="BL7" s="628"/>
      <c r="BM7" s="628"/>
      <c r="BN7" s="629"/>
      <c r="BO7" s="663">
        <v>41.9</v>
      </c>
      <c r="BP7" s="663"/>
      <c r="BQ7" s="663"/>
      <c r="BR7" s="663"/>
      <c r="BS7" s="664">
        <v>536081</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9990507</v>
      </c>
      <c r="CS7" s="628"/>
      <c r="CT7" s="628"/>
      <c r="CU7" s="628"/>
      <c r="CV7" s="628"/>
      <c r="CW7" s="628"/>
      <c r="CX7" s="628"/>
      <c r="CY7" s="629"/>
      <c r="CZ7" s="663">
        <v>6.8</v>
      </c>
      <c r="DA7" s="663"/>
      <c r="DB7" s="663"/>
      <c r="DC7" s="663"/>
      <c r="DD7" s="633">
        <v>552180</v>
      </c>
      <c r="DE7" s="628"/>
      <c r="DF7" s="628"/>
      <c r="DG7" s="628"/>
      <c r="DH7" s="628"/>
      <c r="DI7" s="628"/>
      <c r="DJ7" s="628"/>
      <c r="DK7" s="628"/>
      <c r="DL7" s="628"/>
      <c r="DM7" s="628"/>
      <c r="DN7" s="628"/>
      <c r="DO7" s="628"/>
      <c r="DP7" s="629"/>
      <c r="DQ7" s="633">
        <v>8776694</v>
      </c>
      <c r="DR7" s="628"/>
      <c r="DS7" s="628"/>
      <c r="DT7" s="628"/>
      <c r="DU7" s="628"/>
      <c r="DV7" s="628"/>
      <c r="DW7" s="628"/>
      <c r="DX7" s="628"/>
      <c r="DY7" s="628"/>
      <c r="DZ7" s="628"/>
      <c r="EA7" s="628"/>
      <c r="EB7" s="628"/>
      <c r="EC7" s="662"/>
    </row>
    <row r="8" spans="2:143" ht="11.25" customHeight="1" x14ac:dyDescent="0.25">
      <c r="B8" s="624" t="s">
        <v>239</v>
      </c>
      <c r="C8" s="625"/>
      <c r="D8" s="625"/>
      <c r="E8" s="625"/>
      <c r="F8" s="625"/>
      <c r="G8" s="625"/>
      <c r="H8" s="625"/>
      <c r="I8" s="625"/>
      <c r="J8" s="625"/>
      <c r="K8" s="625"/>
      <c r="L8" s="625"/>
      <c r="M8" s="625"/>
      <c r="N8" s="625"/>
      <c r="O8" s="625"/>
      <c r="P8" s="625"/>
      <c r="Q8" s="626"/>
      <c r="R8" s="627">
        <v>82681</v>
      </c>
      <c r="S8" s="628"/>
      <c r="T8" s="628"/>
      <c r="U8" s="628"/>
      <c r="V8" s="628"/>
      <c r="W8" s="628"/>
      <c r="X8" s="628"/>
      <c r="Y8" s="629"/>
      <c r="Z8" s="663">
        <v>0.1</v>
      </c>
      <c r="AA8" s="663"/>
      <c r="AB8" s="663"/>
      <c r="AC8" s="663"/>
      <c r="AD8" s="664">
        <v>82681</v>
      </c>
      <c r="AE8" s="664"/>
      <c r="AF8" s="664"/>
      <c r="AG8" s="664"/>
      <c r="AH8" s="664"/>
      <c r="AI8" s="664"/>
      <c r="AJ8" s="664"/>
      <c r="AK8" s="664"/>
      <c r="AL8" s="630">
        <v>0.1</v>
      </c>
      <c r="AM8" s="631"/>
      <c r="AN8" s="631"/>
      <c r="AO8" s="665"/>
      <c r="AP8" s="624" t="s">
        <v>240</v>
      </c>
      <c r="AQ8" s="625"/>
      <c r="AR8" s="625"/>
      <c r="AS8" s="625"/>
      <c r="AT8" s="625"/>
      <c r="AU8" s="625"/>
      <c r="AV8" s="625"/>
      <c r="AW8" s="625"/>
      <c r="AX8" s="625"/>
      <c r="AY8" s="625"/>
      <c r="AZ8" s="625"/>
      <c r="BA8" s="625"/>
      <c r="BB8" s="625"/>
      <c r="BC8" s="625"/>
      <c r="BD8" s="625"/>
      <c r="BE8" s="625"/>
      <c r="BF8" s="626"/>
      <c r="BG8" s="627">
        <v>402596</v>
      </c>
      <c r="BH8" s="628"/>
      <c r="BI8" s="628"/>
      <c r="BJ8" s="628"/>
      <c r="BK8" s="628"/>
      <c r="BL8" s="628"/>
      <c r="BM8" s="628"/>
      <c r="BN8" s="629"/>
      <c r="BO8" s="663">
        <v>1.3</v>
      </c>
      <c r="BP8" s="663"/>
      <c r="BQ8" s="663"/>
      <c r="BR8" s="663"/>
      <c r="BS8" s="664" t="s">
        <v>138</v>
      </c>
      <c r="BT8" s="664"/>
      <c r="BU8" s="664"/>
      <c r="BV8" s="664"/>
      <c r="BW8" s="664"/>
      <c r="BX8" s="664"/>
      <c r="BY8" s="664"/>
      <c r="BZ8" s="664"/>
      <c r="CA8" s="664"/>
      <c r="CB8" s="695"/>
      <c r="CD8" s="624" t="s">
        <v>241</v>
      </c>
      <c r="CE8" s="625"/>
      <c r="CF8" s="625"/>
      <c r="CG8" s="625"/>
      <c r="CH8" s="625"/>
      <c r="CI8" s="625"/>
      <c r="CJ8" s="625"/>
      <c r="CK8" s="625"/>
      <c r="CL8" s="625"/>
      <c r="CM8" s="625"/>
      <c r="CN8" s="625"/>
      <c r="CO8" s="625"/>
      <c r="CP8" s="625"/>
      <c r="CQ8" s="626"/>
      <c r="CR8" s="627">
        <v>67578588</v>
      </c>
      <c r="CS8" s="628"/>
      <c r="CT8" s="628"/>
      <c r="CU8" s="628"/>
      <c r="CV8" s="628"/>
      <c r="CW8" s="628"/>
      <c r="CX8" s="628"/>
      <c r="CY8" s="629"/>
      <c r="CZ8" s="663">
        <v>46.1</v>
      </c>
      <c r="DA8" s="663"/>
      <c r="DB8" s="663"/>
      <c r="DC8" s="663"/>
      <c r="DD8" s="633">
        <v>587942</v>
      </c>
      <c r="DE8" s="628"/>
      <c r="DF8" s="628"/>
      <c r="DG8" s="628"/>
      <c r="DH8" s="628"/>
      <c r="DI8" s="628"/>
      <c r="DJ8" s="628"/>
      <c r="DK8" s="628"/>
      <c r="DL8" s="628"/>
      <c r="DM8" s="628"/>
      <c r="DN8" s="628"/>
      <c r="DO8" s="628"/>
      <c r="DP8" s="629"/>
      <c r="DQ8" s="633">
        <v>29048215</v>
      </c>
      <c r="DR8" s="628"/>
      <c r="DS8" s="628"/>
      <c r="DT8" s="628"/>
      <c r="DU8" s="628"/>
      <c r="DV8" s="628"/>
      <c r="DW8" s="628"/>
      <c r="DX8" s="628"/>
      <c r="DY8" s="628"/>
      <c r="DZ8" s="628"/>
      <c r="EA8" s="628"/>
      <c r="EB8" s="628"/>
      <c r="EC8" s="662"/>
    </row>
    <row r="9" spans="2:143" ht="11.25" customHeight="1" x14ac:dyDescent="0.25">
      <c r="B9" s="624" t="s">
        <v>242</v>
      </c>
      <c r="C9" s="625"/>
      <c r="D9" s="625"/>
      <c r="E9" s="625"/>
      <c r="F9" s="625"/>
      <c r="G9" s="625"/>
      <c r="H9" s="625"/>
      <c r="I9" s="625"/>
      <c r="J9" s="625"/>
      <c r="K9" s="625"/>
      <c r="L9" s="625"/>
      <c r="M9" s="625"/>
      <c r="N9" s="625"/>
      <c r="O9" s="625"/>
      <c r="P9" s="625"/>
      <c r="Q9" s="626"/>
      <c r="R9" s="627">
        <v>66714</v>
      </c>
      <c r="S9" s="628"/>
      <c r="T9" s="628"/>
      <c r="U9" s="628"/>
      <c r="V9" s="628"/>
      <c r="W9" s="628"/>
      <c r="X9" s="628"/>
      <c r="Y9" s="629"/>
      <c r="Z9" s="663">
        <v>0</v>
      </c>
      <c r="AA9" s="663"/>
      <c r="AB9" s="663"/>
      <c r="AC9" s="663"/>
      <c r="AD9" s="664">
        <v>66714</v>
      </c>
      <c r="AE9" s="664"/>
      <c r="AF9" s="664"/>
      <c r="AG9" s="664"/>
      <c r="AH9" s="664"/>
      <c r="AI9" s="664"/>
      <c r="AJ9" s="664"/>
      <c r="AK9" s="664"/>
      <c r="AL9" s="630">
        <v>0.1</v>
      </c>
      <c r="AM9" s="631"/>
      <c r="AN9" s="631"/>
      <c r="AO9" s="665"/>
      <c r="AP9" s="624" t="s">
        <v>243</v>
      </c>
      <c r="AQ9" s="625"/>
      <c r="AR9" s="625"/>
      <c r="AS9" s="625"/>
      <c r="AT9" s="625"/>
      <c r="AU9" s="625"/>
      <c r="AV9" s="625"/>
      <c r="AW9" s="625"/>
      <c r="AX9" s="625"/>
      <c r="AY9" s="625"/>
      <c r="AZ9" s="625"/>
      <c r="BA9" s="625"/>
      <c r="BB9" s="625"/>
      <c r="BC9" s="625"/>
      <c r="BD9" s="625"/>
      <c r="BE9" s="625"/>
      <c r="BF9" s="626"/>
      <c r="BG9" s="627">
        <v>10753033</v>
      </c>
      <c r="BH9" s="628"/>
      <c r="BI9" s="628"/>
      <c r="BJ9" s="628"/>
      <c r="BK9" s="628"/>
      <c r="BL9" s="628"/>
      <c r="BM9" s="628"/>
      <c r="BN9" s="629"/>
      <c r="BO9" s="663">
        <v>33.6</v>
      </c>
      <c r="BP9" s="663"/>
      <c r="BQ9" s="663"/>
      <c r="BR9" s="663"/>
      <c r="BS9" s="664" t="s">
        <v>184</v>
      </c>
      <c r="BT9" s="664"/>
      <c r="BU9" s="664"/>
      <c r="BV9" s="664"/>
      <c r="BW9" s="664"/>
      <c r="BX9" s="664"/>
      <c r="BY9" s="664"/>
      <c r="BZ9" s="664"/>
      <c r="CA9" s="664"/>
      <c r="CB9" s="695"/>
      <c r="CD9" s="624" t="s">
        <v>244</v>
      </c>
      <c r="CE9" s="625"/>
      <c r="CF9" s="625"/>
      <c r="CG9" s="625"/>
      <c r="CH9" s="625"/>
      <c r="CI9" s="625"/>
      <c r="CJ9" s="625"/>
      <c r="CK9" s="625"/>
      <c r="CL9" s="625"/>
      <c r="CM9" s="625"/>
      <c r="CN9" s="625"/>
      <c r="CO9" s="625"/>
      <c r="CP9" s="625"/>
      <c r="CQ9" s="626"/>
      <c r="CR9" s="627">
        <v>12612145</v>
      </c>
      <c r="CS9" s="628"/>
      <c r="CT9" s="628"/>
      <c r="CU9" s="628"/>
      <c r="CV9" s="628"/>
      <c r="CW9" s="628"/>
      <c r="CX9" s="628"/>
      <c r="CY9" s="629"/>
      <c r="CZ9" s="663">
        <v>8.6</v>
      </c>
      <c r="DA9" s="663"/>
      <c r="DB9" s="663"/>
      <c r="DC9" s="663"/>
      <c r="DD9" s="633">
        <v>416683</v>
      </c>
      <c r="DE9" s="628"/>
      <c r="DF9" s="628"/>
      <c r="DG9" s="628"/>
      <c r="DH9" s="628"/>
      <c r="DI9" s="628"/>
      <c r="DJ9" s="628"/>
      <c r="DK9" s="628"/>
      <c r="DL9" s="628"/>
      <c r="DM9" s="628"/>
      <c r="DN9" s="628"/>
      <c r="DO9" s="628"/>
      <c r="DP9" s="629"/>
      <c r="DQ9" s="633">
        <v>8635016</v>
      </c>
      <c r="DR9" s="628"/>
      <c r="DS9" s="628"/>
      <c r="DT9" s="628"/>
      <c r="DU9" s="628"/>
      <c r="DV9" s="628"/>
      <c r="DW9" s="628"/>
      <c r="DX9" s="628"/>
      <c r="DY9" s="628"/>
      <c r="DZ9" s="628"/>
      <c r="EA9" s="628"/>
      <c r="EB9" s="628"/>
      <c r="EC9" s="662"/>
    </row>
    <row r="10" spans="2:143" ht="11.25" customHeight="1" x14ac:dyDescent="0.25">
      <c r="B10" s="624" t="s">
        <v>245</v>
      </c>
      <c r="C10" s="625"/>
      <c r="D10" s="625"/>
      <c r="E10" s="625"/>
      <c r="F10" s="625"/>
      <c r="G10" s="625"/>
      <c r="H10" s="625"/>
      <c r="I10" s="625"/>
      <c r="J10" s="625"/>
      <c r="K10" s="625"/>
      <c r="L10" s="625"/>
      <c r="M10" s="625"/>
      <c r="N10" s="625"/>
      <c r="O10" s="625"/>
      <c r="P10" s="625"/>
      <c r="Q10" s="626"/>
      <c r="R10" s="627" t="s">
        <v>246</v>
      </c>
      <c r="S10" s="628"/>
      <c r="T10" s="628"/>
      <c r="U10" s="628"/>
      <c r="V10" s="628"/>
      <c r="W10" s="628"/>
      <c r="X10" s="628"/>
      <c r="Y10" s="629"/>
      <c r="Z10" s="663" t="s">
        <v>184</v>
      </c>
      <c r="AA10" s="663"/>
      <c r="AB10" s="663"/>
      <c r="AC10" s="663"/>
      <c r="AD10" s="664" t="s">
        <v>138</v>
      </c>
      <c r="AE10" s="664"/>
      <c r="AF10" s="664"/>
      <c r="AG10" s="664"/>
      <c r="AH10" s="664"/>
      <c r="AI10" s="664"/>
      <c r="AJ10" s="664"/>
      <c r="AK10" s="664"/>
      <c r="AL10" s="630" t="s">
        <v>138</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911792</v>
      </c>
      <c r="BH10" s="628"/>
      <c r="BI10" s="628"/>
      <c r="BJ10" s="628"/>
      <c r="BK10" s="628"/>
      <c r="BL10" s="628"/>
      <c r="BM10" s="628"/>
      <c r="BN10" s="629"/>
      <c r="BO10" s="663">
        <v>2.8</v>
      </c>
      <c r="BP10" s="663"/>
      <c r="BQ10" s="663"/>
      <c r="BR10" s="663"/>
      <c r="BS10" s="664">
        <v>151325</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184478</v>
      </c>
      <c r="CS10" s="628"/>
      <c r="CT10" s="628"/>
      <c r="CU10" s="628"/>
      <c r="CV10" s="628"/>
      <c r="CW10" s="628"/>
      <c r="CX10" s="628"/>
      <c r="CY10" s="629"/>
      <c r="CZ10" s="663">
        <v>0.1</v>
      </c>
      <c r="DA10" s="663"/>
      <c r="DB10" s="663"/>
      <c r="DC10" s="663"/>
      <c r="DD10" s="633">
        <v>30833</v>
      </c>
      <c r="DE10" s="628"/>
      <c r="DF10" s="628"/>
      <c r="DG10" s="628"/>
      <c r="DH10" s="628"/>
      <c r="DI10" s="628"/>
      <c r="DJ10" s="628"/>
      <c r="DK10" s="628"/>
      <c r="DL10" s="628"/>
      <c r="DM10" s="628"/>
      <c r="DN10" s="628"/>
      <c r="DO10" s="628"/>
      <c r="DP10" s="629"/>
      <c r="DQ10" s="633">
        <v>154935</v>
      </c>
      <c r="DR10" s="628"/>
      <c r="DS10" s="628"/>
      <c r="DT10" s="628"/>
      <c r="DU10" s="628"/>
      <c r="DV10" s="628"/>
      <c r="DW10" s="628"/>
      <c r="DX10" s="628"/>
      <c r="DY10" s="628"/>
      <c r="DZ10" s="628"/>
      <c r="EA10" s="628"/>
      <c r="EB10" s="628"/>
      <c r="EC10" s="662"/>
    </row>
    <row r="11" spans="2:143" ht="11.25" customHeight="1" x14ac:dyDescent="0.25">
      <c r="B11" s="624" t="s">
        <v>249</v>
      </c>
      <c r="C11" s="625"/>
      <c r="D11" s="625"/>
      <c r="E11" s="625"/>
      <c r="F11" s="625"/>
      <c r="G11" s="625"/>
      <c r="H11" s="625"/>
      <c r="I11" s="625"/>
      <c r="J11" s="625"/>
      <c r="K11" s="625"/>
      <c r="L11" s="625"/>
      <c r="M11" s="625"/>
      <c r="N11" s="625"/>
      <c r="O11" s="625"/>
      <c r="P11" s="625"/>
      <c r="Q11" s="626"/>
      <c r="R11" s="627">
        <v>6838038</v>
      </c>
      <c r="S11" s="628"/>
      <c r="T11" s="628"/>
      <c r="U11" s="628"/>
      <c r="V11" s="628"/>
      <c r="W11" s="628"/>
      <c r="X11" s="628"/>
      <c r="Y11" s="629"/>
      <c r="Z11" s="630">
        <v>4.5999999999999996</v>
      </c>
      <c r="AA11" s="631"/>
      <c r="AB11" s="631"/>
      <c r="AC11" s="632"/>
      <c r="AD11" s="633">
        <v>6838038</v>
      </c>
      <c r="AE11" s="628"/>
      <c r="AF11" s="628"/>
      <c r="AG11" s="628"/>
      <c r="AH11" s="628"/>
      <c r="AI11" s="628"/>
      <c r="AJ11" s="628"/>
      <c r="AK11" s="629"/>
      <c r="AL11" s="630">
        <v>9.6999999999999993</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1349002</v>
      </c>
      <c r="BH11" s="628"/>
      <c r="BI11" s="628"/>
      <c r="BJ11" s="628"/>
      <c r="BK11" s="628"/>
      <c r="BL11" s="628"/>
      <c r="BM11" s="628"/>
      <c r="BN11" s="629"/>
      <c r="BO11" s="663">
        <v>4.2</v>
      </c>
      <c r="BP11" s="663"/>
      <c r="BQ11" s="663"/>
      <c r="BR11" s="663"/>
      <c r="BS11" s="664">
        <v>384756</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1184517</v>
      </c>
      <c r="CS11" s="628"/>
      <c r="CT11" s="628"/>
      <c r="CU11" s="628"/>
      <c r="CV11" s="628"/>
      <c r="CW11" s="628"/>
      <c r="CX11" s="628"/>
      <c r="CY11" s="629"/>
      <c r="CZ11" s="663">
        <v>0.8</v>
      </c>
      <c r="DA11" s="663"/>
      <c r="DB11" s="663"/>
      <c r="DC11" s="663"/>
      <c r="DD11" s="633">
        <v>360975</v>
      </c>
      <c r="DE11" s="628"/>
      <c r="DF11" s="628"/>
      <c r="DG11" s="628"/>
      <c r="DH11" s="628"/>
      <c r="DI11" s="628"/>
      <c r="DJ11" s="628"/>
      <c r="DK11" s="628"/>
      <c r="DL11" s="628"/>
      <c r="DM11" s="628"/>
      <c r="DN11" s="628"/>
      <c r="DO11" s="628"/>
      <c r="DP11" s="629"/>
      <c r="DQ11" s="633">
        <v>677935</v>
      </c>
      <c r="DR11" s="628"/>
      <c r="DS11" s="628"/>
      <c r="DT11" s="628"/>
      <c r="DU11" s="628"/>
      <c r="DV11" s="628"/>
      <c r="DW11" s="628"/>
      <c r="DX11" s="628"/>
      <c r="DY11" s="628"/>
      <c r="DZ11" s="628"/>
      <c r="EA11" s="628"/>
      <c r="EB11" s="628"/>
      <c r="EC11" s="662"/>
    </row>
    <row r="12" spans="2:143" ht="11.25" customHeight="1" x14ac:dyDescent="0.25">
      <c r="B12" s="624" t="s">
        <v>252</v>
      </c>
      <c r="C12" s="625"/>
      <c r="D12" s="625"/>
      <c r="E12" s="625"/>
      <c r="F12" s="625"/>
      <c r="G12" s="625"/>
      <c r="H12" s="625"/>
      <c r="I12" s="625"/>
      <c r="J12" s="625"/>
      <c r="K12" s="625"/>
      <c r="L12" s="625"/>
      <c r="M12" s="625"/>
      <c r="N12" s="625"/>
      <c r="O12" s="625"/>
      <c r="P12" s="625"/>
      <c r="Q12" s="626"/>
      <c r="R12" s="627">
        <v>8288</v>
      </c>
      <c r="S12" s="628"/>
      <c r="T12" s="628"/>
      <c r="U12" s="628"/>
      <c r="V12" s="628"/>
      <c r="W12" s="628"/>
      <c r="X12" s="628"/>
      <c r="Y12" s="629"/>
      <c r="Z12" s="663">
        <v>0</v>
      </c>
      <c r="AA12" s="663"/>
      <c r="AB12" s="663"/>
      <c r="AC12" s="663"/>
      <c r="AD12" s="664">
        <v>8288</v>
      </c>
      <c r="AE12" s="664"/>
      <c r="AF12" s="664"/>
      <c r="AG12" s="664"/>
      <c r="AH12" s="664"/>
      <c r="AI12" s="664"/>
      <c r="AJ12" s="664"/>
      <c r="AK12" s="664"/>
      <c r="AL12" s="630">
        <v>0</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12790957</v>
      </c>
      <c r="BH12" s="628"/>
      <c r="BI12" s="628"/>
      <c r="BJ12" s="628"/>
      <c r="BK12" s="628"/>
      <c r="BL12" s="628"/>
      <c r="BM12" s="628"/>
      <c r="BN12" s="629"/>
      <c r="BO12" s="663">
        <v>39.9</v>
      </c>
      <c r="BP12" s="663"/>
      <c r="BQ12" s="663"/>
      <c r="BR12" s="663"/>
      <c r="BS12" s="664" t="s">
        <v>138</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11719756</v>
      </c>
      <c r="CS12" s="628"/>
      <c r="CT12" s="628"/>
      <c r="CU12" s="628"/>
      <c r="CV12" s="628"/>
      <c r="CW12" s="628"/>
      <c r="CX12" s="628"/>
      <c r="CY12" s="629"/>
      <c r="CZ12" s="663">
        <v>8</v>
      </c>
      <c r="DA12" s="663"/>
      <c r="DB12" s="663"/>
      <c r="DC12" s="663"/>
      <c r="DD12" s="633">
        <v>594557</v>
      </c>
      <c r="DE12" s="628"/>
      <c r="DF12" s="628"/>
      <c r="DG12" s="628"/>
      <c r="DH12" s="628"/>
      <c r="DI12" s="628"/>
      <c r="DJ12" s="628"/>
      <c r="DK12" s="628"/>
      <c r="DL12" s="628"/>
      <c r="DM12" s="628"/>
      <c r="DN12" s="628"/>
      <c r="DO12" s="628"/>
      <c r="DP12" s="629"/>
      <c r="DQ12" s="633">
        <v>4789579</v>
      </c>
      <c r="DR12" s="628"/>
      <c r="DS12" s="628"/>
      <c r="DT12" s="628"/>
      <c r="DU12" s="628"/>
      <c r="DV12" s="628"/>
      <c r="DW12" s="628"/>
      <c r="DX12" s="628"/>
      <c r="DY12" s="628"/>
      <c r="DZ12" s="628"/>
      <c r="EA12" s="628"/>
      <c r="EB12" s="628"/>
      <c r="EC12" s="662"/>
    </row>
    <row r="13" spans="2:143" ht="11.25" customHeight="1" x14ac:dyDescent="0.25">
      <c r="B13" s="624" t="s">
        <v>255</v>
      </c>
      <c r="C13" s="625"/>
      <c r="D13" s="625"/>
      <c r="E13" s="625"/>
      <c r="F13" s="625"/>
      <c r="G13" s="625"/>
      <c r="H13" s="625"/>
      <c r="I13" s="625"/>
      <c r="J13" s="625"/>
      <c r="K13" s="625"/>
      <c r="L13" s="625"/>
      <c r="M13" s="625"/>
      <c r="N13" s="625"/>
      <c r="O13" s="625"/>
      <c r="P13" s="625"/>
      <c r="Q13" s="626"/>
      <c r="R13" s="627" t="s">
        <v>138</v>
      </c>
      <c r="S13" s="628"/>
      <c r="T13" s="628"/>
      <c r="U13" s="628"/>
      <c r="V13" s="628"/>
      <c r="W13" s="628"/>
      <c r="X13" s="628"/>
      <c r="Y13" s="629"/>
      <c r="Z13" s="663" t="s">
        <v>256</v>
      </c>
      <c r="AA13" s="663"/>
      <c r="AB13" s="663"/>
      <c r="AC13" s="663"/>
      <c r="AD13" s="664" t="s">
        <v>246</v>
      </c>
      <c r="AE13" s="664"/>
      <c r="AF13" s="664"/>
      <c r="AG13" s="664"/>
      <c r="AH13" s="664"/>
      <c r="AI13" s="664"/>
      <c r="AJ13" s="664"/>
      <c r="AK13" s="664"/>
      <c r="AL13" s="630" t="s">
        <v>257</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12668730</v>
      </c>
      <c r="BH13" s="628"/>
      <c r="BI13" s="628"/>
      <c r="BJ13" s="628"/>
      <c r="BK13" s="628"/>
      <c r="BL13" s="628"/>
      <c r="BM13" s="628"/>
      <c r="BN13" s="629"/>
      <c r="BO13" s="663">
        <v>39.6</v>
      </c>
      <c r="BP13" s="663"/>
      <c r="BQ13" s="663"/>
      <c r="BR13" s="663"/>
      <c r="BS13" s="664" t="s">
        <v>259</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13408434</v>
      </c>
      <c r="CS13" s="628"/>
      <c r="CT13" s="628"/>
      <c r="CU13" s="628"/>
      <c r="CV13" s="628"/>
      <c r="CW13" s="628"/>
      <c r="CX13" s="628"/>
      <c r="CY13" s="629"/>
      <c r="CZ13" s="663">
        <v>9.1</v>
      </c>
      <c r="DA13" s="663"/>
      <c r="DB13" s="663"/>
      <c r="DC13" s="663"/>
      <c r="DD13" s="633">
        <v>4880731</v>
      </c>
      <c r="DE13" s="628"/>
      <c r="DF13" s="628"/>
      <c r="DG13" s="628"/>
      <c r="DH13" s="628"/>
      <c r="DI13" s="628"/>
      <c r="DJ13" s="628"/>
      <c r="DK13" s="628"/>
      <c r="DL13" s="628"/>
      <c r="DM13" s="628"/>
      <c r="DN13" s="628"/>
      <c r="DO13" s="628"/>
      <c r="DP13" s="629"/>
      <c r="DQ13" s="633">
        <v>7118748</v>
      </c>
      <c r="DR13" s="628"/>
      <c r="DS13" s="628"/>
      <c r="DT13" s="628"/>
      <c r="DU13" s="628"/>
      <c r="DV13" s="628"/>
      <c r="DW13" s="628"/>
      <c r="DX13" s="628"/>
      <c r="DY13" s="628"/>
      <c r="DZ13" s="628"/>
      <c r="EA13" s="628"/>
      <c r="EB13" s="628"/>
      <c r="EC13" s="662"/>
    </row>
    <row r="14" spans="2:143" ht="11.25" customHeight="1" x14ac:dyDescent="0.25">
      <c r="B14" s="624" t="s">
        <v>261</v>
      </c>
      <c r="C14" s="625"/>
      <c r="D14" s="625"/>
      <c r="E14" s="625"/>
      <c r="F14" s="625"/>
      <c r="G14" s="625"/>
      <c r="H14" s="625"/>
      <c r="I14" s="625"/>
      <c r="J14" s="625"/>
      <c r="K14" s="625"/>
      <c r="L14" s="625"/>
      <c r="M14" s="625"/>
      <c r="N14" s="625"/>
      <c r="O14" s="625"/>
      <c r="P14" s="625"/>
      <c r="Q14" s="626"/>
      <c r="R14" s="627" t="s">
        <v>184</v>
      </c>
      <c r="S14" s="628"/>
      <c r="T14" s="628"/>
      <c r="U14" s="628"/>
      <c r="V14" s="628"/>
      <c r="W14" s="628"/>
      <c r="X14" s="628"/>
      <c r="Y14" s="629"/>
      <c r="Z14" s="663" t="s">
        <v>184</v>
      </c>
      <c r="AA14" s="663"/>
      <c r="AB14" s="663"/>
      <c r="AC14" s="663"/>
      <c r="AD14" s="664" t="s">
        <v>138</v>
      </c>
      <c r="AE14" s="664"/>
      <c r="AF14" s="664"/>
      <c r="AG14" s="664"/>
      <c r="AH14" s="664"/>
      <c r="AI14" s="664"/>
      <c r="AJ14" s="664"/>
      <c r="AK14" s="664"/>
      <c r="AL14" s="630" t="s">
        <v>184</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676419</v>
      </c>
      <c r="BH14" s="628"/>
      <c r="BI14" s="628"/>
      <c r="BJ14" s="628"/>
      <c r="BK14" s="628"/>
      <c r="BL14" s="628"/>
      <c r="BM14" s="628"/>
      <c r="BN14" s="629"/>
      <c r="BO14" s="663">
        <v>2.1</v>
      </c>
      <c r="BP14" s="663"/>
      <c r="BQ14" s="663"/>
      <c r="BR14" s="663"/>
      <c r="BS14" s="664">
        <v>14335</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3717489</v>
      </c>
      <c r="CS14" s="628"/>
      <c r="CT14" s="628"/>
      <c r="CU14" s="628"/>
      <c r="CV14" s="628"/>
      <c r="CW14" s="628"/>
      <c r="CX14" s="628"/>
      <c r="CY14" s="629"/>
      <c r="CZ14" s="663">
        <v>2.5</v>
      </c>
      <c r="DA14" s="663"/>
      <c r="DB14" s="663"/>
      <c r="DC14" s="663"/>
      <c r="DD14" s="633">
        <v>159053</v>
      </c>
      <c r="DE14" s="628"/>
      <c r="DF14" s="628"/>
      <c r="DG14" s="628"/>
      <c r="DH14" s="628"/>
      <c r="DI14" s="628"/>
      <c r="DJ14" s="628"/>
      <c r="DK14" s="628"/>
      <c r="DL14" s="628"/>
      <c r="DM14" s="628"/>
      <c r="DN14" s="628"/>
      <c r="DO14" s="628"/>
      <c r="DP14" s="629"/>
      <c r="DQ14" s="633">
        <v>3569781</v>
      </c>
      <c r="DR14" s="628"/>
      <c r="DS14" s="628"/>
      <c r="DT14" s="628"/>
      <c r="DU14" s="628"/>
      <c r="DV14" s="628"/>
      <c r="DW14" s="628"/>
      <c r="DX14" s="628"/>
      <c r="DY14" s="628"/>
      <c r="DZ14" s="628"/>
      <c r="EA14" s="628"/>
      <c r="EB14" s="628"/>
      <c r="EC14" s="662"/>
    </row>
    <row r="15" spans="2:143" ht="11.25" customHeight="1" x14ac:dyDescent="0.25">
      <c r="B15" s="624" t="s">
        <v>264</v>
      </c>
      <c r="C15" s="625"/>
      <c r="D15" s="625"/>
      <c r="E15" s="625"/>
      <c r="F15" s="625"/>
      <c r="G15" s="625"/>
      <c r="H15" s="625"/>
      <c r="I15" s="625"/>
      <c r="J15" s="625"/>
      <c r="K15" s="625"/>
      <c r="L15" s="625"/>
      <c r="M15" s="625"/>
      <c r="N15" s="625"/>
      <c r="O15" s="625"/>
      <c r="P15" s="625"/>
      <c r="Q15" s="626"/>
      <c r="R15" s="627" t="s">
        <v>184</v>
      </c>
      <c r="S15" s="628"/>
      <c r="T15" s="628"/>
      <c r="U15" s="628"/>
      <c r="V15" s="628"/>
      <c r="W15" s="628"/>
      <c r="X15" s="628"/>
      <c r="Y15" s="629"/>
      <c r="Z15" s="663" t="s">
        <v>184</v>
      </c>
      <c r="AA15" s="663"/>
      <c r="AB15" s="663"/>
      <c r="AC15" s="663"/>
      <c r="AD15" s="664" t="s">
        <v>184</v>
      </c>
      <c r="AE15" s="664"/>
      <c r="AF15" s="664"/>
      <c r="AG15" s="664"/>
      <c r="AH15" s="664"/>
      <c r="AI15" s="664"/>
      <c r="AJ15" s="664"/>
      <c r="AK15" s="664"/>
      <c r="AL15" s="630" t="s">
        <v>184</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2460066</v>
      </c>
      <c r="BH15" s="628"/>
      <c r="BI15" s="628"/>
      <c r="BJ15" s="628"/>
      <c r="BK15" s="628"/>
      <c r="BL15" s="628"/>
      <c r="BM15" s="628"/>
      <c r="BN15" s="629"/>
      <c r="BO15" s="663">
        <v>7.7</v>
      </c>
      <c r="BP15" s="663"/>
      <c r="BQ15" s="663"/>
      <c r="BR15" s="663"/>
      <c r="BS15" s="664" t="s">
        <v>184</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12728520</v>
      </c>
      <c r="CS15" s="628"/>
      <c r="CT15" s="628"/>
      <c r="CU15" s="628"/>
      <c r="CV15" s="628"/>
      <c r="CW15" s="628"/>
      <c r="CX15" s="628"/>
      <c r="CY15" s="629"/>
      <c r="CZ15" s="663">
        <v>8.6999999999999993</v>
      </c>
      <c r="DA15" s="663"/>
      <c r="DB15" s="663"/>
      <c r="DC15" s="663"/>
      <c r="DD15" s="633">
        <v>2610379</v>
      </c>
      <c r="DE15" s="628"/>
      <c r="DF15" s="628"/>
      <c r="DG15" s="628"/>
      <c r="DH15" s="628"/>
      <c r="DI15" s="628"/>
      <c r="DJ15" s="628"/>
      <c r="DK15" s="628"/>
      <c r="DL15" s="628"/>
      <c r="DM15" s="628"/>
      <c r="DN15" s="628"/>
      <c r="DO15" s="628"/>
      <c r="DP15" s="629"/>
      <c r="DQ15" s="633">
        <v>9759164</v>
      </c>
      <c r="DR15" s="628"/>
      <c r="DS15" s="628"/>
      <c r="DT15" s="628"/>
      <c r="DU15" s="628"/>
      <c r="DV15" s="628"/>
      <c r="DW15" s="628"/>
      <c r="DX15" s="628"/>
      <c r="DY15" s="628"/>
      <c r="DZ15" s="628"/>
      <c r="EA15" s="628"/>
      <c r="EB15" s="628"/>
      <c r="EC15" s="662"/>
    </row>
    <row r="16" spans="2:143" ht="11.25" customHeight="1" x14ac:dyDescent="0.25">
      <c r="B16" s="624" t="s">
        <v>267</v>
      </c>
      <c r="C16" s="625"/>
      <c r="D16" s="625"/>
      <c r="E16" s="625"/>
      <c r="F16" s="625"/>
      <c r="G16" s="625"/>
      <c r="H16" s="625"/>
      <c r="I16" s="625"/>
      <c r="J16" s="625"/>
      <c r="K16" s="625"/>
      <c r="L16" s="625"/>
      <c r="M16" s="625"/>
      <c r="N16" s="625"/>
      <c r="O16" s="625"/>
      <c r="P16" s="625"/>
      <c r="Q16" s="626"/>
      <c r="R16" s="627">
        <v>62707</v>
      </c>
      <c r="S16" s="628"/>
      <c r="T16" s="628"/>
      <c r="U16" s="628"/>
      <c r="V16" s="628"/>
      <c r="W16" s="628"/>
      <c r="X16" s="628"/>
      <c r="Y16" s="629"/>
      <c r="Z16" s="663">
        <v>0</v>
      </c>
      <c r="AA16" s="663"/>
      <c r="AB16" s="663"/>
      <c r="AC16" s="663"/>
      <c r="AD16" s="664">
        <v>62707</v>
      </c>
      <c r="AE16" s="664"/>
      <c r="AF16" s="664"/>
      <c r="AG16" s="664"/>
      <c r="AH16" s="664"/>
      <c r="AI16" s="664"/>
      <c r="AJ16" s="664"/>
      <c r="AK16" s="664"/>
      <c r="AL16" s="630">
        <v>0.1</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184</v>
      </c>
      <c r="BH16" s="628"/>
      <c r="BI16" s="628"/>
      <c r="BJ16" s="628"/>
      <c r="BK16" s="628"/>
      <c r="BL16" s="628"/>
      <c r="BM16" s="628"/>
      <c r="BN16" s="629"/>
      <c r="BO16" s="663" t="s">
        <v>184</v>
      </c>
      <c r="BP16" s="663"/>
      <c r="BQ16" s="663"/>
      <c r="BR16" s="663"/>
      <c r="BS16" s="664" t="s">
        <v>184</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t="s">
        <v>184</v>
      </c>
      <c r="CS16" s="628"/>
      <c r="CT16" s="628"/>
      <c r="CU16" s="628"/>
      <c r="CV16" s="628"/>
      <c r="CW16" s="628"/>
      <c r="CX16" s="628"/>
      <c r="CY16" s="629"/>
      <c r="CZ16" s="663" t="s">
        <v>257</v>
      </c>
      <c r="DA16" s="663"/>
      <c r="DB16" s="663"/>
      <c r="DC16" s="663"/>
      <c r="DD16" s="633" t="s">
        <v>184</v>
      </c>
      <c r="DE16" s="628"/>
      <c r="DF16" s="628"/>
      <c r="DG16" s="628"/>
      <c r="DH16" s="628"/>
      <c r="DI16" s="628"/>
      <c r="DJ16" s="628"/>
      <c r="DK16" s="628"/>
      <c r="DL16" s="628"/>
      <c r="DM16" s="628"/>
      <c r="DN16" s="628"/>
      <c r="DO16" s="628"/>
      <c r="DP16" s="629"/>
      <c r="DQ16" s="633" t="s">
        <v>184</v>
      </c>
      <c r="DR16" s="628"/>
      <c r="DS16" s="628"/>
      <c r="DT16" s="628"/>
      <c r="DU16" s="628"/>
      <c r="DV16" s="628"/>
      <c r="DW16" s="628"/>
      <c r="DX16" s="628"/>
      <c r="DY16" s="628"/>
      <c r="DZ16" s="628"/>
      <c r="EA16" s="628"/>
      <c r="EB16" s="628"/>
      <c r="EC16" s="662"/>
    </row>
    <row r="17" spans="2:133" ht="11.25" customHeight="1" x14ac:dyDescent="0.25">
      <c r="B17" s="624" t="s">
        <v>270</v>
      </c>
      <c r="C17" s="625"/>
      <c r="D17" s="625"/>
      <c r="E17" s="625"/>
      <c r="F17" s="625"/>
      <c r="G17" s="625"/>
      <c r="H17" s="625"/>
      <c r="I17" s="625"/>
      <c r="J17" s="625"/>
      <c r="K17" s="625"/>
      <c r="L17" s="625"/>
      <c r="M17" s="625"/>
      <c r="N17" s="625"/>
      <c r="O17" s="625"/>
      <c r="P17" s="625"/>
      <c r="Q17" s="626"/>
      <c r="R17" s="627">
        <v>483577</v>
      </c>
      <c r="S17" s="628"/>
      <c r="T17" s="628"/>
      <c r="U17" s="628"/>
      <c r="V17" s="628"/>
      <c r="W17" s="628"/>
      <c r="X17" s="628"/>
      <c r="Y17" s="629"/>
      <c r="Z17" s="663">
        <v>0.3</v>
      </c>
      <c r="AA17" s="663"/>
      <c r="AB17" s="663"/>
      <c r="AC17" s="663"/>
      <c r="AD17" s="664">
        <v>483577</v>
      </c>
      <c r="AE17" s="664"/>
      <c r="AF17" s="664"/>
      <c r="AG17" s="664"/>
      <c r="AH17" s="664"/>
      <c r="AI17" s="664"/>
      <c r="AJ17" s="664"/>
      <c r="AK17" s="664"/>
      <c r="AL17" s="630">
        <v>0.7</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184</v>
      </c>
      <c r="BH17" s="628"/>
      <c r="BI17" s="628"/>
      <c r="BJ17" s="628"/>
      <c r="BK17" s="628"/>
      <c r="BL17" s="628"/>
      <c r="BM17" s="628"/>
      <c r="BN17" s="629"/>
      <c r="BO17" s="663" t="s">
        <v>138</v>
      </c>
      <c r="BP17" s="663"/>
      <c r="BQ17" s="663"/>
      <c r="BR17" s="663"/>
      <c r="BS17" s="664" t="s">
        <v>184</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12396758</v>
      </c>
      <c r="CS17" s="628"/>
      <c r="CT17" s="628"/>
      <c r="CU17" s="628"/>
      <c r="CV17" s="628"/>
      <c r="CW17" s="628"/>
      <c r="CX17" s="628"/>
      <c r="CY17" s="629"/>
      <c r="CZ17" s="663">
        <v>8.5</v>
      </c>
      <c r="DA17" s="663"/>
      <c r="DB17" s="663"/>
      <c r="DC17" s="663"/>
      <c r="DD17" s="633" t="s">
        <v>184</v>
      </c>
      <c r="DE17" s="628"/>
      <c r="DF17" s="628"/>
      <c r="DG17" s="628"/>
      <c r="DH17" s="628"/>
      <c r="DI17" s="628"/>
      <c r="DJ17" s="628"/>
      <c r="DK17" s="628"/>
      <c r="DL17" s="628"/>
      <c r="DM17" s="628"/>
      <c r="DN17" s="628"/>
      <c r="DO17" s="628"/>
      <c r="DP17" s="629"/>
      <c r="DQ17" s="633">
        <v>12158463</v>
      </c>
      <c r="DR17" s="628"/>
      <c r="DS17" s="628"/>
      <c r="DT17" s="628"/>
      <c r="DU17" s="628"/>
      <c r="DV17" s="628"/>
      <c r="DW17" s="628"/>
      <c r="DX17" s="628"/>
      <c r="DY17" s="628"/>
      <c r="DZ17" s="628"/>
      <c r="EA17" s="628"/>
      <c r="EB17" s="628"/>
      <c r="EC17" s="662"/>
    </row>
    <row r="18" spans="2:133" ht="11.25" customHeight="1" x14ac:dyDescent="0.25">
      <c r="B18" s="624" t="s">
        <v>273</v>
      </c>
      <c r="C18" s="625"/>
      <c r="D18" s="625"/>
      <c r="E18" s="625"/>
      <c r="F18" s="625"/>
      <c r="G18" s="625"/>
      <c r="H18" s="625"/>
      <c r="I18" s="625"/>
      <c r="J18" s="625"/>
      <c r="K18" s="625"/>
      <c r="L18" s="625"/>
      <c r="M18" s="625"/>
      <c r="N18" s="625"/>
      <c r="O18" s="625"/>
      <c r="P18" s="625"/>
      <c r="Q18" s="626"/>
      <c r="R18" s="627">
        <v>204979</v>
      </c>
      <c r="S18" s="628"/>
      <c r="T18" s="628"/>
      <c r="U18" s="628"/>
      <c r="V18" s="628"/>
      <c r="W18" s="628"/>
      <c r="X18" s="628"/>
      <c r="Y18" s="629"/>
      <c r="Z18" s="663">
        <v>0.1</v>
      </c>
      <c r="AA18" s="663"/>
      <c r="AB18" s="663"/>
      <c r="AC18" s="663"/>
      <c r="AD18" s="664">
        <v>204979</v>
      </c>
      <c r="AE18" s="664"/>
      <c r="AF18" s="664"/>
      <c r="AG18" s="664"/>
      <c r="AH18" s="664"/>
      <c r="AI18" s="664"/>
      <c r="AJ18" s="664"/>
      <c r="AK18" s="664"/>
      <c r="AL18" s="630">
        <v>0.3</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257</v>
      </c>
      <c r="BH18" s="628"/>
      <c r="BI18" s="628"/>
      <c r="BJ18" s="628"/>
      <c r="BK18" s="628"/>
      <c r="BL18" s="628"/>
      <c r="BM18" s="628"/>
      <c r="BN18" s="629"/>
      <c r="BO18" s="663" t="s">
        <v>184</v>
      </c>
      <c r="BP18" s="663"/>
      <c r="BQ18" s="663"/>
      <c r="BR18" s="663"/>
      <c r="BS18" s="664" t="s">
        <v>246</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v>593649</v>
      </c>
      <c r="CS18" s="628"/>
      <c r="CT18" s="628"/>
      <c r="CU18" s="628"/>
      <c r="CV18" s="628"/>
      <c r="CW18" s="628"/>
      <c r="CX18" s="628"/>
      <c r="CY18" s="629"/>
      <c r="CZ18" s="663">
        <v>0.4</v>
      </c>
      <c r="DA18" s="663"/>
      <c r="DB18" s="663"/>
      <c r="DC18" s="663"/>
      <c r="DD18" s="633" t="s">
        <v>138</v>
      </c>
      <c r="DE18" s="628"/>
      <c r="DF18" s="628"/>
      <c r="DG18" s="628"/>
      <c r="DH18" s="628"/>
      <c r="DI18" s="628"/>
      <c r="DJ18" s="628"/>
      <c r="DK18" s="628"/>
      <c r="DL18" s="628"/>
      <c r="DM18" s="628"/>
      <c r="DN18" s="628"/>
      <c r="DO18" s="628"/>
      <c r="DP18" s="629"/>
      <c r="DQ18" s="633">
        <v>336535</v>
      </c>
      <c r="DR18" s="628"/>
      <c r="DS18" s="628"/>
      <c r="DT18" s="628"/>
      <c r="DU18" s="628"/>
      <c r="DV18" s="628"/>
      <c r="DW18" s="628"/>
      <c r="DX18" s="628"/>
      <c r="DY18" s="628"/>
      <c r="DZ18" s="628"/>
      <c r="EA18" s="628"/>
      <c r="EB18" s="628"/>
      <c r="EC18" s="662"/>
    </row>
    <row r="19" spans="2:133" ht="11.25" customHeight="1" x14ac:dyDescent="0.25">
      <c r="B19" s="624" t="s">
        <v>276</v>
      </c>
      <c r="C19" s="625"/>
      <c r="D19" s="625"/>
      <c r="E19" s="625"/>
      <c r="F19" s="625"/>
      <c r="G19" s="625"/>
      <c r="H19" s="625"/>
      <c r="I19" s="625"/>
      <c r="J19" s="625"/>
      <c r="K19" s="625"/>
      <c r="L19" s="625"/>
      <c r="M19" s="625"/>
      <c r="N19" s="625"/>
      <c r="O19" s="625"/>
      <c r="P19" s="625"/>
      <c r="Q19" s="626"/>
      <c r="R19" s="627">
        <v>200149</v>
      </c>
      <c r="S19" s="628"/>
      <c r="T19" s="628"/>
      <c r="U19" s="628"/>
      <c r="V19" s="628"/>
      <c r="W19" s="628"/>
      <c r="X19" s="628"/>
      <c r="Y19" s="629"/>
      <c r="Z19" s="663">
        <v>0.1</v>
      </c>
      <c r="AA19" s="663"/>
      <c r="AB19" s="663"/>
      <c r="AC19" s="663"/>
      <c r="AD19" s="664">
        <v>200149</v>
      </c>
      <c r="AE19" s="664"/>
      <c r="AF19" s="664"/>
      <c r="AG19" s="664"/>
      <c r="AH19" s="664"/>
      <c r="AI19" s="664"/>
      <c r="AJ19" s="664"/>
      <c r="AK19" s="664"/>
      <c r="AL19" s="630">
        <v>0.3</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2688060</v>
      </c>
      <c r="BH19" s="628"/>
      <c r="BI19" s="628"/>
      <c r="BJ19" s="628"/>
      <c r="BK19" s="628"/>
      <c r="BL19" s="628"/>
      <c r="BM19" s="628"/>
      <c r="BN19" s="629"/>
      <c r="BO19" s="663">
        <v>8.4</v>
      </c>
      <c r="BP19" s="663"/>
      <c r="BQ19" s="663"/>
      <c r="BR19" s="663"/>
      <c r="BS19" s="664" t="s">
        <v>257</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138</v>
      </c>
      <c r="CS19" s="628"/>
      <c r="CT19" s="628"/>
      <c r="CU19" s="628"/>
      <c r="CV19" s="628"/>
      <c r="CW19" s="628"/>
      <c r="CX19" s="628"/>
      <c r="CY19" s="629"/>
      <c r="CZ19" s="663" t="s">
        <v>138</v>
      </c>
      <c r="DA19" s="663"/>
      <c r="DB19" s="663"/>
      <c r="DC19" s="663"/>
      <c r="DD19" s="633" t="s">
        <v>138</v>
      </c>
      <c r="DE19" s="628"/>
      <c r="DF19" s="628"/>
      <c r="DG19" s="628"/>
      <c r="DH19" s="628"/>
      <c r="DI19" s="628"/>
      <c r="DJ19" s="628"/>
      <c r="DK19" s="628"/>
      <c r="DL19" s="628"/>
      <c r="DM19" s="628"/>
      <c r="DN19" s="628"/>
      <c r="DO19" s="628"/>
      <c r="DP19" s="629"/>
      <c r="DQ19" s="633" t="s">
        <v>184</v>
      </c>
      <c r="DR19" s="628"/>
      <c r="DS19" s="628"/>
      <c r="DT19" s="628"/>
      <c r="DU19" s="628"/>
      <c r="DV19" s="628"/>
      <c r="DW19" s="628"/>
      <c r="DX19" s="628"/>
      <c r="DY19" s="628"/>
      <c r="DZ19" s="628"/>
      <c r="EA19" s="628"/>
      <c r="EB19" s="628"/>
      <c r="EC19" s="662"/>
    </row>
    <row r="20" spans="2:133" ht="11.25" customHeight="1" x14ac:dyDescent="0.25">
      <c r="B20" s="696" t="s">
        <v>279</v>
      </c>
      <c r="C20" s="697"/>
      <c r="D20" s="697"/>
      <c r="E20" s="697"/>
      <c r="F20" s="697"/>
      <c r="G20" s="697"/>
      <c r="H20" s="697"/>
      <c r="I20" s="697"/>
      <c r="J20" s="697"/>
      <c r="K20" s="697"/>
      <c r="L20" s="697"/>
      <c r="M20" s="697"/>
      <c r="N20" s="697"/>
      <c r="O20" s="697"/>
      <c r="P20" s="697"/>
      <c r="Q20" s="698"/>
      <c r="R20" s="627">
        <v>4830</v>
      </c>
      <c r="S20" s="628"/>
      <c r="T20" s="628"/>
      <c r="U20" s="628"/>
      <c r="V20" s="628"/>
      <c r="W20" s="628"/>
      <c r="X20" s="628"/>
      <c r="Y20" s="629"/>
      <c r="Z20" s="663">
        <v>0</v>
      </c>
      <c r="AA20" s="663"/>
      <c r="AB20" s="663"/>
      <c r="AC20" s="663"/>
      <c r="AD20" s="664">
        <v>4830</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2688060</v>
      </c>
      <c r="BH20" s="628"/>
      <c r="BI20" s="628"/>
      <c r="BJ20" s="628"/>
      <c r="BK20" s="628"/>
      <c r="BL20" s="628"/>
      <c r="BM20" s="628"/>
      <c r="BN20" s="629"/>
      <c r="BO20" s="663">
        <v>8.4</v>
      </c>
      <c r="BP20" s="663"/>
      <c r="BQ20" s="663"/>
      <c r="BR20" s="663"/>
      <c r="BS20" s="664" t="s">
        <v>259</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146551705</v>
      </c>
      <c r="CS20" s="628"/>
      <c r="CT20" s="628"/>
      <c r="CU20" s="628"/>
      <c r="CV20" s="628"/>
      <c r="CW20" s="628"/>
      <c r="CX20" s="628"/>
      <c r="CY20" s="629"/>
      <c r="CZ20" s="663">
        <v>100</v>
      </c>
      <c r="DA20" s="663"/>
      <c r="DB20" s="663"/>
      <c r="DC20" s="663"/>
      <c r="DD20" s="633">
        <v>10193333</v>
      </c>
      <c r="DE20" s="628"/>
      <c r="DF20" s="628"/>
      <c r="DG20" s="628"/>
      <c r="DH20" s="628"/>
      <c r="DI20" s="628"/>
      <c r="DJ20" s="628"/>
      <c r="DK20" s="628"/>
      <c r="DL20" s="628"/>
      <c r="DM20" s="628"/>
      <c r="DN20" s="628"/>
      <c r="DO20" s="628"/>
      <c r="DP20" s="629"/>
      <c r="DQ20" s="633">
        <v>85461929</v>
      </c>
      <c r="DR20" s="628"/>
      <c r="DS20" s="628"/>
      <c r="DT20" s="628"/>
      <c r="DU20" s="628"/>
      <c r="DV20" s="628"/>
      <c r="DW20" s="628"/>
      <c r="DX20" s="628"/>
      <c r="DY20" s="628"/>
      <c r="DZ20" s="628"/>
      <c r="EA20" s="628"/>
      <c r="EB20" s="628"/>
      <c r="EC20" s="662"/>
    </row>
    <row r="21" spans="2:133" ht="11.25" customHeight="1" x14ac:dyDescent="0.25">
      <c r="B21" s="624" t="s">
        <v>282</v>
      </c>
      <c r="C21" s="625"/>
      <c r="D21" s="625"/>
      <c r="E21" s="625"/>
      <c r="F21" s="625"/>
      <c r="G21" s="625"/>
      <c r="H21" s="625"/>
      <c r="I21" s="625"/>
      <c r="J21" s="625"/>
      <c r="K21" s="625"/>
      <c r="L21" s="625"/>
      <c r="M21" s="625"/>
      <c r="N21" s="625"/>
      <c r="O21" s="625"/>
      <c r="P21" s="625"/>
      <c r="Q21" s="626"/>
      <c r="R21" s="627">
        <v>33827854</v>
      </c>
      <c r="S21" s="628"/>
      <c r="T21" s="628"/>
      <c r="U21" s="628"/>
      <c r="V21" s="628"/>
      <c r="W21" s="628"/>
      <c r="X21" s="628"/>
      <c r="Y21" s="629"/>
      <c r="Z21" s="663">
        <v>22.5</v>
      </c>
      <c r="AA21" s="663"/>
      <c r="AB21" s="663"/>
      <c r="AC21" s="663"/>
      <c r="AD21" s="664">
        <v>31676028</v>
      </c>
      <c r="AE21" s="664"/>
      <c r="AF21" s="664"/>
      <c r="AG21" s="664"/>
      <c r="AH21" s="664"/>
      <c r="AI21" s="664"/>
      <c r="AJ21" s="664"/>
      <c r="AK21" s="664"/>
      <c r="AL21" s="630">
        <v>44.9</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224880</v>
      </c>
      <c r="BH21" s="628"/>
      <c r="BI21" s="628"/>
      <c r="BJ21" s="628"/>
      <c r="BK21" s="628"/>
      <c r="BL21" s="628"/>
      <c r="BM21" s="628"/>
      <c r="BN21" s="629"/>
      <c r="BO21" s="663">
        <v>0.7</v>
      </c>
      <c r="BP21" s="663"/>
      <c r="BQ21" s="663"/>
      <c r="BR21" s="663"/>
      <c r="BS21" s="664" t="s">
        <v>138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5">
      <c r="B22" s="624" t="s">
        <v>284</v>
      </c>
      <c r="C22" s="625"/>
      <c r="D22" s="625"/>
      <c r="E22" s="625"/>
      <c r="F22" s="625"/>
      <c r="G22" s="625"/>
      <c r="H22" s="625"/>
      <c r="I22" s="625"/>
      <c r="J22" s="625"/>
      <c r="K22" s="625"/>
      <c r="L22" s="625"/>
      <c r="M22" s="625"/>
      <c r="N22" s="625"/>
      <c r="O22" s="625"/>
      <c r="P22" s="625"/>
      <c r="Q22" s="626"/>
      <c r="R22" s="627">
        <v>31676028</v>
      </c>
      <c r="S22" s="628"/>
      <c r="T22" s="628"/>
      <c r="U22" s="628"/>
      <c r="V22" s="628"/>
      <c r="W22" s="628"/>
      <c r="X22" s="628"/>
      <c r="Y22" s="629"/>
      <c r="Z22" s="663">
        <v>21.1</v>
      </c>
      <c r="AA22" s="663"/>
      <c r="AB22" s="663"/>
      <c r="AC22" s="663"/>
      <c r="AD22" s="664">
        <v>31676028</v>
      </c>
      <c r="AE22" s="664"/>
      <c r="AF22" s="664"/>
      <c r="AG22" s="664"/>
      <c r="AH22" s="664"/>
      <c r="AI22" s="664"/>
      <c r="AJ22" s="664"/>
      <c r="AK22" s="664"/>
      <c r="AL22" s="630">
        <v>44.9</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184</v>
      </c>
      <c r="BH22" s="628"/>
      <c r="BI22" s="628"/>
      <c r="BJ22" s="628"/>
      <c r="BK22" s="628"/>
      <c r="BL22" s="628"/>
      <c r="BM22" s="628"/>
      <c r="BN22" s="629"/>
      <c r="BO22" s="663" t="s">
        <v>184</v>
      </c>
      <c r="BP22" s="663"/>
      <c r="BQ22" s="663"/>
      <c r="BR22" s="663"/>
      <c r="BS22" s="664" t="s">
        <v>184</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5">
      <c r="B23" s="624" t="s">
        <v>287</v>
      </c>
      <c r="C23" s="625"/>
      <c r="D23" s="625"/>
      <c r="E23" s="625"/>
      <c r="F23" s="625"/>
      <c r="G23" s="625"/>
      <c r="H23" s="625"/>
      <c r="I23" s="625"/>
      <c r="J23" s="625"/>
      <c r="K23" s="625"/>
      <c r="L23" s="625"/>
      <c r="M23" s="625"/>
      <c r="N23" s="625"/>
      <c r="O23" s="625"/>
      <c r="P23" s="625"/>
      <c r="Q23" s="626"/>
      <c r="R23" s="627">
        <v>2151826</v>
      </c>
      <c r="S23" s="628"/>
      <c r="T23" s="628"/>
      <c r="U23" s="628"/>
      <c r="V23" s="628"/>
      <c r="W23" s="628"/>
      <c r="X23" s="628"/>
      <c r="Y23" s="629"/>
      <c r="Z23" s="663">
        <v>1.4</v>
      </c>
      <c r="AA23" s="663"/>
      <c r="AB23" s="663"/>
      <c r="AC23" s="663"/>
      <c r="AD23" s="664" t="s">
        <v>246</v>
      </c>
      <c r="AE23" s="664"/>
      <c r="AF23" s="664"/>
      <c r="AG23" s="664"/>
      <c r="AH23" s="664"/>
      <c r="AI23" s="664"/>
      <c r="AJ23" s="664"/>
      <c r="AK23" s="664"/>
      <c r="AL23" s="630" t="s">
        <v>246</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v>2463180</v>
      </c>
      <c r="BH23" s="628"/>
      <c r="BI23" s="628"/>
      <c r="BJ23" s="628"/>
      <c r="BK23" s="628"/>
      <c r="BL23" s="628"/>
      <c r="BM23" s="628"/>
      <c r="BN23" s="629"/>
      <c r="BO23" s="663">
        <v>7.7</v>
      </c>
      <c r="BP23" s="663"/>
      <c r="BQ23" s="663"/>
      <c r="BR23" s="663"/>
      <c r="BS23" s="664" t="s">
        <v>184</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25">
      <c r="B24" s="624" t="s">
        <v>294</v>
      </c>
      <c r="C24" s="625"/>
      <c r="D24" s="625"/>
      <c r="E24" s="625"/>
      <c r="F24" s="625"/>
      <c r="G24" s="625"/>
      <c r="H24" s="625"/>
      <c r="I24" s="625"/>
      <c r="J24" s="625"/>
      <c r="K24" s="625"/>
      <c r="L24" s="625"/>
      <c r="M24" s="625"/>
      <c r="N24" s="625"/>
      <c r="O24" s="625"/>
      <c r="P24" s="625"/>
      <c r="Q24" s="626"/>
      <c r="R24" s="627" t="s">
        <v>138</v>
      </c>
      <c r="S24" s="628"/>
      <c r="T24" s="628"/>
      <c r="U24" s="628"/>
      <c r="V24" s="628"/>
      <c r="W24" s="628"/>
      <c r="X24" s="628"/>
      <c r="Y24" s="629"/>
      <c r="Z24" s="663" t="s">
        <v>256</v>
      </c>
      <c r="AA24" s="663"/>
      <c r="AB24" s="663"/>
      <c r="AC24" s="663"/>
      <c r="AD24" s="664" t="s">
        <v>257</v>
      </c>
      <c r="AE24" s="664"/>
      <c r="AF24" s="664"/>
      <c r="AG24" s="664"/>
      <c r="AH24" s="664"/>
      <c r="AI24" s="664"/>
      <c r="AJ24" s="664"/>
      <c r="AK24" s="664"/>
      <c r="AL24" s="630" t="s">
        <v>246</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184</v>
      </c>
      <c r="BH24" s="628"/>
      <c r="BI24" s="628"/>
      <c r="BJ24" s="628"/>
      <c r="BK24" s="628"/>
      <c r="BL24" s="628"/>
      <c r="BM24" s="628"/>
      <c r="BN24" s="629"/>
      <c r="BO24" s="663" t="s">
        <v>184</v>
      </c>
      <c r="BP24" s="663"/>
      <c r="BQ24" s="663"/>
      <c r="BR24" s="663"/>
      <c r="BS24" s="664" t="s">
        <v>184</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75935947</v>
      </c>
      <c r="CS24" s="674"/>
      <c r="CT24" s="674"/>
      <c r="CU24" s="674"/>
      <c r="CV24" s="674"/>
      <c r="CW24" s="674"/>
      <c r="CX24" s="674"/>
      <c r="CY24" s="702"/>
      <c r="CZ24" s="703">
        <v>51.8</v>
      </c>
      <c r="DA24" s="686"/>
      <c r="DB24" s="686"/>
      <c r="DC24" s="705"/>
      <c r="DD24" s="701">
        <v>41094118</v>
      </c>
      <c r="DE24" s="674"/>
      <c r="DF24" s="674"/>
      <c r="DG24" s="674"/>
      <c r="DH24" s="674"/>
      <c r="DI24" s="674"/>
      <c r="DJ24" s="674"/>
      <c r="DK24" s="702"/>
      <c r="DL24" s="701">
        <v>40128870</v>
      </c>
      <c r="DM24" s="674"/>
      <c r="DN24" s="674"/>
      <c r="DO24" s="674"/>
      <c r="DP24" s="674"/>
      <c r="DQ24" s="674"/>
      <c r="DR24" s="674"/>
      <c r="DS24" s="674"/>
      <c r="DT24" s="674"/>
      <c r="DU24" s="674"/>
      <c r="DV24" s="702"/>
      <c r="DW24" s="703">
        <v>55.3</v>
      </c>
      <c r="DX24" s="686"/>
      <c r="DY24" s="686"/>
      <c r="DZ24" s="686"/>
      <c r="EA24" s="686"/>
      <c r="EB24" s="686"/>
      <c r="EC24" s="704"/>
    </row>
    <row r="25" spans="2:133" ht="11.25" customHeight="1" x14ac:dyDescent="0.25">
      <c r="B25" s="624" t="s">
        <v>297</v>
      </c>
      <c r="C25" s="625"/>
      <c r="D25" s="625"/>
      <c r="E25" s="625"/>
      <c r="F25" s="625"/>
      <c r="G25" s="625"/>
      <c r="H25" s="625"/>
      <c r="I25" s="625"/>
      <c r="J25" s="625"/>
      <c r="K25" s="625"/>
      <c r="L25" s="625"/>
      <c r="M25" s="625"/>
      <c r="N25" s="625"/>
      <c r="O25" s="625"/>
      <c r="P25" s="625"/>
      <c r="Q25" s="626"/>
      <c r="R25" s="627">
        <v>74407623</v>
      </c>
      <c r="S25" s="628"/>
      <c r="T25" s="628"/>
      <c r="U25" s="628"/>
      <c r="V25" s="628"/>
      <c r="W25" s="628"/>
      <c r="X25" s="628"/>
      <c r="Y25" s="629"/>
      <c r="Z25" s="663">
        <v>49.6</v>
      </c>
      <c r="AA25" s="663"/>
      <c r="AB25" s="663"/>
      <c r="AC25" s="663"/>
      <c r="AD25" s="664">
        <v>69792617</v>
      </c>
      <c r="AE25" s="664"/>
      <c r="AF25" s="664"/>
      <c r="AG25" s="664"/>
      <c r="AH25" s="664"/>
      <c r="AI25" s="664"/>
      <c r="AJ25" s="664"/>
      <c r="AK25" s="664"/>
      <c r="AL25" s="630">
        <v>99</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257</v>
      </c>
      <c r="BH25" s="628"/>
      <c r="BI25" s="628"/>
      <c r="BJ25" s="628"/>
      <c r="BK25" s="628"/>
      <c r="BL25" s="628"/>
      <c r="BM25" s="628"/>
      <c r="BN25" s="629"/>
      <c r="BO25" s="663" t="s">
        <v>184</v>
      </c>
      <c r="BP25" s="663"/>
      <c r="BQ25" s="663"/>
      <c r="BR25" s="663"/>
      <c r="BS25" s="664" t="s">
        <v>138</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17103826</v>
      </c>
      <c r="CS25" s="636"/>
      <c r="CT25" s="636"/>
      <c r="CU25" s="636"/>
      <c r="CV25" s="636"/>
      <c r="CW25" s="636"/>
      <c r="CX25" s="636"/>
      <c r="CY25" s="637"/>
      <c r="CZ25" s="630">
        <v>11.7</v>
      </c>
      <c r="DA25" s="638"/>
      <c r="DB25" s="638"/>
      <c r="DC25" s="639"/>
      <c r="DD25" s="633">
        <v>16256899</v>
      </c>
      <c r="DE25" s="636"/>
      <c r="DF25" s="636"/>
      <c r="DG25" s="636"/>
      <c r="DH25" s="636"/>
      <c r="DI25" s="636"/>
      <c r="DJ25" s="636"/>
      <c r="DK25" s="637"/>
      <c r="DL25" s="633">
        <v>15922826</v>
      </c>
      <c r="DM25" s="636"/>
      <c r="DN25" s="636"/>
      <c r="DO25" s="636"/>
      <c r="DP25" s="636"/>
      <c r="DQ25" s="636"/>
      <c r="DR25" s="636"/>
      <c r="DS25" s="636"/>
      <c r="DT25" s="636"/>
      <c r="DU25" s="636"/>
      <c r="DV25" s="637"/>
      <c r="DW25" s="630">
        <v>21.9</v>
      </c>
      <c r="DX25" s="638"/>
      <c r="DY25" s="638"/>
      <c r="DZ25" s="638"/>
      <c r="EA25" s="638"/>
      <c r="EB25" s="638"/>
      <c r="EC25" s="652"/>
    </row>
    <row r="26" spans="2:133" ht="11.25" customHeight="1" x14ac:dyDescent="0.25">
      <c r="B26" s="624" t="s">
        <v>300</v>
      </c>
      <c r="C26" s="625"/>
      <c r="D26" s="625"/>
      <c r="E26" s="625"/>
      <c r="F26" s="625"/>
      <c r="G26" s="625"/>
      <c r="H26" s="625"/>
      <c r="I26" s="625"/>
      <c r="J26" s="625"/>
      <c r="K26" s="625"/>
      <c r="L26" s="625"/>
      <c r="M26" s="625"/>
      <c r="N26" s="625"/>
      <c r="O26" s="625"/>
      <c r="P26" s="625"/>
      <c r="Q26" s="626"/>
      <c r="R26" s="627">
        <v>35013</v>
      </c>
      <c r="S26" s="628"/>
      <c r="T26" s="628"/>
      <c r="U26" s="628"/>
      <c r="V26" s="628"/>
      <c r="W26" s="628"/>
      <c r="X26" s="628"/>
      <c r="Y26" s="629"/>
      <c r="Z26" s="663">
        <v>0</v>
      </c>
      <c r="AA26" s="663"/>
      <c r="AB26" s="663"/>
      <c r="AC26" s="663"/>
      <c r="AD26" s="664">
        <v>35013</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138</v>
      </c>
      <c r="BH26" s="628"/>
      <c r="BI26" s="628"/>
      <c r="BJ26" s="628"/>
      <c r="BK26" s="628"/>
      <c r="BL26" s="628"/>
      <c r="BM26" s="628"/>
      <c r="BN26" s="629"/>
      <c r="BO26" s="663" t="s">
        <v>184</v>
      </c>
      <c r="BP26" s="663"/>
      <c r="BQ26" s="663"/>
      <c r="BR26" s="663"/>
      <c r="BS26" s="664" t="s">
        <v>184</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11089404</v>
      </c>
      <c r="CS26" s="628"/>
      <c r="CT26" s="628"/>
      <c r="CU26" s="628"/>
      <c r="CV26" s="628"/>
      <c r="CW26" s="628"/>
      <c r="CX26" s="628"/>
      <c r="CY26" s="629"/>
      <c r="CZ26" s="630">
        <v>7.6</v>
      </c>
      <c r="DA26" s="638"/>
      <c r="DB26" s="638"/>
      <c r="DC26" s="639"/>
      <c r="DD26" s="633">
        <v>10465386</v>
      </c>
      <c r="DE26" s="628"/>
      <c r="DF26" s="628"/>
      <c r="DG26" s="628"/>
      <c r="DH26" s="628"/>
      <c r="DI26" s="628"/>
      <c r="DJ26" s="628"/>
      <c r="DK26" s="629"/>
      <c r="DL26" s="633" t="s">
        <v>138</v>
      </c>
      <c r="DM26" s="628"/>
      <c r="DN26" s="628"/>
      <c r="DO26" s="628"/>
      <c r="DP26" s="628"/>
      <c r="DQ26" s="628"/>
      <c r="DR26" s="628"/>
      <c r="DS26" s="628"/>
      <c r="DT26" s="628"/>
      <c r="DU26" s="628"/>
      <c r="DV26" s="629"/>
      <c r="DW26" s="630" t="s">
        <v>184</v>
      </c>
      <c r="DX26" s="638"/>
      <c r="DY26" s="638"/>
      <c r="DZ26" s="638"/>
      <c r="EA26" s="638"/>
      <c r="EB26" s="638"/>
      <c r="EC26" s="652"/>
    </row>
    <row r="27" spans="2:133" ht="11.25" customHeight="1" x14ac:dyDescent="0.25">
      <c r="B27" s="624" t="s">
        <v>303</v>
      </c>
      <c r="C27" s="625"/>
      <c r="D27" s="625"/>
      <c r="E27" s="625"/>
      <c r="F27" s="625"/>
      <c r="G27" s="625"/>
      <c r="H27" s="625"/>
      <c r="I27" s="625"/>
      <c r="J27" s="625"/>
      <c r="K27" s="625"/>
      <c r="L27" s="625"/>
      <c r="M27" s="625"/>
      <c r="N27" s="625"/>
      <c r="O27" s="625"/>
      <c r="P27" s="625"/>
      <c r="Q27" s="626"/>
      <c r="R27" s="627">
        <v>218284</v>
      </c>
      <c r="S27" s="628"/>
      <c r="T27" s="628"/>
      <c r="U27" s="628"/>
      <c r="V27" s="628"/>
      <c r="W27" s="628"/>
      <c r="X27" s="628"/>
      <c r="Y27" s="629"/>
      <c r="Z27" s="663">
        <v>0.1</v>
      </c>
      <c r="AA27" s="663"/>
      <c r="AB27" s="663"/>
      <c r="AC27" s="663"/>
      <c r="AD27" s="664">
        <v>9078</v>
      </c>
      <c r="AE27" s="664"/>
      <c r="AF27" s="664"/>
      <c r="AG27" s="664"/>
      <c r="AH27" s="664"/>
      <c r="AI27" s="664"/>
      <c r="AJ27" s="664"/>
      <c r="AK27" s="664"/>
      <c r="AL27" s="630">
        <v>0</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32031925</v>
      </c>
      <c r="BH27" s="628"/>
      <c r="BI27" s="628"/>
      <c r="BJ27" s="628"/>
      <c r="BK27" s="628"/>
      <c r="BL27" s="628"/>
      <c r="BM27" s="628"/>
      <c r="BN27" s="629"/>
      <c r="BO27" s="663">
        <v>100</v>
      </c>
      <c r="BP27" s="663"/>
      <c r="BQ27" s="663"/>
      <c r="BR27" s="663"/>
      <c r="BS27" s="664">
        <v>550416</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46435363</v>
      </c>
      <c r="CS27" s="636"/>
      <c r="CT27" s="636"/>
      <c r="CU27" s="636"/>
      <c r="CV27" s="636"/>
      <c r="CW27" s="636"/>
      <c r="CX27" s="636"/>
      <c r="CY27" s="637"/>
      <c r="CZ27" s="630">
        <v>31.7</v>
      </c>
      <c r="DA27" s="638"/>
      <c r="DB27" s="638"/>
      <c r="DC27" s="639"/>
      <c r="DD27" s="633">
        <v>12678756</v>
      </c>
      <c r="DE27" s="636"/>
      <c r="DF27" s="636"/>
      <c r="DG27" s="636"/>
      <c r="DH27" s="636"/>
      <c r="DI27" s="636"/>
      <c r="DJ27" s="636"/>
      <c r="DK27" s="637"/>
      <c r="DL27" s="633">
        <v>12047581</v>
      </c>
      <c r="DM27" s="636"/>
      <c r="DN27" s="636"/>
      <c r="DO27" s="636"/>
      <c r="DP27" s="636"/>
      <c r="DQ27" s="636"/>
      <c r="DR27" s="636"/>
      <c r="DS27" s="636"/>
      <c r="DT27" s="636"/>
      <c r="DU27" s="636"/>
      <c r="DV27" s="637"/>
      <c r="DW27" s="630">
        <v>16.600000000000001</v>
      </c>
      <c r="DX27" s="638"/>
      <c r="DY27" s="638"/>
      <c r="DZ27" s="638"/>
      <c r="EA27" s="638"/>
      <c r="EB27" s="638"/>
      <c r="EC27" s="652"/>
    </row>
    <row r="28" spans="2:133" ht="11.25" customHeight="1" x14ac:dyDescent="0.25">
      <c r="B28" s="624" t="s">
        <v>306</v>
      </c>
      <c r="C28" s="625"/>
      <c r="D28" s="625"/>
      <c r="E28" s="625"/>
      <c r="F28" s="625"/>
      <c r="G28" s="625"/>
      <c r="H28" s="625"/>
      <c r="I28" s="625"/>
      <c r="J28" s="625"/>
      <c r="K28" s="625"/>
      <c r="L28" s="625"/>
      <c r="M28" s="625"/>
      <c r="N28" s="625"/>
      <c r="O28" s="625"/>
      <c r="P28" s="625"/>
      <c r="Q28" s="626"/>
      <c r="R28" s="627">
        <v>2054677</v>
      </c>
      <c r="S28" s="628"/>
      <c r="T28" s="628"/>
      <c r="U28" s="628"/>
      <c r="V28" s="628"/>
      <c r="W28" s="628"/>
      <c r="X28" s="628"/>
      <c r="Y28" s="629"/>
      <c r="Z28" s="663">
        <v>1.4</v>
      </c>
      <c r="AA28" s="663"/>
      <c r="AB28" s="663"/>
      <c r="AC28" s="663"/>
      <c r="AD28" s="664">
        <v>254678</v>
      </c>
      <c r="AE28" s="664"/>
      <c r="AF28" s="664"/>
      <c r="AG28" s="664"/>
      <c r="AH28" s="664"/>
      <c r="AI28" s="664"/>
      <c r="AJ28" s="664"/>
      <c r="AK28" s="664"/>
      <c r="AL28" s="630">
        <v>0.4</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12396758</v>
      </c>
      <c r="CS28" s="628"/>
      <c r="CT28" s="628"/>
      <c r="CU28" s="628"/>
      <c r="CV28" s="628"/>
      <c r="CW28" s="628"/>
      <c r="CX28" s="628"/>
      <c r="CY28" s="629"/>
      <c r="CZ28" s="630">
        <v>8.5</v>
      </c>
      <c r="DA28" s="638"/>
      <c r="DB28" s="638"/>
      <c r="DC28" s="639"/>
      <c r="DD28" s="633">
        <v>12158463</v>
      </c>
      <c r="DE28" s="628"/>
      <c r="DF28" s="628"/>
      <c r="DG28" s="628"/>
      <c r="DH28" s="628"/>
      <c r="DI28" s="628"/>
      <c r="DJ28" s="628"/>
      <c r="DK28" s="629"/>
      <c r="DL28" s="633">
        <v>12158463</v>
      </c>
      <c r="DM28" s="628"/>
      <c r="DN28" s="628"/>
      <c r="DO28" s="628"/>
      <c r="DP28" s="628"/>
      <c r="DQ28" s="628"/>
      <c r="DR28" s="628"/>
      <c r="DS28" s="628"/>
      <c r="DT28" s="628"/>
      <c r="DU28" s="628"/>
      <c r="DV28" s="629"/>
      <c r="DW28" s="630">
        <v>16.8</v>
      </c>
      <c r="DX28" s="638"/>
      <c r="DY28" s="638"/>
      <c r="DZ28" s="638"/>
      <c r="EA28" s="638"/>
      <c r="EB28" s="638"/>
      <c r="EC28" s="652"/>
    </row>
    <row r="29" spans="2:133" ht="11.25" customHeight="1" x14ac:dyDescent="0.25">
      <c r="B29" s="624" t="s">
        <v>308</v>
      </c>
      <c r="C29" s="625"/>
      <c r="D29" s="625"/>
      <c r="E29" s="625"/>
      <c r="F29" s="625"/>
      <c r="G29" s="625"/>
      <c r="H29" s="625"/>
      <c r="I29" s="625"/>
      <c r="J29" s="625"/>
      <c r="K29" s="625"/>
      <c r="L29" s="625"/>
      <c r="M29" s="625"/>
      <c r="N29" s="625"/>
      <c r="O29" s="625"/>
      <c r="P29" s="625"/>
      <c r="Q29" s="626"/>
      <c r="R29" s="627">
        <v>1235331</v>
      </c>
      <c r="S29" s="628"/>
      <c r="T29" s="628"/>
      <c r="U29" s="628"/>
      <c r="V29" s="628"/>
      <c r="W29" s="628"/>
      <c r="X29" s="628"/>
      <c r="Y29" s="629"/>
      <c r="Z29" s="663">
        <v>0.8</v>
      </c>
      <c r="AA29" s="663"/>
      <c r="AB29" s="663"/>
      <c r="AC29" s="663"/>
      <c r="AD29" s="664">
        <v>99979</v>
      </c>
      <c r="AE29" s="664"/>
      <c r="AF29" s="664"/>
      <c r="AG29" s="664"/>
      <c r="AH29" s="664"/>
      <c r="AI29" s="664"/>
      <c r="AJ29" s="664"/>
      <c r="AK29" s="664"/>
      <c r="AL29" s="630">
        <v>0.1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12395506</v>
      </c>
      <c r="CS29" s="636"/>
      <c r="CT29" s="636"/>
      <c r="CU29" s="636"/>
      <c r="CV29" s="636"/>
      <c r="CW29" s="636"/>
      <c r="CX29" s="636"/>
      <c r="CY29" s="637"/>
      <c r="CZ29" s="630">
        <v>8.5</v>
      </c>
      <c r="DA29" s="638"/>
      <c r="DB29" s="638"/>
      <c r="DC29" s="639"/>
      <c r="DD29" s="633">
        <v>12157211</v>
      </c>
      <c r="DE29" s="636"/>
      <c r="DF29" s="636"/>
      <c r="DG29" s="636"/>
      <c r="DH29" s="636"/>
      <c r="DI29" s="636"/>
      <c r="DJ29" s="636"/>
      <c r="DK29" s="637"/>
      <c r="DL29" s="633">
        <v>12157211</v>
      </c>
      <c r="DM29" s="636"/>
      <c r="DN29" s="636"/>
      <c r="DO29" s="636"/>
      <c r="DP29" s="636"/>
      <c r="DQ29" s="636"/>
      <c r="DR29" s="636"/>
      <c r="DS29" s="636"/>
      <c r="DT29" s="636"/>
      <c r="DU29" s="636"/>
      <c r="DV29" s="637"/>
      <c r="DW29" s="630">
        <v>16.8</v>
      </c>
      <c r="DX29" s="638"/>
      <c r="DY29" s="638"/>
      <c r="DZ29" s="638"/>
      <c r="EA29" s="638"/>
      <c r="EB29" s="638"/>
      <c r="EC29" s="652"/>
    </row>
    <row r="30" spans="2:133" ht="11.25" customHeight="1" x14ac:dyDescent="0.25">
      <c r="B30" s="624" t="s">
        <v>311</v>
      </c>
      <c r="C30" s="625"/>
      <c r="D30" s="625"/>
      <c r="E30" s="625"/>
      <c r="F30" s="625"/>
      <c r="G30" s="625"/>
      <c r="H30" s="625"/>
      <c r="I30" s="625"/>
      <c r="J30" s="625"/>
      <c r="K30" s="625"/>
      <c r="L30" s="625"/>
      <c r="M30" s="625"/>
      <c r="N30" s="625"/>
      <c r="O30" s="625"/>
      <c r="P30" s="625"/>
      <c r="Q30" s="626"/>
      <c r="R30" s="627">
        <v>40896004</v>
      </c>
      <c r="S30" s="628"/>
      <c r="T30" s="628"/>
      <c r="U30" s="628"/>
      <c r="V30" s="628"/>
      <c r="W30" s="628"/>
      <c r="X30" s="628"/>
      <c r="Y30" s="629"/>
      <c r="Z30" s="663">
        <v>27.2</v>
      </c>
      <c r="AA30" s="663"/>
      <c r="AB30" s="663"/>
      <c r="AC30" s="663"/>
      <c r="AD30" s="664" t="s">
        <v>138</v>
      </c>
      <c r="AE30" s="664"/>
      <c r="AF30" s="664"/>
      <c r="AG30" s="664"/>
      <c r="AH30" s="664"/>
      <c r="AI30" s="664"/>
      <c r="AJ30" s="664"/>
      <c r="AK30" s="664"/>
      <c r="AL30" s="630" t="s">
        <v>138</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12087325</v>
      </c>
      <c r="CS30" s="628"/>
      <c r="CT30" s="628"/>
      <c r="CU30" s="628"/>
      <c r="CV30" s="628"/>
      <c r="CW30" s="628"/>
      <c r="CX30" s="628"/>
      <c r="CY30" s="629"/>
      <c r="CZ30" s="630">
        <v>8.1999999999999993</v>
      </c>
      <c r="DA30" s="638"/>
      <c r="DB30" s="638"/>
      <c r="DC30" s="639"/>
      <c r="DD30" s="633">
        <v>11849030</v>
      </c>
      <c r="DE30" s="628"/>
      <c r="DF30" s="628"/>
      <c r="DG30" s="628"/>
      <c r="DH30" s="628"/>
      <c r="DI30" s="628"/>
      <c r="DJ30" s="628"/>
      <c r="DK30" s="629"/>
      <c r="DL30" s="633">
        <v>11849030</v>
      </c>
      <c r="DM30" s="628"/>
      <c r="DN30" s="628"/>
      <c r="DO30" s="628"/>
      <c r="DP30" s="628"/>
      <c r="DQ30" s="628"/>
      <c r="DR30" s="628"/>
      <c r="DS30" s="628"/>
      <c r="DT30" s="628"/>
      <c r="DU30" s="628"/>
      <c r="DV30" s="629"/>
      <c r="DW30" s="630">
        <v>16.3</v>
      </c>
      <c r="DX30" s="638"/>
      <c r="DY30" s="638"/>
      <c r="DZ30" s="638"/>
      <c r="EA30" s="638"/>
      <c r="EB30" s="638"/>
      <c r="EC30" s="652"/>
    </row>
    <row r="31" spans="2:133" ht="11.25" customHeight="1" x14ac:dyDescent="0.25">
      <c r="B31" s="696" t="s">
        <v>315</v>
      </c>
      <c r="C31" s="697"/>
      <c r="D31" s="697"/>
      <c r="E31" s="697"/>
      <c r="F31" s="697"/>
      <c r="G31" s="697"/>
      <c r="H31" s="697"/>
      <c r="I31" s="697"/>
      <c r="J31" s="697"/>
      <c r="K31" s="697"/>
      <c r="L31" s="697"/>
      <c r="M31" s="697"/>
      <c r="N31" s="697"/>
      <c r="O31" s="697"/>
      <c r="P31" s="697"/>
      <c r="Q31" s="698"/>
      <c r="R31" s="627">
        <v>1742</v>
      </c>
      <c r="S31" s="628"/>
      <c r="T31" s="628"/>
      <c r="U31" s="628"/>
      <c r="V31" s="628"/>
      <c r="W31" s="628"/>
      <c r="X31" s="628"/>
      <c r="Y31" s="629"/>
      <c r="Z31" s="663">
        <v>0</v>
      </c>
      <c r="AA31" s="663"/>
      <c r="AB31" s="663"/>
      <c r="AC31" s="663"/>
      <c r="AD31" s="664">
        <v>1742</v>
      </c>
      <c r="AE31" s="664"/>
      <c r="AF31" s="664"/>
      <c r="AG31" s="664"/>
      <c r="AH31" s="664"/>
      <c r="AI31" s="664"/>
      <c r="AJ31" s="664"/>
      <c r="AK31" s="664"/>
      <c r="AL31" s="630">
        <v>0</v>
      </c>
      <c r="AM31" s="631"/>
      <c r="AN31" s="631"/>
      <c r="AO31" s="665"/>
      <c r="AP31" s="688" t="s">
        <v>316</v>
      </c>
      <c r="AQ31" s="689"/>
      <c r="AR31" s="689"/>
      <c r="AS31" s="689"/>
      <c r="AT31" s="690" t="s">
        <v>317</v>
      </c>
      <c r="AU31" s="218"/>
      <c r="AV31" s="218"/>
      <c r="AW31" s="218"/>
      <c r="AX31" s="676" t="s">
        <v>189</v>
      </c>
      <c r="AY31" s="677"/>
      <c r="AZ31" s="677"/>
      <c r="BA31" s="677"/>
      <c r="BB31" s="677"/>
      <c r="BC31" s="677"/>
      <c r="BD31" s="677"/>
      <c r="BE31" s="677"/>
      <c r="BF31" s="678"/>
      <c r="BG31" s="684">
        <v>99.2</v>
      </c>
      <c r="BH31" s="685"/>
      <c r="BI31" s="685"/>
      <c r="BJ31" s="685"/>
      <c r="BK31" s="685"/>
      <c r="BL31" s="685"/>
      <c r="BM31" s="686">
        <v>97</v>
      </c>
      <c r="BN31" s="685"/>
      <c r="BO31" s="685"/>
      <c r="BP31" s="685"/>
      <c r="BQ31" s="687"/>
      <c r="BR31" s="684">
        <v>99</v>
      </c>
      <c r="BS31" s="685"/>
      <c r="BT31" s="685"/>
      <c r="BU31" s="685"/>
      <c r="BV31" s="685"/>
      <c r="BW31" s="685"/>
      <c r="BX31" s="686">
        <v>96.9</v>
      </c>
      <c r="BY31" s="685"/>
      <c r="BZ31" s="685"/>
      <c r="CA31" s="685"/>
      <c r="CB31" s="687"/>
      <c r="CD31" s="642"/>
      <c r="CE31" s="643"/>
      <c r="CF31" s="624" t="s">
        <v>318</v>
      </c>
      <c r="CG31" s="625"/>
      <c r="CH31" s="625"/>
      <c r="CI31" s="625"/>
      <c r="CJ31" s="625"/>
      <c r="CK31" s="625"/>
      <c r="CL31" s="625"/>
      <c r="CM31" s="625"/>
      <c r="CN31" s="625"/>
      <c r="CO31" s="625"/>
      <c r="CP31" s="625"/>
      <c r="CQ31" s="626"/>
      <c r="CR31" s="627">
        <v>308181</v>
      </c>
      <c r="CS31" s="636"/>
      <c r="CT31" s="636"/>
      <c r="CU31" s="636"/>
      <c r="CV31" s="636"/>
      <c r="CW31" s="636"/>
      <c r="CX31" s="636"/>
      <c r="CY31" s="637"/>
      <c r="CZ31" s="630">
        <v>0.2</v>
      </c>
      <c r="DA31" s="638"/>
      <c r="DB31" s="638"/>
      <c r="DC31" s="639"/>
      <c r="DD31" s="633">
        <v>308181</v>
      </c>
      <c r="DE31" s="636"/>
      <c r="DF31" s="636"/>
      <c r="DG31" s="636"/>
      <c r="DH31" s="636"/>
      <c r="DI31" s="636"/>
      <c r="DJ31" s="636"/>
      <c r="DK31" s="637"/>
      <c r="DL31" s="633">
        <v>308181</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25">
      <c r="B32" s="624" t="s">
        <v>319</v>
      </c>
      <c r="C32" s="625"/>
      <c r="D32" s="625"/>
      <c r="E32" s="625"/>
      <c r="F32" s="625"/>
      <c r="G32" s="625"/>
      <c r="H32" s="625"/>
      <c r="I32" s="625"/>
      <c r="J32" s="625"/>
      <c r="K32" s="625"/>
      <c r="L32" s="625"/>
      <c r="M32" s="625"/>
      <c r="N32" s="625"/>
      <c r="O32" s="625"/>
      <c r="P32" s="625"/>
      <c r="Q32" s="626"/>
      <c r="R32" s="627">
        <v>9307468</v>
      </c>
      <c r="S32" s="628"/>
      <c r="T32" s="628"/>
      <c r="U32" s="628"/>
      <c r="V32" s="628"/>
      <c r="W32" s="628"/>
      <c r="X32" s="628"/>
      <c r="Y32" s="629"/>
      <c r="Z32" s="663">
        <v>6.2</v>
      </c>
      <c r="AA32" s="663"/>
      <c r="AB32" s="663"/>
      <c r="AC32" s="663"/>
      <c r="AD32" s="664" t="s">
        <v>184</v>
      </c>
      <c r="AE32" s="664"/>
      <c r="AF32" s="664"/>
      <c r="AG32" s="664"/>
      <c r="AH32" s="664"/>
      <c r="AI32" s="664"/>
      <c r="AJ32" s="664"/>
      <c r="AK32" s="664"/>
      <c r="AL32" s="630" t="s">
        <v>184</v>
      </c>
      <c r="AM32" s="631"/>
      <c r="AN32" s="631"/>
      <c r="AO32" s="665"/>
      <c r="AP32" s="666"/>
      <c r="AQ32" s="667"/>
      <c r="AR32" s="667"/>
      <c r="AS32" s="667"/>
      <c r="AT32" s="691"/>
      <c r="AU32" s="214" t="s">
        <v>320</v>
      </c>
      <c r="AX32" s="624" t="s">
        <v>321</v>
      </c>
      <c r="AY32" s="625"/>
      <c r="AZ32" s="625"/>
      <c r="BA32" s="625"/>
      <c r="BB32" s="625"/>
      <c r="BC32" s="625"/>
      <c r="BD32" s="625"/>
      <c r="BE32" s="625"/>
      <c r="BF32" s="626"/>
      <c r="BG32" s="683">
        <v>99.2</v>
      </c>
      <c r="BH32" s="636"/>
      <c r="BI32" s="636"/>
      <c r="BJ32" s="636"/>
      <c r="BK32" s="636"/>
      <c r="BL32" s="636"/>
      <c r="BM32" s="631">
        <v>96.8</v>
      </c>
      <c r="BN32" s="636"/>
      <c r="BO32" s="636"/>
      <c r="BP32" s="636"/>
      <c r="BQ32" s="661"/>
      <c r="BR32" s="683">
        <v>98.9</v>
      </c>
      <c r="BS32" s="636"/>
      <c r="BT32" s="636"/>
      <c r="BU32" s="636"/>
      <c r="BV32" s="636"/>
      <c r="BW32" s="636"/>
      <c r="BX32" s="631">
        <v>96.5</v>
      </c>
      <c r="BY32" s="636"/>
      <c r="BZ32" s="636"/>
      <c r="CA32" s="636"/>
      <c r="CB32" s="661"/>
      <c r="CD32" s="644"/>
      <c r="CE32" s="645"/>
      <c r="CF32" s="624" t="s">
        <v>322</v>
      </c>
      <c r="CG32" s="625"/>
      <c r="CH32" s="625"/>
      <c r="CI32" s="625"/>
      <c r="CJ32" s="625"/>
      <c r="CK32" s="625"/>
      <c r="CL32" s="625"/>
      <c r="CM32" s="625"/>
      <c r="CN32" s="625"/>
      <c r="CO32" s="625"/>
      <c r="CP32" s="625"/>
      <c r="CQ32" s="626"/>
      <c r="CR32" s="627">
        <v>1252</v>
      </c>
      <c r="CS32" s="628"/>
      <c r="CT32" s="628"/>
      <c r="CU32" s="628"/>
      <c r="CV32" s="628"/>
      <c r="CW32" s="628"/>
      <c r="CX32" s="628"/>
      <c r="CY32" s="629"/>
      <c r="CZ32" s="630">
        <v>0</v>
      </c>
      <c r="DA32" s="638"/>
      <c r="DB32" s="638"/>
      <c r="DC32" s="639"/>
      <c r="DD32" s="633">
        <v>1252</v>
      </c>
      <c r="DE32" s="628"/>
      <c r="DF32" s="628"/>
      <c r="DG32" s="628"/>
      <c r="DH32" s="628"/>
      <c r="DI32" s="628"/>
      <c r="DJ32" s="628"/>
      <c r="DK32" s="629"/>
      <c r="DL32" s="633">
        <v>1252</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25">
      <c r="B33" s="624" t="s">
        <v>323</v>
      </c>
      <c r="C33" s="625"/>
      <c r="D33" s="625"/>
      <c r="E33" s="625"/>
      <c r="F33" s="625"/>
      <c r="G33" s="625"/>
      <c r="H33" s="625"/>
      <c r="I33" s="625"/>
      <c r="J33" s="625"/>
      <c r="K33" s="625"/>
      <c r="L33" s="625"/>
      <c r="M33" s="625"/>
      <c r="N33" s="625"/>
      <c r="O33" s="625"/>
      <c r="P33" s="625"/>
      <c r="Q33" s="626"/>
      <c r="R33" s="627">
        <v>334471</v>
      </c>
      <c r="S33" s="628"/>
      <c r="T33" s="628"/>
      <c r="U33" s="628"/>
      <c r="V33" s="628"/>
      <c r="W33" s="628"/>
      <c r="X33" s="628"/>
      <c r="Y33" s="629"/>
      <c r="Z33" s="663">
        <v>0.2</v>
      </c>
      <c r="AA33" s="663"/>
      <c r="AB33" s="663"/>
      <c r="AC33" s="663"/>
      <c r="AD33" s="664">
        <v>144106</v>
      </c>
      <c r="AE33" s="664"/>
      <c r="AF33" s="664"/>
      <c r="AG33" s="664"/>
      <c r="AH33" s="664"/>
      <c r="AI33" s="664"/>
      <c r="AJ33" s="664"/>
      <c r="AK33" s="664"/>
      <c r="AL33" s="630">
        <v>0.2</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99</v>
      </c>
      <c r="BH33" s="612"/>
      <c r="BI33" s="612"/>
      <c r="BJ33" s="612"/>
      <c r="BK33" s="612"/>
      <c r="BL33" s="612"/>
      <c r="BM33" s="656">
        <v>96.6</v>
      </c>
      <c r="BN33" s="612"/>
      <c r="BO33" s="612"/>
      <c r="BP33" s="612"/>
      <c r="BQ33" s="650"/>
      <c r="BR33" s="682">
        <v>98.9</v>
      </c>
      <c r="BS33" s="612"/>
      <c r="BT33" s="612"/>
      <c r="BU33" s="612"/>
      <c r="BV33" s="612"/>
      <c r="BW33" s="612"/>
      <c r="BX33" s="656">
        <v>96.7</v>
      </c>
      <c r="BY33" s="612"/>
      <c r="BZ33" s="612"/>
      <c r="CA33" s="612"/>
      <c r="CB33" s="650"/>
      <c r="CD33" s="624" t="s">
        <v>325</v>
      </c>
      <c r="CE33" s="625"/>
      <c r="CF33" s="625"/>
      <c r="CG33" s="625"/>
      <c r="CH33" s="625"/>
      <c r="CI33" s="625"/>
      <c r="CJ33" s="625"/>
      <c r="CK33" s="625"/>
      <c r="CL33" s="625"/>
      <c r="CM33" s="625"/>
      <c r="CN33" s="625"/>
      <c r="CO33" s="625"/>
      <c r="CP33" s="625"/>
      <c r="CQ33" s="626"/>
      <c r="CR33" s="627">
        <v>60422425</v>
      </c>
      <c r="CS33" s="636"/>
      <c r="CT33" s="636"/>
      <c r="CU33" s="636"/>
      <c r="CV33" s="636"/>
      <c r="CW33" s="636"/>
      <c r="CX33" s="636"/>
      <c r="CY33" s="637"/>
      <c r="CZ33" s="630">
        <v>41.2</v>
      </c>
      <c r="DA33" s="638"/>
      <c r="DB33" s="638"/>
      <c r="DC33" s="639"/>
      <c r="DD33" s="633">
        <v>42112054</v>
      </c>
      <c r="DE33" s="636"/>
      <c r="DF33" s="636"/>
      <c r="DG33" s="636"/>
      <c r="DH33" s="636"/>
      <c r="DI33" s="636"/>
      <c r="DJ33" s="636"/>
      <c r="DK33" s="637"/>
      <c r="DL33" s="633">
        <v>28828387</v>
      </c>
      <c r="DM33" s="636"/>
      <c r="DN33" s="636"/>
      <c r="DO33" s="636"/>
      <c r="DP33" s="636"/>
      <c r="DQ33" s="636"/>
      <c r="DR33" s="636"/>
      <c r="DS33" s="636"/>
      <c r="DT33" s="636"/>
      <c r="DU33" s="636"/>
      <c r="DV33" s="637"/>
      <c r="DW33" s="630">
        <v>39.700000000000003</v>
      </c>
      <c r="DX33" s="638"/>
      <c r="DY33" s="638"/>
      <c r="DZ33" s="638"/>
      <c r="EA33" s="638"/>
      <c r="EB33" s="638"/>
      <c r="EC33" s="652"/>
    </row>
    <row r="34" spans="2:133" ht="11.25" customHeight="1" x14ac:dyDescent="0.25">
      <c r="B34" s="624" t="s">
        <v>326</v>
      </c>
      <c r="C34" s="625"/>
      <c r="D34" s="625"/>
      <c r="E34" s="625"/>
      <c r="F34" s="625"/>
      <c r="G34" s="625"/>
      <c r="H34" s="625"/>
      <c r="I34" s="625"/>
      <c r="J34" s="625"/>
      <c r="K34" s="625"/>
      <c r="L34" s="625"/>
      <c r="M34" s="625"/>
      <c r="N34" s="625"/>
      <c r="O34" s="625"/>
      <c r="P34" s="625"/>
      <c r="Q34" s="626"/>
      <c r="R34" s="627">
        <v>1537779</v>
      </c>
      <c r="S34" s="628"/>
      <c r="T34" s="628"/>
      <c r="U34" s="628"/>
      <c r="V34" s="628"/>
      <c r="W34" s="628"/>
      <c r="X34" s="628"/>
      <c r="Y34" s="629"/>
      <c r="Z34" s="663">
        <v>1</v>
      </c>
      <c r="AA34" s="663"/>
      <c r="AB34" s="663"/>
      <c r="AC34" s="663"/>
      <c r="AD34" s="664" t="s">
        <v>184</v>
      </c>
      <c r="AE34" s="664"/>
      <c r="AF34" s="664"/>
      <c r="AG34" s="664"/>
      <c r="AH34" s="664"/>
      <c r="AI34" s="664"/>
      <c r="AJ34" s="664"/>
      <c r="AK34" s="664"/>
      <c r="AL34" s="630" t="s">
        <v>184</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18889234</v>
      </c>
      <c r="CS34" s="628"/>
      <c r="CT34" s="628"/>
      <c r="CU34" s="628"/>
      <c r="CV34" s="628"/>
      <c r="CW34" s="628"/>
      <c r="CX34" s="628"/>
      <c r="CY34" s="629"/>
      <c r="CZ34" s="630">
        <v>12.9</v>
      </c>
      <c r="DA34" s="638"/>
      <c r="DB34" s="638"/>
      <c r="DC34" s="639"/>
      <c r="DD34" s="633">
        <v>12460172</v>
      </c>
      <c r="DE34" s="628"/>
      <c r="DF34" s="628"/>
      <c r="DG34" s="628"/>
      <c r="DH34" s="628"/>
      <c r="DI34" s="628"/>
      <c r="DJ34" s="628"/>
      <c r="DK34" s="629"/>
      <c r="DL34" s="633">
        <v>10928782</v>
      </c>
      <c r="DM34" s="628"/>
      <c r="DN34" s="628"/>
      <c r="DO34" s="628"/>
      <c r="DP34" s="628"/>
      <c r="DQ34" s="628"/>
      <c r="DR34" s="628"/>
      <c r="DS34" s="628"/>
      <c r="DT34" s="628"/>
      <c r="DU34" s="628"/>
      <c r="DV34" s="629"/>
      <c r="DW34" s="630">
        <v>15.1</v>
      </c>
      <c r="DX34" s="638"/>
      <c r="DY34" s="638"/>
      <c r="DZ34" s="638"/>
      <c r="EA34" s="638"/>
      <c r="EB34" s="638"/>
      <c r="EC34" s="652"/>
    </row>
    <row r="35" spans="2:133" ht="11.25" customHeight="1" x14ac:dyDescent="0.25">
      <c r="B35" s="624" t="s">
        <v>328</v>
      </c>
      <c r="C35" s="625"/>
      <c r="D35" s="625"/>
      <c r="E35" s="625"/>
      <c r="F35" s="625"/>
      <c r="G35" s="625"/>
      <c r="H35" s="625"/>
      <c r="I35" s="625"/>
      <c r="J35" s="625"/>
      <c r="K35" s="625"/>
      <c r="L35" s="625"/>
      <c r="M35" s="625"/>
      <c r="N35" s="625"/>
      <c r="O35" s="625"/>
      <c r="P35" s="625"/>
      <c r="Q35" s="626"/>
      <c r="R35" s="627">
        <v>1803664</v>
      </c>
      <c r="S35" s="628"/>
      <c r="T35" s="628"/>
      <c r="U35" s="628"/>
      <c r="V35" s="628"/>
      <c r="W35" s="628"/>
      <c r="X35" s="628"/>
      <c r="Y35" s="629"/>
      <c r="Z35" s="663">
        <v>1.2</v>
      </c>
      <c r="AA35" s="663"/>
      <c r="AB35" s="663"/>
      <c r="AC35" s="663"/>
      <c r="AD35" s="664" t="s">
        <v>184</v>
      </c>
      <c r="AE35" s="664"/>
      <c r="AF35" s="664"/>
      <c r="AG35" s="664"/>
      <c r="AH35" s="664"/>
      <c r="AI35" s="664"/>
      <c r="AJ35" s="664"/>
      <c r="AK35" s="664"/>
      <c r="AL35" s="630" t="s">
        <v>184</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3642978</v>
      </c>
      <c r="CS35" s="636"/>
      <c r="CT35" s="636"/>
      <c r="CU35" s="636"/>
      <c r="CV35" s="636"/>
      <c r="CW35" s="636"/>
      <c r="CX35" s="636"/>
      <c r="CY35" s="637"/>
      <c r="CZ35" s="630">
        <v>2.5</v>
      </c>
      <c r="DA35" s="638"/>
      <c r="DB35" s="638"/>
      <c r="DC35" s="639"/>
      <c r="DD35" s="633">
        <v>2781116</v>
      </c>
      <c r="DE35" s="636"/>
      <c r="DF35" s="636"/>
      <c r="DG35" s="636"/>
      <c r="DH35" s="636"/>
      <c r="DI35" s="636"/>
      <c r="DJ35" s="636"/>
      <c r="DK35" s="637"/>
      <c r="DL35" s="633">
        <v>2571458</v>
      </c>
      <c r="DM35" s="636"/>
      <c r="DN35" s="636"/>
      <c r="DO35" s="636"/>
      <c r="DP35" s="636"/>
      <c r="DQ35" s="636"/>
      <c r="DR35" s="636"/>
      <c r="DS35" s="636"/>
      <c r="DT35" s="636"/>
      <c r="DU35" s="636"/>
      <c r="DV35" s="637"/>
      <c r="DW35" s="630">
        <v>3.5</v>
      </c>
      <c r="DX35" s="638"/>
      <c r="DY35" s="638"/>
      <c r="DZ35" s="638"/>
      <c r="EA35" s="638"/>
      <c r="EB35" s="638"/>
      <c r="EC35" s="652"/>
    </row>
    <row r="36" spans="2:133" ht="11.25" customHeight="1" x14ac:dyDescent="0.25">
      <c r="B36" s="624" t="s">
        <v>332</v>
      </c>
      <c r="C36" s="625"/>
      <c r="D36" s="625"/>
      <c r="E36" s="625"/>
      <c r="F36" s="625"/>
      <c r="G36" s="625"/>
      <c r="H36" s="625"/>
      <c r="I36" s="625"/>
      <c r="J36" s="625"/>
      <c r="K36" s="625"/>
      <c r="L36" s="625"/>
      <c r="M36" s="625"/>
      <c r="N36" s="625"/>
      <c r="O36" s="625"/>
      <c r="P36" s="625"/>
      <c r="Q36" s="626"/>
      <c r="R36" s="627">
        <v>4050004</v>
      </c>
      <c r="S36" s="628"/>
      <c r="T36" s="628"/>
      <c r="U36" s="628"/>
      <c r="V36" s="628"/>
      <c r="W36" s="628"/>
      <c r="X36" s="628"/>
      <c r="Y36" s="629"/>
      <c r="Z36" s="663">
        <v>2.7</v>
      </c>
      <c r="AA36" s="663"/>
      <c r="AB36" s="663"/>
      <c r="AC36" s="663"/>
      <c r="AD36" s="664" t="s">
        <v>138</v>
      </c>
      <c r="AE36" s="664"/>
      <c r="AF36" s="664"/>
      <c r="AG36" s="664"/>
      <c r="AH36" s="664"/>
      <c r="AI36" s="664"/>
      <c r="AJ36" s="664"/>
      <c r="AK36" s="664"/>
      <c r="AL36" s="630" t="s">
        <v>257</v>
      </c>
      <c r="AM36" s="631"/>
      <c r="AN36" s="631"/>
      <c r="AO36" s="665"/>
      <c r="AP36" s="222"/>
      <c r="AQ36" s="670" t="s">
        <v>333</v>
      </c>
      <c r="AR36" s="671"/>
      <c r="AS36" s="671"/>
      <c r="AT36" s="671"/>
      <c r="AU36" s="671"/>
      <c r="AV36" s="671"/>
      <c r="AW36" s="671"/>
      <c r="AX36" s="671"/>
      <c r="AY36" s="672"/>
      <c r="AZ36" s="673">
        <v>19559895</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149690</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16795664</v>
      </c>
      <c r="CS36" s="628"/>
      <c r="CT36" s="628"/>
      <c r="CU36" s="628"/>
      <c r="CV36" s="628"/>
      <c r="CW36" s="628"/>
      <c r="CX36" s="628"/>
      <c r="CY36" s="629"/>
      <c r="CZ36" s="630">
        <v>11.5</v>
      </c>
      <c r="DA36" s="638"/>
      <c r="DB36" s="638"/>
      <c r="DC36" s="639"/>
      <c r="DD36" s="633">
        <v>14118026</v>
      </c>
      <c r="DE36" s="628"/>
      <c r="DF36" s="628"/>
      <c r="DG36" s="628"/>
      <c r="DH36" s="628"/>
      <c r="DI36" s="628"/>
      <c r="DJ36" s="628"/>
      <c r="DK36" s="629"/>
      <c r="DL36" s="633">
        <v>5509893</v>
      </c>
      <c r="DM36" s="628"/>
      <c r="DN36" s="628"/>
      <c r="DO36" s="628"/>
      <c r="DP36" s="628"/>
      <c r="DQ36" s="628"/>
      <c r="DR36" s="628"/>
      <c r="DS36" s="628"/>
      <c r="DT36" s="628"/>
      <c r="DU36" s="628"/>
      <c r="DV36" s="629"/>
      <c r="DW36" s="630">
        <v>7.6</v>
      </c>
      <c r="DX36" s="638"/>
      <c r="DY36" s="638"/>
      <c r="DZ36" s="638"/>
      <c r="EA36" s="638"/>
      <c r="EB36" s="638"/>
      <c r="EC36" s="652"/>
    </row>
    <row r="37" spans="2:133" ht="11.25" customHeight="1" x14ac:dyDescent="0.25">
      <c r="B37" s="624" t="s">
        <v>336</v>
      </c>
      <c r="C37" s="625"/>
      <c r="D37" s="625"/>
      <c r="E37" s="625"/>
      <c r="F37" s="625"/>
      <c r="G37" s="625"/>
      <c r="H37" s="625"/>
      <c r="I37" s="625"/>
      <c r="J37" s="625"/>
      <c r="K37" s="625"/>
      <c r="L37" s="625"/>
      <c r="M37" s="625"/>
      <c r="N37" s="625"/>
      <c r="O37" s="625"/>
      <c r="P37" s="625"/>
      <c r="Q37" s="626"/>
      <c r="R37" s="627">
        <v>6827534</v>
      </c>
      <c r="S37" s="628"/>
      <c r="T37" s="628"/>
      <c r="U37" s="628"/>
      <c r="V37" s="628"/>
      <c r="W37" s="628"/>
      <c r="X37" s="628"/>
      <c r="Y37" s="629"/>
      <c r="Z37" s="663">
        <v>4.5</v>
      </c>
      <c r="AA37" s="663"/>
      <c r="AB37" s="663"/>
      <c r="AC37" s="663"/>
      <c r="AD37" s="664">
        <v>178772</v>
      </c>
      <c r="AE37" s="664"/>
      <c r="AF37" s="664"/>
      <c r="AG37" s="664"/>
      <c r="AH37" s="664"/>
      <c r="AI37" s="664"/>
      <c r="AJ37" s="664"/>
      <c r="AK37" s="664"/>
      <c r="AL37" s="630">
        <v>0.3</v>
      </c>
      <c r="AM37" s="631"/>
      <c r="AN37" s="631"/>
      <c r="AO37" s="665"/>
      <c r="AQ37" s="658" t="s">
        <v>337</v>
      </c>
      <c r="AR37" s="659"/>
      <c r="AS37" s="659"/>
      <c r="AT37" s="659"/>
      <c r="AU37" s="659"/>
      <c r="AV37" s="659"/>
      <c r="AW37" s="659"/>
      <c r="AX37" s="659"/>
      <c r="AY37" s="660"/>
      <c r="AZ37" s="627">
        <v>2733155</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-315635</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1910782</v>
      </c>
      <c r="CS37" s="636"/>
      <c r="CT37" s="636"/>
      <c r="CU37" s="636"/>
      <c r="CV37" s="636"/>
      <c r="CW37" s="636"/>
      <c r="CX37" s="636"/>
      <c r="CY37" s="637"/>
      <c r="CZ37" s="630">
        <v>1.3</v>
      </c>
      <c r="DA37" s="638"/>
      <c r="DB37" s="638"/>
      <c r="DC37" s="639"/>
      <c r="DD37" s="633">
        <v>1910782</v>
      </c>
      <c r="DE37" s="636"/>
      <c r="DF37" s="636"/>
      <c r="DG37" s="636"/>
      <c r="DH37" s="636"/>
      <c r="DI37" s="636"/>
      <c r="DJ37" s="636"/>
      <c r="DK37" s="637"/>
      <c r="DL37" s="633">
        <v>1849558</v>
      </c>
      <c r="DM37" s="636"/>
      <c r="DN37" s="636"/>
      <c r="DO37" s="636"/>
      <c r="DP37" s="636"/>
      <c r="DQ37" s="636"/>
      <c r="DR37" s="636"/>
      <c r="DS37" s="636"/>
      <c r="DT37" s="636"/>
      <c r="DU37" s="636"/>
      <c r="DV37" s="637"/>
      <c r="DW37" s="630">
        <v>2.5</v>
      </c>
      <c r="DX37" s="638"/>
      <c r="DY37" s="638"/>
      <c r="DZ37" s="638"/>
      <c r="EA37" s="638"/>
      <c r="EB37" s="638"/>
      <c r="EC37" s="652"/>
    </row>
    <row r="38" spans="2:133" ht="11.25" customHeight="1" x14ac:dyDescent="0.25">
      <c r="B38" s="624" t="s">
        <v>340</v>
      </c>
      <c r="C38" s="625"/>
      <c r="D38" s="625"/>
      <c r="E38" s="625"/>
      <c r="F38" s="625"/>
      <c r="G38" s="625"/>
      <c r="H38" s="625"/>
      <c r="I38" s="625"/>
      <c r="J38" s="625"/>
      <c r="K38" s="625"/>
      <c r="L38" s="625"/>
      <c r="M38" s="625"/>
      <c r="N38" s="625"/>
      <c r="O38" s="625"/>
      <c r="P38" s="625"/>
      <c r="Q38" s="626"/>
      <c r="R38" s="627">
        <v>7453600</v>
      </c>
      <c r="S38" s="628"/>
      <c r="T38" s="628"/>
      <c r="U38" s="628"/>
      <c r="V38" s="628"/>
      <c r="W38" s="628"/>
      <c r="X38" s="628"/>
      <c r="Y38" s="629"/>
      <c r="Z38" s="663">
        <v>5</v>
      </c>
      <c r="AA38" s="663"/>
      <c r="AB38" s="663"/>
      <c r="AC38" s="663"/>
      <c r="AD38" s="664" t="s">
        <v>246</v>
      </c>
      <c r="AE38" s="664"/>
      <c r="AF38" s="664"/>
      <c r="AG38" s="664"/>
      <c r="AH38" s="664"/>
      <c r="AI38" s="664"/>
      <c r="AJ38" s="664"/>
      <c r="AK38" s="664"/>
      <c r="AL38" s="630" t="s">
        <v>184</v>
      </c>
      <c r="AM38" s="631"/>
      <c r="AN38" s="631"/>
      <c r="AO38" s="665"/>
      <c r="AQ38" s="658" t="s">
        <v>341</v>
      </c>
      <c r="AR38" s="659"/>
      <c r="AS38" s="659"/>
      <c r="AT38" s="659"/>
      <c r="AU38" s="659"/>
      <c r="AV38" s="659"/>
      <c r="AW38" s="659"/>
      <c r="AX38" s="659"/>
      <c r="AY38" s="660"/>
      <c r="AZ38" s="627">
        <v>2059809</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34902</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13519835</v>
      </c>
      <c r="CS38" s="628"/>
      <c r="CT38" s="628"/>
      <c r="CU38" s="628"/>
      <c r="CV38" s="628"/>
      <c r="CW38" s="628"/>
      <c r="CX38" s="628"/>
      <c r="CY38" s="629"/>
      <c r="CZ38" s="630">
        <v>9.1999999999999993</v>
      </c>
      <c r="DA38" s="638"/>
      <c r="DB38" s="638"/>
      <c r="DC38" s="639"/>
      <c r="DD38" s="633">
        <v>10882891</v>
      </c>
      <c r="DE38" s="628"/>
      <c r="DF38" s="628"/>
      <c r="DG38" s="628"/>
      <c r="DH38" s="628"/>
      <c r="DI38" s="628"/>
      <c r="DJ38" s="628"/>
      <c r="DK38" s="629"/>
      <c r="DL38" s="633">
        <v>9818254</v>
      </c>
      <c r="DM38" s="628"/>
      <c r="DN38" s="628"/>
      <c r="DO38" s="628"/>
      <c r="DP38" s="628"/>
      <c r="DQ38" s="628"/>
      <c r="DR38" s="628"/>
      <c r="DS38" s="628"/>
      <c r="DT38" s="628"/>
      <c r="DU38" s="628"/>
      <c r="DV38" s="629"/>
      <c r="DW38" s="630">
        <v>13.5</v>
      </c>
      <c r="DX38" s="638"/>
      <c r="DY38" s="638"/>
      <c r="DZ38" s="638"/>
      <c r="EA38" s="638"/>
      <c r="EB38" s="638"/>
      <c r="EC38" s="652"/>
    </row>
    <row r="39" spans="2:133" ht="11.25" customHeight="1" x14ac:dyDescent="0.25">
      <c r="B39" s="624" t="s">
        <v>344</v>
      </c>
      <c r="C39" s="625"/>
      <c r="D39" s="625"/>
      <c r="E39" s="625"/>
      <c r="F39" s="625"/>
      <c r="G39" s="625"/>
      <c r="H39" s="625"/>
      <c r="I39" s="625"/>
      <c r="J39" s="625"/>
      <c r="K39" s="625"/>
      <c r="L39" s="625"/>
      <c r="M39" s="625"/>
      <c r="N39" s="625"/>
      <c r="O39" s="625"/>
      <c r="P39" s="625"/>
      <c r="Q39" s="626"/>
      <c r="R39" s="627" t="s">
        <v>184</v>
      </c>
      <c r="S39" s="628"/>
      <c r="T39" s="628"/>
      <c r="U39" s="628"/>
      <c r="V39" s="628"/>
      <c r="W39" s="628"/>
      <c r="X39" s="628"/>
      <c r="Y39" s="629"/>
      <c r="Z39" s="663" t="s">
        <v>184</v>
      </c>
      <c r="AA39" s="663"/>
      <c r="AB39" s="663"/>
      <c r="AC39" s="663"/>
      <c r="AD39" s="664" t="s">
        <v>257</v>
      </c>
      <c r="AE39" s="664"/>
      <c r="AF39" s="664"/>
      <c r="AG39" s="664"/>
      <c r="AH39" s="664"/>
      <c r="AI39" s="664"/>
      <c r="AJ39" s="664"/>
      <c r="AK39" s="664"/>
      <c r="AL39" s="630" t="s">
        <v>184</v>
      </c>
      <c r="AM39" s="631"/>
      <c r="AN39" s="631"/>
      <c r="AO39" s="665"/>
      <c r="AQ39" s="658" t="s">
        <v>345</v>
      </c>
      <c r="AR39" s="659"/>
      <c r="AS39" s="659"/>
      <c r="AT39" s="659"/>
      <c r="AU39" s="659"/>
      <c r="AV39" s="659"/>
      <c r="AW39" s="659"/>
      <c r="AX39" s="659"/>
      <c r="AY39" s="660"/>
      <c r="AZ39" s="627">
        <v>653447</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48722</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1965336</v>
      </c>
      <c r="CS39" s="636"/>
      <c r="CT39" s="636"/>
      <c r="CU39" s="636"/>
      <c r="CV39" s="636"/>
      <c r="CW39" s="636"/>
      <c r="CX39" s="636"/>
      <c r="CY39" s="637"/>
      <c r="CZ39" s="630">
        <v>1.3</v>
      </c>
      <c r="DA39" s="638"/>
      <c r="DB39" s="638"/>
      <c r="DC39" s="639"/>
      <c r="DD39" s="633">
        <v>1825212</v>
      </c>
      <c r="DE39" s="636"/>
      <c r="DF39" s="636"/>
      <c r="DG39" s="636"/>
      <c r="DH39" s="636"/>
      <c r="DI39" s="636"/>
      <c r="DJ39" s="636"/>
      <c r="DK39" s="637"/>
      <c r="DL39" s="633" t="s">
        <v>257</v>
      </c>
      <c r="DM39" s="636"/>
      <c r="DN39" s="636"/>
      <c r="DO39" s="636"/>
      <c r="DP39" s="636"/>
      <c r="DQ39" s="636"/>
      <c r="DR39" s="636"/>
      <c r="DS39" s="636"/>
      <c r="DT39" s="636"/>
      <c r="DU39" s="636"/>
      <c r="DV39" s="637"/>
      <c r="DW39" s="630" t="s">
        <v>256</v>
      </c>
      <c r="DX39" s="638"/>
      <c r="DY39" s="638"/>
      <c r="DZ39" s="638"/>
      <c r="EA39" s="638"/>
      <c r="EB39" s="638"/>
      <c r="EC39" s="652"/>
    </row>
    <row r="40" spans="2:133" ht="11.25" customHeight="1" x14ac:dyDescent="0.25">
      <c r="B40" s="624" t="s">
        <v>348</v>
      </c>
      <c r="C40" s="625"/>
      <c r="D40" s="625"/>
      <c r="E40" s="625"/>
      <c r="F40" s="625"/>
      <c r="G40" s="625"/>
      <c r="H40" s="625"/>
      <c r="I40" s="625"/>
      <c r="J40" s="625"/>
      <c r="K40" s="625"/>
      <c r="L40" s="625"/>
      <c r="M40" s="625"/>
      <c r="N40" s="625"/>
      <c r="O40" s="625"/>
      <c r="P40" s="625"/>
      <c r="Q40" s="626"/>
      <c r="R40" s="627">
        <v>2057000</v>
      </c>
      <c r="S40" s="628"/>
      <c r="T40" s="628"/>
      <c r="U40" s="628"/>
      <c r="V40" s="628"/>
      <c r="W40" s="628"/>
      <c r="X40" s="628"/>
      <c r="Y40" s="629"/>
      <c r="Z40" s="663">
        <v>1.4</v>
      </c>
      <c r="AA40" s="663"/>
      <c r="AB40" s="663"/>
      <c r="AC40" s="663"/>
      <c r="AD40" s="664" t="s">
        <v>257</v>
      </c>
      <c r="AE40" s="664"/>
      <c r="AF40" s="664"/>
      <c r="AG40" s="664"/>
      <c r="AH40" s="664"/>
      <c r="AI40" s="664"/>
      <c r="AJ40" s="664"/>
      <c r="AK40" s="664"/>
      <c r="AL40" s="630" t="s">
        <v>138</v>
      </c>
      <c r="AM40" s="631"/>
      <c r="AN40" s="631"/>
      <c r="AO40" s="665"/>
      <c r="AQ40" s="658" t="s">
        <v>349</v>
      </c>
      <c r="AR40" s="659"/>
      <c r="AS40" s="659"/>
      <c r="AT40" s="659"/>
      <c r="AU40" s="659"/>
      <c r="AV40" s="659"/>
      <c r="AW40" s="659"/>
      <c r="AX40" s="659"/>
      <c r="AY40" s="660"/>
      <c r="AZ40" s="627">
        <v>593649</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84</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5609378</v>
      </c>
      <c r="CS40" s="628"/>
      <c r="CT40" s="628"/>
      <c r="CU40" s="628"/>
      <c r="CV40" s="628"/>
      <c r="CW40" s="628"/>
      <c r="CX40" s="628"/>
      <c r="CY40" s="629"/>
      <c r="CZ40" s="630">
        <v>3.8</v>
      </c>
      <c r="DA40" s="638"/>
      <c r="DB40" s="638"/>
      <c r="DC40" s="639"/>
      <c r="DD40" s="633">
        <v>44637</v>
      </c>
      <c r="DE40" s="628"/>
      <c r="DF40" s="628"/>
      <c r="DG40" s="628"/>
      <c r="DH40" s="628"/>
      <c r="DI40" s="628"/>
      <c r="DJ40" s="628"/>
      <c r="DK40" s="629"/>
      <c r="DL40" s="633" t="s">
        <v>184</v>
      </c>
      <c r="DM40" s="628"/>
      <c r="DN40" s="628"/>
      <c r="DO40" s="628"/>
      <c r="DP40" s="628"/>
      <c r="DQ40" s="628"/>
      <c r="DR40" s="628"/>
      <c r="DS40" s="628"/>
      <c r="DT40" s="628"/>
      <c r="DU40" s="628"/>
      <c r="DV40" s="629"/>
      <c r="DW40" s="630" t="s">
        <v>184</v>
      </c>
      <c r="DX40" s="638"/>
      <c r="DY40" s="638"/>
      <c r="DZ40" s="638"/>
      <c r="EA40" s="638"/>
      <c r="EB40" s="638"/>
      <c r="EC40" s="652"/>
    </row>
    <row r="41" spans="2:133" ht="11.25" customHeight="1" x14ac:dyDescent="0.25">
      <c r="B41" s="608" t="s">
        <v>353</v>
      </c>
      <c r="C41" s="609"/>
      <c r="D41" s="609"/>
      <c r="E41" s="609"/>
      <c r="F41" s="609"/>
      <c r="G41" s="609"/>
      <c r="H41" s="609"/>
      <c r="I41" s="609"/>
      <c r="J41" s="609"/>
      <c r="K41" s="609"/>
      <c r="L41" s="609"/>
      <c r="M41" s="609"/>
      <c r="N41" s="609"/>
      <c r="O41" s="609"/>
      <c r="P41" s="609"/>
      <c r="Q41" s="610"/>
      <c r="R41" s="611">
        <v>150163194</v>
      </c>
      <c r="S41" s="649"/>
      <c r="T41" s="649"/>
      <c r="U41" s="649"/>
      <c r="V41" s="649"/>
      <c r="W41" s="649"/>
      <c r="X41" s="649"/>
      <c r="Y41" s="653"/>
      <c r="Z41" s="654">
        <v>100</v>
      </c>
      <c r="AA41" s="654"/>
      <c r="AB41" s="654"/>
      <c r="AC41" s="654"/>
      <c r="AD41" s="655">
        <v>70515985</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2846421</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259</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184</v>
      </c>
      <c r="CS41" s="636"/>
      <c r="CT41" s="636"/>
      <c r="CU41" s="636"/>
      <c r="CV41" s="636"/>
      <c r="CW41" s="636"/>
      <c r="CX41" s="636"/>
      <c r="CY41" s="637"/>
      <c r="CZ41" s="630" t="s">
        <v>184</v>
      </c>
      <c r="DA41" s="638"/>
      <c r="DB41" s="638"/>
      <c r="DC41" s="639"/>
      <c r="DD41" s="633" t="s">
        <v>256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5">
      <c r="AQ42" s="646" t="s">
        <v>357</v>
      </c>
      <c r="AR42" s="647"/>
      <c r="AS42" s="647"/>
      <c r="AT42" s="647"/>
      <c r="AU42" s="647"/>
      <c r="AV42" s="647"/>
      <c r="AW42" s="647"/>
      <c r="AX42" s="647"/>
      <c r="AY42" s="648"/>
      <c r="AZ42" s="611">
        <v>10673414</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414</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10193333</v>
      </c>
      <c r="CS42" s="636"/>
      <c r="CT42" s="636"/>
      <c r="CU42" s="636"/>
      <c r="CV42" s="636"/>
      <c r="CW42" s="636"/>
      <c r="CX42" s="636"/>
      <c r="CY42" s="637"/>
      <c r="CZ42" s="630">
        <v>7</v>
      </c>
      <c r="DA42" s="638"/>
      <c r="DB42" s="638"/>
      <c r="DC42" s="639"/>
      <c r="DD42" s="633">
        <v>2255757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5">
      <c r="B43" s="214" t="s">
        <v>360</v>
      </c>
      <c r="CD43" s="624" t="s">
        <v>361</v>
      </c>
      <c r="CE43" s="625"/>
      <c r="CF43" s="625"/>
      <c r="CG43" s="625"/>
      <c r="CH43" s="625"/>
      <c r="CI43" s="625"/>
      <c r="CJ43" s="625"/>
      <c r="CK43" s="625"/>
      <c r="CL43" s="625"/>
      <c r="CM43" s="625"/>
      <c r="CN43" s="625"/>
      <c r="CO43" s="625"/>
      <c r="CP43" s="625"/>
      <c r="CQ43" s="626"/>
      <c r="CR43" s="627">
        <v>349043</v>
      </c>
      <c r="CS43" s="636"/>
      <c r="CT43" s="636"/>
      <c r="CU43" s="636"/>
      <c r="CV43" s="636"/>
      <c r="CW43" s="636"/>
      <c r="CX43" s="636"/>
      <c r="CY43" s="637"/>
      <c r="CZ43" s="630">
        <v>0.2</v>
      </c>
      <c r="DA43" s="638"/>
      <c r="DB43" s="638"/>
      <c r="DC43" s="639"/>
      <c r="DD43" s="633">
        <v>320324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10193333</v>
      </c>
      <c r="CS44" s="628"/>
      <c r="CT44" s="628"/>
      <c r="CU44" s="628"/>
      <c r="CV44" s="628"/>
      <c r="CW44" s="628"/>
      <c r="CX44" s="628"/>
      <c r="CY44" s="629"/>
      <c r="CZ44" s="630">
        <v>7</v>
      </c>
      <c r="DA44" s="631"/>
      <c r="DB44" s="631"/>
      <c r="DC44" s="632"/>
      <c r="DD44" s="633">
        <v>2255757</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5396588</v>
      </c>
      <c r="CS45" s="636"/>
      <c r="CT45" s="636"/>
      <c r="CU45" s="636"/>
      <c r="CV45" s="636"/>
      <c r="CW45" s="636"/>
      <c r="CX45" s="636"/>
      <c r="CY45" s="637"/>
      <c r="CZ45" s="630">
        <v>3.7</v>
      </c>
      <c r="DA45" s="638"/>
      <c r="DB45" s="638"/>
      <c r="DC45" s="639"/>
      <c r="DD45" s="633">
        <v>72726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5">
      <c r="B46" s="225"/>
      <c r="CD46" s="642"/>
      <c r="CE46" s="643"/>
      <c r="CF46" s="624" t="s">
        <v>366</v>
      </c>
      <c r="CG46" s="625"/>
      <c r="CH46" s="625"/>
      <c r="CI46" s="625"/>
      <c r="CJ46" s="625"/>
      <c r="CK46" s="625"/>
      <c r="CL46" s="625"/>
      <c r="CM46" s="625"/>
      <c r="CN46" s="625"/>
      <c r="CO46" s="625"/>
      <c r="CP46" s="625"/>
      <c r="CQ46" s="626"/>
      <c r="CR46" s="627">
        <v>4361058</v>
      </c>
      <c r="CS46" s="628"/>
      <c r="CT46" s="628"/>
      <c r="CU46" s="628"/>
      <c r="CV46" s="628"/>
      <c r="CW46" s="628"/>
      <c r="CX46" s="628"/>
      <c r="CY46" s="629"/>
      <c r="CZ46" s="630">
        <v>3</v>
      </c>
      <c r="DA46" s="631"/>
      <c r="DB46" s="631"/>
      <c r="DC46" s="632"/>
      <c r="DD46" s="633">
        <v>2179499</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5">
      <c r="B47" s="225"/>
      <c r="CD47" s="642"/>
      <c r="CE47" s="643"/>
      <c r="CF47" s="624" t="s">
        <v>367</v>
      </c>
      <c r="CG47" s="625"/>
      <c r="CH47" s="625"/>
      <c r="CI47" s="625"/>
      <c r="CJ47" s="625"/>
      <c r="CK47" s="625"/>
      <c r="CL47" s="625"/>
      <c r="CM47" s="625"/>
      <c r="CN47" s="625"/>
      <c r="CO47" s="625"/>
      <c r="CP47" s="625"/>
      <c r="CQ47" s="626"/>
      <c r="CR47" s="627" t="s">
        <v>259</v>
      </c>
      <c r="CS47" s="636"/>
      <c r="CT47" s="636"/>
      <c r="CU47" s="636"/>
      <c r="CV47" s="636"/>
      <c r="CW47" s="636"/>
      <c r="CX47" s="636"/>
      <c r="CY47" s="637"/>
      <c r="CZ47" s="630" t="s">
        <v>138</v>
      </c>
      <c r="DA47" s="638"/>
      <c r="DB47" s="638"/>
      <c r="DC47" s="639"/>
      <c r="DD47" s="633" t="s">
        <v>246</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5" x14ac:dyDescent="0.25">
      <c r="B48" s="225"/>
      <c r="CD48" s="644"/>
      <c r="CE48" s="645"/>
      <c r="CF48" s="624" t="s">
        <v>368</v>
      </c>
      <c r="CG48" s="625"/>
      <c r="CH48" s="625"/>
      <c r="CI48" s="625"/>
      <c r="CJ48" s="625"/>
      <c r="CK48" s="625"/>
      <c r="CL48" s="625"/>
      <c r="CM48" s="625"/>
      <c r="CN48" s="625"/>
      <c r="CO48" s="625"/>
      <c r="CP48" s="625"/>
      <c r="CQ48" s="626"/>
      <c r="CR48" s="627" t="s">
        <v>184</v>
      </c>
      <c r="CS48" s="628"/>
      <c r="CT48" s="628"/>
      <c r="CU48" s="628"/>
      <c r="CV48" s="628"/>
      <c r="CW48" s="628"/>
      <c r="CX48" s="628"/>
      <c r="CY48" s="629"/>
      <c r="CZ48" s="630" t="s">
        <v>184</v>
      </c>
      <c r="DA48" s="631"/>
      <c r="DB48" s="631"/>
      <c r="DC48" s="632"/>
      <c r="DD48" s="633" t="s">
        <v>138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5">
      <c r="B49" s="225"/>
      <c r="CD49" s="608" t="s">
        <v>369</v>
      </c>
      <c r="CE49" s="609"/>
      <c r="CF49" s="609"/>
      <c r="CG49" s="609"/>
      <c r="CH49" s="609"/>
      <c r="CI49" s="609"/>
      <c r="CJ49" s="609"/>
      <c r="CK49" s="609"/>
      <c r="CL49" s="609"/>
      <c r="CM49" s="609"/>
      <c r="CN49" s="609"/>
      <c r="CO49" s="609"/>
      <c r="CP49" s="609"/>
      <c r="CQ49" s="610"/>
      <c r="CR49" s="611">
        <v>146551705</v>
      </c>
      <c r="CS49" s="612"/>
      <c r="CT49" s="612"/>
      <c r="CU49" s="612"/>
      <c r="CV49" s="612"/>
      <c r="CW49" s="612"/>
      <c r="CX49" s="612"/>
      <c r="CY49" s="613"/>
      <c r="CZ49" s="614">
        <v>100</v>
      </c>
      <c r="DA49" s="615"/>
      <c r="DB49" s="615"/>
      <c r="DC49" s="616"/>
      <c r="DD49" s="617">
        <v>85461929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bf29Xth/mgZUWoGvVHYG9YrMaqCvkGkFn5qiuhvcQsH5U9KvKZDpSiI8J0pA97J+DXEKQ0HyNHnLj38jZawh4Q==" saltValue="FQfTX6uaeZ6/3PfrmJAP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T1" zoomScale="70" zoomScaleNormal="25" zoomScaleSheetLayoutView="70" workbookViewId="0">
      <selection activeCell="BS17" sqref="BS17:CG17"/>
    </sheetView>
  </sheetViews>
  <sheetFormatPr defaultColWidth="0" defaultRowHeight="12.75" zeroHeight="1" x14ac:dyDescent="0.25"/>
  <cols>
    <col min="1" max="130" width="2.73046875" style="231" customWidth="1"/>
    <col min="131" max="131" width="1.59765625" style="231" customWidth="1"/>
    <col min="132" max="16384" width="9" style="231" hidden="1"/>
  </cols>
  <sheetData>
    <row r="1" spans="1:131" ht="11.25" customHeight="1" thickBot="1" x14ac:dyDescent="0.3">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3">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371</v>
      </c>
      <c r="DK2" s="1108"/>
      <c r="DL2" s="1108"/>
      <c r="DM2" s="1108"/>
      <c r="DN2" s="1108"/>
      <c r="DO2" s="1109"/>
      <c r="DP2" s="228"/>
      <c r="DQ2" s="1107" t="s">
        <v>372</v>
      </c>
      <c r="DR2" s="1108"/>
      <c r="DS2" s="1108"/>
      <c r="DT2" s="1108"/>
      <c r="DU2" s="1108"/>
      <c r="DV2" s="1108"/>
      <c r="DW2" s="1108"/>
      <c r="DX2" s="1108"/>
      <c r="DY2" s="1108"/>
      <c r="DZ2" s="1109"/>
      <c r="EA2" s="230"/>
    </row>
    <row r="3" spans="1:131" ht="11.25" customHeight="1" x14ac:dyDescent="0.2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3">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4"/>
    </row>
    <row r="6" spans="1:131" s="235" customFormat="1" ht="26.25" customHeight="1" thickBot="1" x14ac:dyDescent="0.3">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5">
      <c r="A7" s="236">
        <v>1</v>
      </c>
      <c r="B7" s="1047" t="s">
        <v>392</v>
      </c>
      <c r="C7" s="1048"/>
      <c r="D7" s="1048"/>
      <c r="E7" s="1048"/>
      <c r="F7" s="1048"/>
      <c r="G7" s="1048"/>
      <c r="H7" s="1048"/>
      <c r="I7" s="1048"/>
      <c r="J7" s="1048"/>
      <c r="K7" s="1048"/>
      <c r="L7" s="1048"/>
      <c r="M7" s="1048"/>
      <c r="N7" s="1048"/>
      <c r="O7" s="1048"/>
      <c r="P7" s="1049"/>
      <c r="Q7" s="1087">
        <v>148969</v>
      </c>
      <c r="R7" s="1088"/>
      <c r="S7" s="1088"/>
      <c r="T7" s="1088"/>
      <c r="U7" s="1088"/>
      <c r="V7" s="1088">
        <v>145464</v>
      </c>
      <c r="W7" s="1088"/>
      <c r="X7" s="1088"/>
      <c r="Y7" s="1088"/>
      <c r="Z7" s="1088"/>
      <c r="AA7" s="1088">
        <v>3505</v>
      </c>
      <c r="AB7" s="1088"/>
      <c r="AC7" s="1088"/>
      <c r="AD7" s="1088"/>
      <c r="AE7" s="1089"/>
      <c r="AF7" s="1090">
        <v>3218</v>
      </c>
      <c r="AG7" s="1091"/>
      <c r="AH7" s="1091"/>
      <c r="AI7" s="1091"/>
      <c r="AJ7" s="1092"/>
      <c r="AK7" s="1093">
        <v>1949</v>
      </c>
      <c r="AL7" s="1094"/>
      <c r="AM7" s="1094"/>
      <c r="AN7" s="1094"/>
      <c r="AO7" s="1094"/>
      <c r="AP7" s="1094">
        <v>117618</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599</v>
      </c>
      <c r="BT7" s="1098"/>
      <c r="BU7" s="1098"/>
      <c r="BV7" s="1098"/>
      <c r="BW7" s="1098"/>
      <c r="BX7" s="1098"/>
      <c r="BY7" s="1098"/>
      <c r="BZ7" s="1098"/>
      <c r="CA7" s="1098"/>
      <c r="CB7" s="1098"/>
      <c r="CC7" s="1098"/>
      <c r="CD7" s="1098"/>
      <c r="CE7" s="1098"/>
      <c r="CF7" s="1098"/>
      <c r="CG7" s="1099"/>
      <c r="CH7" s="1084">
        <v>-507</v>
      </c>
      <c r="CI7" s="1085"/>
      <c r="CJ7" s="1085"/>
      <c r="CK7" s="1085"/>
      <c r="CL7" s="1086"/>
      <c r="CM7" s="1084">
        <v>2201</v>
      </c>
      <c r="CN7" s="1085"/>
      <c r="CO7" s="1085"/>
      <c r="CP7" s="1085"/>
      <c r="CQ7" s="1086"/>
      <c r="CR7" s="1084">
        <v>20</v>
      </c>
      <c r="CS7" s="1085"/>
      <c r="CT7" s="1085"/>
      <c r="CU7" s="1085"/>
      <c r="CV7" s="1086"/>
      <c r="CW7" s="1084">
        <v>52</v>
      </c>
      <c r="CX7" s="1085"/>
      <c r="CY7" s="1085"/>
      <c r="CZ7" s="1085"/>
      <c r="DA7" s="1086"/>
      <c r="DB7" s="1084" t="s">
        <v>531</v>
      </c>
      <c r="DC7" s="1085"/>
      <c r="DD7" s="1085"/>
      <c r="DE7" s="1085"/>
      <c r="DF7" s="1086"/>
      <c r="DG7" s="1084" t="s">
        <v>531</v>
      </c>
      <c r="DH7" s="1085"/>
      <c r="DI7" s="1085"/>
      <c r="DJ7" s="1085"/>
      <c r="DK7" s="1086"/>
      <c r="DL7" s="1084" t="s">
        <v>531</v>
      </c>
      <c r="DM7" s="1085"/>
      <c r="DN7" s="1085"/>
      <c r="DO7" s="1085"/>
      <c r="DP7" s="1086"/>
      <c r="DQ7" s="1084" t="s">
        <v>531</v>
      </c>
      <c r="DR7" s="1085"/>
      <c r="DS7" s="1085"/>
      <c r="DT7" s="1085"/>
      <c r="DU7" s="1086"/>
      <c r="DV7" s="1097"/>
      <c r="DW7" s="1098"/>
      <c r="DX7" s="1098"/>
      <c r="DY7" s="1098"/>
      <c r="DZ7" s="1112"/>
      <c r="EA7" s="234"/>
    </row>
    <row r="8" spans="1:131" s="235" customFormat="1" ht="26.25" customHeight="1" x14ac:dyDescent="0.25">
      <c r="A8" s="238">
        <v>2</v>
      </c>
      <c r="B8" s="1030" t="s">
        <v>393</v>
      </c>
      <c r="C8" s="1031"/>
      <c r="D8" s="1031"/>
      <c r="E8" s="1031"/>
      <c r="F8" s="1031"/>
      <c r="G8" s="1031"/>
      <c r="H8" s="1031"/>
      <c r="I8" s="1031"/>
      <c r="J8" s="1031"/>
      <c r="K8" s="1031"/>
      <c r="L8" s="1031"/>
      <c r="M8" s="1031"/>
      <c r="N8" s="1031"/>
      <c r="O8" s="1031"/>
      <c r="P8" s="1032"/>
      <c r="Q8" s="1038">
        <v>4049</v>
      </c>
      <c r="R8" s="1039"/>
      <c r="S8" s="1039"/>
      <c r="T8" s="1039"/>
      <c r="U8" s="1039"/>
      <c r="V8" s="1039">
        <v>4031</v>
      </c>
      <c r="W8" s="1039"/>
      <c r="X8" s="1039"/>
      <c r="Y8" s="1039"/>
      <c r="Z8" s="1039"/>
      <c r="AA8" s="1039">
        <v>18</v>
      </c>
      <c r="AB8" s="1039"/>
      <c r="AC8" s="1039"/>
      <c r="AD8" s="1039"/>
      <c r="AE8" s="1040"/>
      <c r="AF8" s="1035">
        <v>18</v>
      </c>
      <c r="AG8" s="1036"/>
      <c r="AH8" s="1036"/>
      <c r="AI8" s="1036"/>
      <c r="AJ8" s="1037"/>
      <c r="AK8" s="1080">
        <v>1096</v>
      </c>
      <c r="AL8" s="1081"/>
      <c r="AM8" s="1081"/>
      <c r="AN8" s="1081"/>
      <c r="AO8" s="1081"/>
      <c r="AP8" s="1081">
        <v>13367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600</v>
      </c>
      <c r="BT8" s="993"/>
      <c r="BU8" s="993"/>
      <c r="BV8" s="993"/>
      <c r="BW8" s="993"/>
      <c r="BX8" s="993"/>
      <c r="BY8" s="993"/>
      <c r="BZ8" s="993"/>
      <c r="CA8" s="993"/>
      <c r="CB8" s="993"/>
      <c r="CC8" s="993"/>
      <c r="CD8" s="993"/>
      <c r="CE8" s="993"/>
      <c r="CF8" s="993"/>
      <c r="CG8" s="1014"/>
      <c r="CH8" s="989">
        <v>-4</v>
      </c>
      <c r="CI8" s="990"/>
      <c r="CJ8" s="990"/>
      <c r="CK8" s="990"/>
      <c r="CL8" s="991"/>
      <c r="CM8" s="989">
        <v>416</v>
      </c>
      <c r="CN8" s="990"/>
      <c r="CO8" s="990"/>
      <c r="CP8" s="990"/>
      <c r="CQ8" s="991"/>
      <c r="CR8" s="989">
        <v>294</v>
      </c>
      <c r="CS8" s="990"/>
      <c r="CT8" s="990"/>
      <c r="CU8" s="990"/>
      <c r="CV8" s="991"/>
      <c r="CW8" s="989" t="s">
        <v>531</v>
      </c>
      <c r="CX8" s="990"/>
      <c r="CY8" s="990"/>
      <c r="CZ8" s="990"/>
      <c r="DA8" s="991"/>
      <c r="DB8" s="989" t="s">
        <v>531</v>
      </c>
      <c r="DC8" s="990"/>
      <c r="DD8" s="990"/>
      <c r="DE8" s="990"/>
      <c r="DF8" s="991"/>
      <c r="DG8" s="989" t="s">
        <v>531</v>
      </c>
      <c r="DH8" s="990"/>
      <c r="DI8" s="990"/>
      <c r="DJ8" s="990"/>
      <c r="DK8" s="991"/>
      <c r="DL8" s="989" t="s">
        <v>531</v>
      </c>
      <c r="DM8" s="990"/>
      <c r="DN8" s="990"/>
      <c r="DO8" s="990"/>
      <c r="DP8" s="991"/>
      <c r="DQ8" s="989" t="s">
        <v>531</v>
      </c>
      <c r="DR8" s="990"/>
      <c r="DS8" s="990"/>
      <c r="DT8" s="990"/>
      <c r="DU8" s="991"/>
      <c r="DV8" s="992"/>
      <c r="DW8" s="993"/>
      <c r="DX8" s="993"/>
      <c r="DY8" s="993"/>
      <c r="DZ8" s="994"/>
      <c r="EA8" s="234"/>
    </row>
    <row r="9" spans="1:131" s="235" customFormat="1" ht="26.25" customHeight="1" x14ac:dyDescent="0.25">
      <c r="A9" s="238">
        <v>3</v>
      </c>
      <c r="B9" s="1030" t="s">
        <v>394</v>
      </c>
      <c r="C9" s="1031"/>
      <c r="D9" s="1031"/>
      <c r="E9" s="1031"/>
      <c r="F9" s="1031"/>
      <c r="G9" s="1031"/>
      <c r="H9" s="1031"/>
      <c r="I9" s="1031"/>
      <c r="J9" s="1031"/>
      <c r="K9" s="1031"/>
      <c r="L9" s="1031"/>
      <c r="M9" s="1031"/>
      <c r="N9" s="1031"/>
      <c r="O9" s="1031"/>
      <c r="P9" s="1032"/>
      <c r="Q9" s="1038">
        <v>26</v>
      </c>
      <c r="R9" s="1039"/>
      <c r="S9" s="1039"/>
      <c r="T9" s="1039"/>
      <c r="U9" s="1039"/>
      <c r="V9" s="1039">
        <v>25</v>
      </c>
      <c r="W9" s="1039"/>
      <c r="X9" s="1039"/>
      <c r="Y9" s="1039"/>
      <c r="Z9" s="1039"/>
      <c r="AA9" s="1039">
        <v>1</v>
      </c>
      <c r="AB9" s="1039"/>
      <c r="AC9" s="1039"/>
      <c r="AD9" s="1039"/>
      <c r="AE9" s="1040"/>
      <c r="AF9" s="1035">
        <v>1</v>
      </c>
      <c r="AG9" s="1036"/>
      <c r="AH9" s="1036"/>
      <c r="AI9" s="1036"/>
      <c r="AJ9" s="1037"/>
      <c r="AK9" s="1080" t="s">
        <v>531</v>
      </c>
      <c r="AL9" s="1081"/>
      <c r="AM9" s="1081"/>
      <c r="AN9" s="1081"/>
      <c r="AO9" s="1081"/>
      <c r="AP9" s="1081" t="s">
        <v>531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601</v>
      </c>
      <c r="BT9" s="993"/>
      <c r="BU9" s="993"/>
      <c r="BV9" s="993"/>
      <c r="BW9" s="993"/>
      <c r="BX9" s="993"/>
      <c r="BY9" s="993"/>
      <c r="BZ9" s="993"/>
      <c r="CA9" s="993"/>
      <c r="CB9" s="993"/>
      <c r="CC9" s="993"/>
      <c r="CD9" s="993"/>
      <c r="CE9" s="993"/>
      <c r="CF9" s="993"/>
      <c r="CG9" s="1014"/>
      <c r="CH9" s="989">
        <v>1</v>
      </c>
      <c r="CI9" s="990"/>
      <c r="CJ9" s="990"/>
      <c r="CK9" s="990"/>
      <c r="CL9" s="991"/>
      <c r="CM9" s="989">
        <v>2621</v>
      </c>
      <c r="CN9" s="990"/>
      <c r="CO9" s="990"/>
      <c r="CP9" s="990"/>
      <c r="CQ9" s="991"/>
      <c r="CR9" s="989">
        <v>10</v>
      </c>
      <c r="CS9" s="990"/>
      <c r="CT9" s="990"/>
      <c r="CU9" s="990"/>
      <c r="CV9" s="991"/>
      <c r="CW9" s="989" t="s">
        <v>531</v>
      </c>
      <c r="CX9" s="990"/>
      <c r="CY9" s="990"/>
      <c r="CZ9" s="990"/>
      <c r="DA9" s="991"/>
      <c r="DB9" s="989" t="s">
        <v>531</v>
      </c>
      <c r="DC9" s="990"/>
      <c r="DD9" s="990"/>
      <c r="DE9" s="990"/>
      <c r="DF9" s="991"/>
      <c r="DG9" s="989">
        <v>1404</v>
      </c>
      <c r="DH9" s="990"/>
      <c r="DI9" s="990"/>
      <c r="DJ9" s="990"/>
      <c r="DK9" s="991"/>
      <c r="DL9" s="989" t="s">
        <v>531</v>
      </c>
      <c r="DM9" s="990"/>
      <c r="DN9" s="990"/>
      <c r="DO9" s="990"/>
      <c r="DP9" s="991"/>
      <c r="DQ9" s="989">
        <v>1063</v>
      </c>
      <c r="DR9" s="990"/>
      <c r="DS9" s="990"/>
      <c r="DT9" s="990"/>
      <c r="DU9" s="991"/>
      <c r="DV9" s="992"/>
      <c r="DW9" s="993"/>
      <c r="DX9" s="993"/>
      <c r="DY9" s="993"/>
      <c r="DZ9" s="994"/>
      <c r="EA9" s="234"/>
    </row>
    <row r="10" spans="1:131" s="235" customFormat="1" ht="26.25" customHeight="1" x14ac:dyDescent="0.25">
      <c r="A10" s="238">
        <v>4</v>
      </c>
      <c r="B10" s="1030" t="s">
        <v>395</v>
      </c>
      <c r="C10" s="1031"/>
      <c r="D10" s="1031"/>
      <c r="E10" s="1031"/>
      <c r="F10" s="1031"/>
      <c r="G10" s="1031"/>
      <c r="H10" s="1031"/>
      <c r="I10" s="1031"/>
      <c r="J10" s="1031"/>
      <c r="K10" s="1031"/>
      <c r="L10" s="1031"/>
      <c r="M10" s="1031"/>
      <c r="N10" s="1031"/>
      <c r="O10" s="1031"/>
      <c r="P10" s="1032"/>
      <c r="Q10" s="1038">
        <v>242</v>
      </c>
      <c r="R10" s="1039"/>
      <c r="S10" s="1039"/>
      <c r="T10" s="1039"/>
      <c r="U10" s="1039"/>
      <c r="V10" s="1039">
        <v>155</v>
      </c>
      <c r="W10" s="1039"/>
      <c r="X10" s="1039"/>
      <c r="Y10" s="1039"/>
      <c r="Z10" s="1039"/>
      <c r="AA10" s="1039">
        <v>87</v>
      </c>
      <c r="AB10" s="1039"/>
      <c r="AC10" s="1039"/>
      <c r="AD10" s="1039"/>
      <c r="AE10" s="1040"/>
      <c r="AF10" s="1035" t="s">
        <v>184</v>
      </c>
      <c r="AG10" s="1036"/>
      <c r="AH10" s="1036"/>
      <c r="AI10" s="1036"/>
      <c r="AJ10" s="1037"/>
      <c r="AK10" s="1080">
        <v>5</v>
      </c>
      <c r="AL10" s="1081"/>
      <c r="AM10" s="1081"/>
      <c r="AN10" s="1081"/>
      <c r="AO10" s="1081"/>
      <c r="AP10" s="1081">
        <v>543</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602</v>
      </c>
      <c r="BT10" s="993"/>
      <c r="BU10" s="993"/>
      <c r="BV10" s="993"/>
      <c r="BW10" s="993"/>
      <c r="BX10" s="993"/>
      <c r="BY10" s="993"/>
      <c r="BZ10" s="993"/>
      <c r="CA10" s="993"/>
      <c r="CB10" s="993"/>
      <c r="CC10" s="993"/>
      <c r="CD10" s="993"/>
      <c r="CE10" s="993"/>
      <c r="CF10" s="993"/>
      <c r="CG10" s="1014"/>
      <c r="CH10" s="989">
        <v>6</v>
      </c>
      <c r="CI10" s="990"/>
      <c r="CJ10" s="990"/>
      <c r="CK10" s="990"/>
      <c r="CL10" s="991"/>
      <c r="CM10" s="989">
        <v>3366</v>
      </c>
      <c r="CN10" s="990"/>
      <c r="CO10" s="990"/>
      <c r="CP10" s="990"/>
      <c r="CQ10" s="991"/>
      <c r="CR10" s="989">
        <v>80</v>
      </c>
      <c r="CS10" s="990"/>
      <c r="CT10" s="990"/>
      <c r="CU10" s="990"/>
      <c r="CV10" s="991"/>
      <c r="CW10" s="989" t="s">
        <v>531</v>
      </c>
      <c r="CX10" s="990"/>
      <c r="CY10" s="990"/>
      <c r="CZ10" s="990"/>
      <c r="DA10" s="991"/>
      <c r="DB10" s="989" t="s">
        <v>531</v>
      </c>
      <c r="DC10" s="990"/>
      <c r="DD10" s="990"/>
      <c r="DE10" s="990"/>
      <c r="DF10" s="991"/>
      <c r="DG10" s="989" t="s">
        <v>531</v>
      </c>
      <c r="DH10" s="990"/>
      <c r="DI10" s="990"/>
      <c r="DJ10" s="990"/>
      <c r="DK10" s="991"/>
      <c r="DL10" s="989" t="s">
        <v>531</v>
      </c>
      <c r="DM10" s="990"/>
      <c r="DN10" s="990"/>
      <c r="DO10" s="990"/>
      <c r="DP10" s="991"/>
      <c r="DQ10" s="989" t="s">
        <v>531</v>
      </c>
      <c r="DR10" s="990"/>
      <c r="DS10" s="990"/>
      <c r="DT10" s="990"/>
      <c r="DU10" s="991"/>
      <c r="DV10" s="992"/>
      <c r="DW10" s="993"/>
      <c r="DX10" s="993"/>
      <c r="DY10" s="993"/>
      <c r="DZ10" s="994"/>
      <c r="EA10" s="234"/>
    </row>
    <row r="11" spans="1:131" s="235" customFormat="1" ht="26.25" customHeight="1" x14ac:dyDescent="0.2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603</v>
      </c>
      <c r="BT11" s="993"/>
      <c r="BU11" s="993"/>
      <c r="BV11" s="993"/>
      <c r="BW11" s="993"/>
      <c r="BX11" s="993"/>
      <c r="BY11" s="993"/>
      <c r="BZ11" s="993"/>
      <c r="CA11" s="993"/>
      <c r="CB11" s="993"/>
      <c r="CC11" s="993"/>
      <c r="CD11" s="993"/>
      <c r="CE11" s="993"/>
      <c r="CF11" s="993"/>
      <c r="CG11" s="1014"/>
      <c r="CH11" s="989">
        <v>6</v>
      </c>
      <c r="CI11" s="990"/>
      <c r="CJ11" s="990"/>
      <c r="CK11" s="990"/>
      <c r="CL11" s="991"/>
      <c r="CM11" s="989">
        <v>118</v>
      </c>
      <c r="CN11" s="990"/>
      <c r="CO11" s="990"/>
      <c r="CP11" s="990"/>
      <c r="CQ11" s="991"/>
      <c r="CR11" s="989">
        <v>35</v>
      </c>
      <c r="CS11" s="990"/>
      <c r="CT11" s="990"/>
      <c r="CU11" s="990"/>
      <c r="CV11" s="991"/>
      <c r="CW11" s="989" t="s">
        <v>531</v>
      </c>
      <c r="CX11" s="990"/>
      <c r="CY11" s="990"/>
      <c r="CZ11" s="990"/>
      <c r="DA11" s="991"/>
      <c r="DB11" s="989" t="s">
        <v>531</v>
      </c>
      <c r="DC11" s="990"/>
      <c r="DD11" s="990"/>
      <c r="DE11" s="990"/>
      <c r="DF11" s="991"/>
      <c r="DG11" s="989" t="s">
        <v>531</v>
      </c>
      <c r="DH11" s="990"/>
      <c r="DI11" s="990"/>
      <c r="DJ11" s="990"/>
      <c r="DK11" s="991"/>
      <c r="DL11" s="989" t="s">
        <v>531</v>
      </c>
      <c r="DM11" s="990"/>
      <c r="DN11" s="990"/>
      <c r="DO11" s="990"/>
      <c r="DP11" s="991"/>
      <c r="DQ11" s="989" t="s">
        <v>531</v>
      </c>
      <c r="DR11" s="990"/>
      <c r="DS11" s="990"/>
      <c r="DT11" s="990"/>
      <c r="DU11" s="991"/>
      <c r="DV11" s="992"/>
      <c r="DW11" s="993"/>
      <c r="DX11" s="993"/>
      <c r="DY11" s="993"/>
      <c r="DZ11" s="994"/>
      <c r="EA11" s="234"/>
    </row>
    <row r="12" spans="1:131" s="235" customFormat="1" ht="26.25" customHeight="1" x14ac:dyDescent="0.2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604</v>
      </c>
      <c r="BT12" s="993"/>
      <c r="BU12" s="993"/>
      <c r="BV12" s="993"/>
      <c r="BW12" s="993"/>
      <c r="BX12" s="993"/>
      <c r="BY12" s="993"/>
      <c r="BZ12" s="993"/>
      <c r="CA12" s="993"/>
      <c r="CB12" s="993"/>
      <c r="CC12" s="993"/>
      <c r="CD12" s="993"/>
      <c r="CE12" s="993"/>
      <c r="CF12" s="993"/>
      <c r="CG12" s="1014"/>
      <c r="CH12" s="989">
        <v>113</v>
      </c>
      <c r="CI12" s="990"/>
      <c r="CJ12" s="990"/>
      <c r="CK12" s="990"/>
      <c r="CL12" s="991"/>
      <c r="CM12" s="989">
        <v>628</v>
      </c>
      <c r="CN12" s="990"/>
      <c r="CO12" s="990"/>
      <c r="CP12" s="990"/>
      <c r="CQ12" s="991"/>
      <c r="CR12" s="989">
        <v>3</v>
      </c>
      <c r="CS12" s="990"/>
      <c r="CT12" s="990"/>
      <c r="CU12" s="990"/>
      <c r="CV12" s="991"/>
      <c r="CW12" s="989">
        <v>9</v>
      </c>
      <c r="CX12" s="990"/>
      <c r="CY12" s="990"/>
      <c r="CZ12" s="990"/>
      <c r="DA12" s="991"/>
      <c r="DB12" s="989" t="s">
        <v>531</v>
      </c>
      <c r="DC12" s="990"/>
      <c r="DD12" s="990"/>
      <c r="DE12" s="990"/>
      <c r="DF12" s="991"/>
      <c r="DG12" s="989" t="s">
        <v>531</v>
      </c>
      <c r="DH12" s="990"/>
      <c r="DI12" s="990"/>
      <c r="DJ12" s="990"/>
      <c r="DK12" s="991"/>
      <c r="DL12" s="989" t="s">
        <v>531</v>
      </c>
      <c r="DM12" s="990"/>
      <c r="DN12" s="990"/>
      <c r="DO12" s="990"/>
      <c r="DP12" s="991"/>
      <c r="DQ12" s="989" t="s">
        <v>531</v>
      </c>
      <c r="DR12" s="990"/>
      <c r="DS12" s="990"/>
      <c r="DT12" s="990"/>
      <c r="DU12" s="991"/>
      <c r="DV12" s="992"/>
      <c r="DW12" s="993"/>
      <c r="DX12" s="993"/>
      <c r="DY12" s="993"/>
      <c r="DZ12" s="994"/>
      <c r="EA12" s="234"/>
    </row>
    <row r="13" spans="1:131" s="235" customFormat="1" ht="26.25" customHeight="1" x14ac:dyDescent="0.2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605</v>
      </c>
      <c r="BT13" s="993"/>
      <c r="BU13" s="993"/>
      <c r="BV13" s="993"/>
      <c r="BW13" s="993"/>
      <c r="BX13" s="993"/>
      <c r="BY13" s="993"/>
      <c r="BZ13" s="993"/>
      <c r="CA13" s="993"/>
      <c r="CB13" s="993"/>
      <c r="CC13" s="993"/>
      <c r="CD13" s="993"/>
      <c r="CE13" s="993"/>
      <c r="CF13" s="993"/>
      <c r="CG13" s="1014"/>
      <c r="CH13" s="989">
        <v>-39</v>
      </c>
      <c r="CI13" s="990"/>
      <c r="CJ13" s="990"/>
      <c r="CK13" s="990"/>
      <c r="CL13" s="991"/>
      <c r="CM13" s="989">
        <v>200</v>
      </c>
      <c r="CN13" s="990"/>
      <c r="CO13" s="990"/>
      <c r="CP13" s="990"/>
      <c r="CQ13" s="991"/>
      <c r="CR13" s="989">
        <v>30</v>
      </c>
      <c r="CS13" s="990"/>
      <c r="CT13" s="990"/>
      <c r="CU13" s="990"/>
      <c r="CV13" s="991"/>
      <c r="CW13" s="989" t="s">
        <v>531</v>
      </c>
      <c r="CX13" s="990"/>
      <c r="CY13" s="990"/>
      <c r="CZ13" s="990"/>
      <c r="DA13" s="991"/>
      <c r="DB13" s="989" t="s">
        <v>531</v>
      </c>
      <c r="DC13" s="990"/>
      <c r="DD13" s="990"/>
      <c r="DE13" s="990"/>
      <c r="DF13" s="991"/>
      <c r="DG13" s="989" t="s">
        <v>531</v>
      </c>
      <c r="DH13" s="990"/>
      <c r="DI13" s="990"/>
      <c r="DJ13" s="990"/>
      <c r="DK13" s="991"/>
      <c r="DL13" s="989" t="s">
        <v>531</v>
      </c>
      <c r="DM13" s="990"/>
      <c r="DN13" s="990"/>
      <c r="DO13" s="990"/>
      <c r="DP13" s="991"/>
      <c r="DQ13" s="989" t="s">
        <v>531</v>
      </c>
      <c r="DR13" s="990"/>
      <c r="DS13" s="990"/>
      <c r="DT13" s="990"/>
      <c r="DU13" s="991"/>
      <c r="DV13" s="992"/>
      <c r="DW13" s="993"/>
      <c r="DX13" s="993"/>
      <c r="DY13" s="993"/>
      <c r="DZ13" s="994"/>
      <c r="EA13" s="234"/>
    </row>
    <row r="14" spans="1:131" s="235" customFormat="1" ht="26.25" customHeight="1" x14ac:dyDescent="0.2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606</v>
      </c>
      <c r="BT14" s="993"/>
      <c r="BU14" s="993"/>
      <c r="BV14" s="993"/>
      <c r="BW14" s="993"/>
      <c r="BX14" s="993"/>
      <c r="BY14" s="993"/>
      <c r="BZ14" s="993"/>
      <c r="CA14" s="993"/>
      <c r="CB14" s="993"/>
      <c r="CC14" s="993"/>
      <c r="CD14" s="993"/>
      <c r="CE14" s="993"/>
      <c r="CF14" s="993"/>
      <c r="CG14" s="1014"/>
      <c r="CH14" s="989">
        <v>-2</v>
      </c>
      <c r="CI14" s="990"/>
      <c r="CJ14" s="990"/>
      <c r="CK14" s="990"/>
      <c r="CL14" s="991"/>
      <c r="CM14" s="989">
        <v>13</v>
      </c>
      <c r="CN14" s="990"/>
      <c r="CO14" s="990"/>
      <c r="CP14" s="990"/>
      <c r="CQ14" s="991"/>
      <c r="CR14" s="989">
        <v>15</v>
      </c>
      <c r="CS14" s="990"/>
      <c r="CT14" s="990"/>
      <c r="CU14" s="990"/>
      <c r="CV14" s="991"/>
      <c r="CW14" s="989" t="s">
        <v>531</v>
      </c>
      <c r="CX14" s="990"/>
      <c r="CY14" s="990"/>
      <c r="CZ14" s="990"/>
      <c r="DA14" s="991"/>
      <c r="DB14" s="989" t="s">
        <v>531</v>
      </c>
      <c r="DC14" s="990"/>
      <c r="DD14" s="990"/>
      <c r="DE14" s="990"/>
      <c r="DF14" s="991"/>
      <c r="DG14" s="989" t="s">
        <v>531</v>
      </c>
      <c r="DH14" s="990"/>
      <c r="DI14" s="990"/>
      <c r="DJ14" s="990"/>
      <c r="DK14" s="991"/>
      <c r="DL14" s="989" t="s">
        <v>531</v>
      </c>
      <c r="DM14" s="990"/>
      <c r="DN14" s="990"/>
      <c r="DO14" s="990"/>
      <c r="DP14" s="991"/>
      <c r="DQ14" s="989" t="s">
        <v>531</v>
      </c>
      <c r="DR14" s="990"/>
      <c r="DS14" s="990"/>
      <c r="DT14" s="990"/>
      <c r="DU14" s="991"/>
      <c r="DV14" s="992"/>
      <c r="DW14" s="993"/>
      <c r="DX14" s="993"/>
      <c r="DY14" s="993"/>
      <c r="DZ14" s="994"/>
      <c r="EA14" s="234"/>
    </row>
    <row r="15" spans="1:131" s="235" customFormat="1" ht="26.25" customHeight="1" x14ac:dyDescent="0.2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607</v>
      </c>
      <c r="BT15" s="993"/>
      <c r="BU15" s="993"/>
      <c r="BV15" s="993"/>
      <c r="BW15" s="993"/>
      <c r="BX15" s="993"/>
      <c r="BY15" s="993"/>
      <c r="BZ15" s="993"/>
      <c r="CA15" s="993"/>
      <c r="CB15" s="993"/>
      <c r="CC15" s="993"/>
      <c r="CD15" s="993"/>
      <c r="CE15" s="993"/>
      <c r="CF15" s="993"/>
      <c r="CG15" s="1014"/>
      <c r="CH15" s="989">
        <v>2</v>
      </c>
      <c r="CI15" s="990"/>
      <c r="CJ15" s="990"/>
      <c r="CK15" s="990"/>
      <c r="CL15" s="991"/>
      <c r="CM15" s="989">
        <v>53</v>
      </c>
      <c r="CN15" s="990"/>
      <c r="CO15" s="990"/>
      <c r="CP15" s="990"/>
      <c r="CQ15" s="991"/>
      <c r="CR15" s="989">
        <v>20</v>
      </c>
      <c r="CS15" s="990"/>
      <c r="CT15" s="990"/>
      <c r="CU15" s="990"/>
      <c r="CV15" s="991"/>
      <c r="CW15" s="989">
        <v>11</v>
      </c>
      <c r="CX15" s="990"/>
      <c r="CY15" s="990"/>
      <c r="CZ15" s="990"/>
      <c r="DA15" s="991"/>
      <c r="DB15" s="989" t="s">
        <v>531</v>
      </c>
      <c r="DC15" s="990"/>
      <c r="DD15" s="990"/>
      <c r="DE15" s="990"/>
      <c r="DF15" s="991"/>
      <c r="DG15" s="989" t="s">
        <v>531</v>
      </c>
      <c r="DH15" s="990"/>
      <c r="DI15" s="990"/>
      <c r="DJ15" s="990"/>
      <c r="DK15" s="991"/>
      <c r="DL15" s="989" t="s">
        <v>531</v>
      </c>
      <c r="DM15" s="990"/>
      <c r="DN15" s="990"/>
      <c r="DO15" s="990"/>
      <c r="DP15" s="991"/>
      <c r="DQ15" s="989" t="s">
        <v>531</v>
      </c>
      <c r="DR15" s="990"/>
      <c r="DS15" s="990"/>
      <c r="DT15" s="990"/>
      <c r="DU15" s="991"/>
      <c r="DV15" s="992"/>
      <c r="DW15" s="993"/>
      <c r="DX15" s="993"/>
      <c r="DY15" s="993"/>
      <c r="DZ15" s="994"/>
      <c r="EA15" s="234"/>
    </row>
    <row r="16" spans="1:131" s="235" customFormat="1" ht="26.25" customHeight="1" x14ac:dyDescent="0.2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608</v>
      </c>
      <c r="BT16" s="993"/>
      <c r="BU16" s="993"/>
      <c r="BV16" s="993"/>
      <c r="BW16" s="993"/>
      <c r="BX16" s="993"/>
      <c r="BY16" s="993"/>
      <c r="BZ16" s="993"/>
      <c r="CA16" s="993"/>
      <c r="CB16" s="993"/>
      <c r="CC16" s="993"/>
      <c r="CD16" s="993"/>
      <c r="CE16" s="993"/>
      <c r="CF16" s="993"/>
      <c r="CG16" s="1014"/>
      <c r="CH16" s="989" t="s">
        <v>531</v>
      </c>
      <c r="CI16" s="990"/>
      <c r="CJ16" s="990"/>
      <c r="CK16" s="990"/>
      <c r="CL16" s="991"/>
      <c r="CM16" s="989">
        <v>52</v>
      </c>
      <c r="CN16" s="990"/>
      <c r="CO16" s="990"/>
      <c r="CP16" s="990"/>
      <c r="CQ16" s="991"/>
      <c r="CR16" s="989">
        <v>3</v>
      </c>
      <c r="CS16" s="990"/>
      <c r="CT16" s="990"/>
      <c r="CU16" s="990"/>
      <c r="CV16" s="991"/>
      <c r="CW16" s="989">
        <v>16</v>
      </c>
      <c r="CX16" s="990"/>
      <c r="CY16" s="990"/>
      <c r="CZ16" s="990"/>
      <c r="DA16" s="991"/>
      <c r="DB16" s="989" t="s">
        <v>531</v>
      </c>
      <c r="DC16" s="990"/>
      <c r="DD16" s="990"/>
      <c r="DE16" s="990"/>
      <c r="DF16" s="991"/>
      <c r="DG16" s="989" t="s">
        <v>531</v>
      </c>
      <c r="DH16" s="990"/>
      <c r="DI16" s="990"/>
      <c r="DJ16" s="990"/>
      <c r="DK16" s="991"/>
      <c r="DL16" s="989" t="s">
        <v>531</v>
      </c>
      <c r="DM16" s="990"/>
      <c r="DN16" s="990"/>
      <c r="DO16" s="990"/>
      <c r="DP16" s="991"/>
      <c r="DQ16" s="989" t="s">
        <v>531</v>
      </c>
      <c r="DR16" s="990"/>
      <c r="DS16" s="990"/>
      <c r="DT16" s="990"/>
      <c r="DU16" s="991"/>
      <c r="DV16" s="992"/>
      <c r="DW16" s="993"/>
      <c r="DX16" s="993"/>
      <c r="DY16" s="993"/>
      <c r="DZ16" s="994"/>
      <c r="EA16" s="234"/>
    </row>
    <row r="17" spans="1:131" s="235" customFormat="1" ht="26.25" customHeight="1" x14ac:dyDescent="0.2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t="s">
        <v>609</v>
      </c>
      <c r="BT17" s="993"/>
      <c r="BU17" s="993"/>
      <c r="BV17" s="993"/>
      <c r="BW17" s="993"/>
      <c r="BX17" s="993"/>
      <c r="BY17" s="993"/>
      <c r="BZ17" s="993"/>
      <c r="CA17" s="993"/>
      <c r="CB17" s="993"/>
      <c r="CC17" s="993"/>
      <c r="CD17" s="993"/>
      <c r="CE17" s="993"/>
      <c r="CF17" s="993"/>
      <c r="CG17" s="1014"/>
      <c r="CH17" s="989">
        <v>1</v>
      </c>
      <c r="CI17" s="990"/>
      <c r="CJ17" s="990"/>
      <c r="CK17" s="990"/>
      <c r="CL17" s="991"/>
      <c r="CM17" s="989">
        <v>116</v>
      </c>
      <c r="CN17" s="990"/>
      <c r="CO17" s="990"/>
      <c r="CP17" s="990"/>
      <c r="CQ17" s="991"/>
      <c r="CR17" s="989">
        <v>20</v>
      </c>
      <c r="CS17" s="990"/>
      <c r="CT17" s="990"/>
      <c r="CU17" s="990"/>
      <c r="CV17" s="991"/>
      <c r="CW17" s="989">
        <v>1</v>
      </c>
      <c r="CX17" s="990"/>
      <c r="CY17" s="990"/>
      <c r="CZ17" s="990"/>
      <c r="DA17" s="991"/>
      <c r="DB17" s="989" t="s">
        <v>531</v>
      </c>
      <c r="DC17" s="990"/>
      <c r="DD17" s="990"/>
      <c r="DE17" s="990"/>
      <c r="DF17" s="991"/>
      <c r="DG17" s="989" t="s">
        <v>531</v>
      </c>
      <c r="DH17" s="990"/>
      <c r="DI17" s="990"/>
      <c r="DJ17" s="990"/>
      <c r="DK17" s="991"/>
      <c r="DL17" s="989" t="s">
        <v>531</v>
      </c>
      <c r="DM17" s="990"/>
      <c r="DN17" s="990"/>
      <c r="DO17" s="990"/>
      <c r="DP17" s="991"/>
      <c r="DQ17" s="989" t="s">
        <v>531</v>
      </c>
      <c r="DR17" s="990"/>
      <c r="DS17" s="990"/>
      <c r="DT17" s="990"/>
      <c r="DU17" s="991"/>
      <c r="DV17" s="992"/>
      <c r="DW17" s="993"/>
      <c r="DX17" s="993"/>
      <c r="DY17" s="993"/>
      <c r="DZ17" s="994"/>
      <c r="EA17" s="234"/>
    </row>
    <row r="18" spans="1:131" s="235" customFormat="1" ht="26.25" customHeight="1" x14ac:dyDescent="0.2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3">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3">
      <c r="A23" s="240" t="s">
        <v>397</v>
      </c>
      <c r="B23" s="937" t="s">
        <v>398</v>
      </c>
      <c r="C23" s="938"/>
      <c r="D23" s="938"/>
      <c r="E23" s="938"/>
      <c r="F23" s="938"/>
      <c r="G23" s="938"/>
      <c r="H23" s="938"/>
      <c r="I23" s="938"/>
      <c r="J23" s="938"/>
      <c r="K23" s="938"/>
      <c r="L23" s="938"/>
      <c r="M23" s="938"/>
      <c r="N23" s="938"/>
      <c r="O23" s="938"/>
      <c r="P23" s="948"/>
      <c r="Q23" s="1067">
        <v>152037</v>
      </c>
      <c r="R23" s="1061"/>
      <c r="S23" s="1061"/>
      <c r="T23" s="1061"/>
      <c r="U23" s="1061"/>
      <c r="V23" s="1061">
        <v>148426</v>
      </c>
      <c r="W23" s="1061"/>
      <c r="X23" s="1061"/>
      <c r="Y23" s="1061"/>
      <c r="Z23" s="1061"/>
      <c r="AA23" s="1061">
        <v>3611</v>
      </c>
      <c r="AB23" s="1061"/>
      <c r="AC23" s="1061"/>
      <c r="AD23" s="1061"/>
      <c r="AE23" s="1068"/>
      <c r="AF23" s="1069">
        <v>3237</v>
      </c>
      <c r="AG23" s="1061"/>
      <c r="AH23" s="1061"/>
      <c r="AI23" s="1061"/>
      <c r="AJ23" s="1070"/>
      <c r="AK23" s="1071"/>
      <c r="AL23" s="1072"/>
      <c r="AM23" s="1072"/>
      <c r="AN23" s="1072"/>
      <c r="AO23" s="1072"/>
      <c r="AP23" s="1061">
        <v>131528</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3">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5">
      <c r="A26" s="995" t="s">
        <v>375</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3">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5">
      <c r="A28" s="242">
        <v>1</v>
      </c>
      <c r="B28" s="1047" t="s">
        <v>410</v>
      </c>
      <c r="C28" s="1048"/>
      <c r="D28" s="1048"/>
      <c r="E28" s="1048"/>
      <c r="F28" s="1048"/>
      <c r="G28" s="1048"/>
      <c r="H28" s="1048"/>
      <c r="I28" s="1048"/>
      <c r="J28" s="1048"/>
      <c r="K28" s="1048"/>
      <c r="L28" s="1048"/>
      <c r="M28" s="1048"/>
      <c r="N28" s="1048"/>
      <c r="O28" s="1048"/>
      <c r="P28" s="1049"/>
      <c r="Q28" s="1050">
        <v>27980</v>
      </c>
      <c r="R28" s="1051"/>
      <c r="S28" s="1051"/>
      <c r="T28" s="1051"/>
      <c r="U28" s="1051"/>
      <c r="V28" s="1051">
        <v>27830</v>
      </c>
      <c r="W28" s="1051"/>
      <c r="X28" s="1051"/>
      <c r="Y28" s="1051"/>
      <c r="Z28" s="1051"/>
      <c r="AA28" s="1051">
        <v>150</v>
      </c>
      <c r="AB28" s="1051"/>
      <c r="AC28" s="1051"/>
      <c r="AD28" s="1051"/>
      <c r="AE28" s="1052"/>
      <c r="AF28" s="1053">
        <v>150</v>
      </c>
      <c r="AG28" s="1051"/>
      <c r="AH28" s="1051"/>
      <c r="AI28" s="1051"/>
      <c r="AJ28" s="1054"/>
      <c r="AK28" s="1042">
        <v>2847</v>
      </c>
      <c r="AL28" s="1043"/>
      <c r="AM28" s="1043"/>
      <c r="AN28" s="1043"/>
      <c r="AO28" s="1043"/>
      <c r="AP28" s="1043" t="s">
        <v>531</v>
      </c>
      <c r="AQ28" s="1043"/>
      <c r="AR28" s="1043"/>
      <c r="AS28" s="1043"/>
      <c r="AT28" s="1043"/>
      <c r="AU28" s="1043" t="s">
        <v>531</v>
      </c>
      <c r="AV28" s="1043"/>
      <c r="AW28" s="1043"/>
      <c r="AX28" s="1043"/>
      <c r="AY28" s="1043"/>
      <c r="AZ28" s="1044" t="s">
        <v>531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5">
      <c r="A29" s="242">
        <v>2</v>
      </c>
      <c r="B29" s="1030" t="s">
        <v>411</v>
      </c>
      <c r="C29" s="1031"/>
      <c r="D29" s="1031"/>
      <c r="E29" s="1031"/>
      <c r="F29" s="1031"/>
      <c r="G29" s="1031"/>
      <c r="H29" s="1031"/>
      <c r="I29" s="1031"/>
      <c r="J29" s="1031"/>
      <c r="K29" s="1031"/>
      <c r="L29" s="1031"/>
      <c r="M29" s="1031"/>
      <c r="N29" s="1031"/>
      <c r="O29" s="1031"/>
      <c r="P29" s="1032"/>
      <c r="Q29" s="1038">
        <v>28669</v>
      </c>
      <c r="R29" s="1039"/>
      <c r="S29" s="1039"/>
      <c r="T29" s="1039"/>
      <c r="U29" s="1039"/>
      <c r="V29" s="1039">
        <v>28638</v>
      </c>
      <c r="W29" s="1039"/>
      <c r="X29" s="1039"/>
      <c r="Y29" s="1039"/>
      <c r="Z29" s="1039"/>
      <c r="AA29" s="1039">
        <v>31</v>
      </c>
      <c r="AB29" s="1039"/>
      <c r="AC29" s="1039"/>
      <c r="AD29" s="1039"/>
      <c r="AE29" s="1040"/>
      <c r="AF29" s="1035">
        <v>31</v>
      </c>
      <c r="AG29" s="1036"/>
      <c r="AH29" s="1036"/>
      <c r="AI29" s="1036"/>
      <c r="AJ29" s="1037"/>
      <c r="AK29" s="980" t="s">
        <v>531</v>
      </c>
      <c r="AL29" s="971"/>
      <c r="AM29" s="971"/>
      <c r="AN29" s="971"/>
      <c r="AO29" s="971"/>
      <c r="AP29" s="971" t="s">
        <v>531</v>
      </c>
      <c r="AQ29" s="971"/>
      <c r="AR29" s="971"/>
      <c r="AS29" s="971"/>
      <c r="AT29" s="971"/>
      <c r="AU29" s="971" t="s">
        <v>531</v>
      </c>
      <c r="AV29" s="971"/>
      <c r="AW29" s="971"/>
      <c r="AX29" s="971"/>
      <c r="AY29" s="971"/>
      <c r="AZ29" s="1041" t="s">
        <v>531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5">
      <c r="A30" s="242">
        <v>3</v>
      </c>
      <c r="B30" s="1030" t="s">
        <v>412</v>
      </c>
      <c r="C30" s="1031"/>
      <c r="D30" s="1031"/>
      <c r="E30" s="1031"/>
      <c r="F30" s="1031"/>
      <c r="G30" s="1031"/>
      <c r="H30" s="1031"/>
      <c r="I30" s="1031"/>
      <c r="J30" s="1031"/>
      <c r="K30" s="1031"/>
      <c r="L30" s="1031"/>
      <c r="M30" s="1031"/>
      <c r="N30" s="1031"/>
      <c r="O30" s="1031"/>
      <c r="P30" s="1032"/>
      <c r="Q30" s="1038">
        <v>32441</v>
      </c>
      <c r="R30" s="1039"/>
      <c r="S30" s="1039"/>
      <c r="T30" s="1039"/>
      <c r="U30" s="1039"/>
      <c r="V30" s="1039">
        <v>30943</v>
      </c>
      <c r="W30" s="1039"/>
      <c r="X30" s="1039"/>
      <c r="Y30" s="1039"/>
      <c r="Z30" s="1039"/>
      <c r="AA30" s="1039">
        <v>1498</v>
      </c>
      <c r="AB30" s="1039"/>
      <c r="AC30" s="1039"/>
      <c r="AD30" s="1039"/>
      <c r="AE30" s="1040"/>
      <c r="AF30" s="1035">
        <v>1402</v>
      </c>
      <c r="AG30" s="1036"/>
      <c r="AH30" s="1036"/>
      <c r="AI30" s="1036"/>
      <c r="AJ30" s="1037"/>
      <c r="AK30" s="980">
        <v>5528</v>
      </c>
      <c r="AL30" s="971"/>
      <c r="AM30" s="971"/>
      <c r="AN30" s="971"/>
      <c r="AO30" s="971"/>
      <c r="AP30" s="971" t="s">
        <v>531</v>
      </c>
      <c r="AQ30" s="971"/>
      <c r="AR30" s="971"/>
      <c r="AS30" s="971"/>
      <c r="AT30" s="971"/>
      <c r="AU30" s="971" t="s">
        <v>531</v>
      </c>
      <c r="AV30" s="971"/>
      <c r="AW30" s="971"/>
      <c r="AX30" s="971"/>
      <c r="AY30" s="971"/>
      <c r="AZ30" s="1041" t="s">
        <v>531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5">
      <c r="A31" s="242">
        <v>4</v>
      </c>
      <c r="B31" s="1030" t="s">
        <v>413</v>
      </c>
      <c r="C31" s="1031"/>
      <c r="D31" s="1031"/>
      <c r="E31" s="1031"/>
      <c r="F31" s="1031"/>
      <c r="G31" s="1031"/>
      <c r="H31" s="1031"/>
      <c r="I31" s="1031"/>
      <c r="J31" s="1031"/>
      <c r="K31" s="1031"/>
      <c r="L31" s="1031"/>
      <c r="M31" s="1031"/>
      <c r="N31" s="1031"/>
      <c r="O31" s="1031"/>
      <c r="P31" s="1032"/>
      <c r="Q31" s="1038">
        <v>4540</v>
      </c>
      <c r="R31" s="1039"/>
      <c r="S31" s="1039"/>
      <c r="T31" s="1039"/>
      <c r="U31" s="1039"/>
      <c r="V31" s="1039">
        <v>4439</v>
      </c>
      <c r="W31" s="1039"/>
      <c r="X31" s="1039"/>
      <c r="Y31" s="1039"/>
      <c r="Z31" s="1039"/>
      <c r="AA31" s="1039">
        <v>101</v>
      </c>
      <c r="AB31" s="1039"/>
      <c r="AC31" s="1039"/>
      <c r="AD31" s="1039"/>
      <c r="AE31" s="1040"/>
      <c r="AF31" s="1035">
        <v>101</v>
      </c>
      <c r="AG31" s="1036"/>
      <c r="AH31" s="1036"/>
      <c r="AI31" s="1036"/>
      <c r="AJ31" s="1037"/>
      <c r="AK31" s="980">
        <v>1211</v>
      </c>
      <c r="AL31" s="971"/>
      <c r="AM31" s="971"/>
      <c r="AN31" s="971"/>
      <c r="AO31" s="971"/>
      <c r="AP31" s="971" t="s">
        <v>531</v>
      </c>
      <c r="AQ31" s="971"/>
      <c r="AR31" s="971"/>
      <c r="AS31" s="971"/>
      <c r="AT31" s="971"/>
      <c r="AU31" s="971" t="s">
        <v>531</v>
      </c>
      <c r="AV31" s="971"/>
      <c r="AW31" s="971"/>
      <c r="AX31" s="971"/>
      <c r="AY31" s="971"/>
      <c r="AZ31" s="1041" t="s">
        <v>531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5">
      <c r="A32" s="242">
        <v>5</v>
      </c>
      <c r="B32" s="1030" t="s">
        <v>414</v>
      </c>
      <c r="C32" s="1031"/>
      <c r="D32" s="1031"/>
      <c r="E32" s="1031"/>
      <c r="F32" s="1031"/>
      <c r="G32" s="1031"/>
      <c r="H32" s="1031"/>
      <c r="I32" s="1031"/>
      <c r="J32" s="1031"/>
      <c r="K32" s="1031"/>
      <c r="L32" s="1031"/>
      <c r="M32" s="1031"/>
      <c r="N32" s="1031"/>
      <c r="O32" s="1031"/>
      <c r="P32" s="1032"/>
      <c r="Q32" s="1038">
        <v>4494</v>
      </c>
      <c r="R32" s="1039"/>
      <c r="S32" s="1039"/>
      <c r="T32" s="1039"/>
      <c r="U32" s="1039"/>
      <c r="V32" s="1039">
        <v>4420</v>
      </c>
      <c r="W32" s="1039"/>
      <c r="X32" s="1039"/>
      <c r="Y32" s="1039"/>
      <c r="Z32" s="1039"/>
      <c r="AA32" s="1039">
        <v>74</v>
      </c>
      <c r="AB32" s="1039"/>
      <c r="AC32" s="1039"/>
      <c r="AD32" s="1039"/>
      <c r="AE32" s="1040"/>
      <c r="AF32" s="1035">
        <v>3313</v>
      </c>
      <c r="AG32" s="1036"/>
      <c r="AH32" s="1036"/>
      <c r="AI32" s="1036"/>
      <c r="AJ32" s="1037"/>
      <c r="AK32" s="980">
        <v>653</v>
      </c>
      <c r="AL32" s="971"/>
      <c r="AM32" s="971"/>
      <c r="AN32" s="971"/>
      <c r="AO32" s="971"/>
      <c r="AP32" s="971">
        <v>18906</v>
      </c>
      <c r="AQ32" s="971"/>
      <c r="AR32" s="971"/>
      <c r="AS32" s="971"/>
      <c r="AT32" s="971"/>
      <c r="AU32" s="971">
        <v>1588</v>
      </c>
      <c r="AV32" s="971"/>
      <c r="AW32" s="971"/>
      <c r="AX32" s="971"/>
      <c r="AY32" s="971"/>
      <c r="AZ32" s="1041" t="s">
        <v>531</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5">
      <c r="A33" s="242">
        <v>6</v>
      </c>
      <c r="B33" s="1030" t="s">
        <v>416</v>
      </c>
      <c r="C33" s="1031"/>
      <c r="D33" s="1031"/>
      <c r="E33" s="1031"/>
      <c r="F33" s="1031"/>
      <c r="G33" s="1031"/>
      <c r="H33" s="1031"/>
      <c r="I33" s="1031"/>
      <c r="J33" s="1031"/>
      <c r="K33" s="1031"/>
      <c r="L33" s="1031"/>
      <c r="M33" s="1031"/>
      <c r="N33" s="1031"/>
      <c r="O33" s="1031"/>
      <c r="P33" s="1032"/>
      <c r="Q33" s="1038">
        <v>7630</v>
      </c>
      <c r="R33" s="1039"/>
      <c r="S33" s="1039"/>
      <c r="T33" s="1039"/>
      <c r="U33" s="1039"/>
      <c r="V33" s="1039">
        <v>6398</v>
      </c>
      <c r="W33" s="1039"/>
      <c r="X33" s="1039"/>
      <c r="Y33" s="1039"/>
      <c r="Z33" s="1039"/>
      <c r="AA33" s="1039">
        <v>1232</v>
      </c>
      <c r="AB33" s="1039"/>
      <c r="AC33" s="1039"/>
      <c r="AD33" s="1039"/>
      <c r="AE33" s="1040"/>
      <c r="AF33" s="1035">
        <v>2107</v>
      </c>
      <c r="AG33" s="1036"/>
      <c r="AH33" s="1036"/>
      <c r="AI33" s="1036"/>
      <c r="AJ33" s="1037"/>
      <c r="AK33" s="980">
        <v>2060</v>
      </c>
      <c r="AL33" s="971"/>
      <c r="AM33" s="971"/>
      <c r="AN33" s="971"/>
      <c r="AO33" s="971"/>
      <c r="AP33" s="971">
        <v>44939</v>
      </c>
      <c r="AQ33" s="971"/>
      <c r="AR33" s="971"/>
      <c r="AS33" s="971"/>
      <c r="AT33" s="971"/>
      <c r="AU33" s="971">
        <v>16897</v>
      </c>
      <c r="AV33" s="971"/>
      <c r="AW33" s="971"/>
      <c r="AX33" s="971"/>
      <c r="AY33" s="971"/>
      <c r="AZ33" s="1041" t="s">
        <v>531</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5">
      <c r="A34" s="242">
        <v>7</v>
      </c>
      <c r="B34" s="1030" t="s">
        <v>418</v>
      </c>
      <c r="C34" s="1031"/>
      <c r="D34" s="1031"/>
      <c r="E34" s="1031"/>
      <c r="F34" s="1031"/>
      <c r="G34" s="1031"/>
      <c r="H34" s="1031"/>
      <c r="I34" s="1031"/>
      <c r="J34" s="1031"/>
      <c r="K34" s="1031"/>
      <c r="L34" s="1031"/>
      <c r="M34" s="1031"/>
      <c r="N34" s="1031"/>
      <c r="O34" s="1031"/>
      <c r="P34" s="1032"/>
      <c r="Q34" s="1038">
        <v>1393</v>
      </c>
      <c r="R34" s="1039"/>
      <c r="S34" s="1039"/>
      <c r="T34" s="1039"/>
      <c r="U34" s="1039"/>
      <c r="V34" s="1039">
        <v>1462</v>
      </c>
      <c r="W34" s="1039"/>
      <c r="X34" s="1039"/>
      <c r="Y34" s="1039"/>
      <c r="Z34" s="1039"/>
      <c r="AA34" s="1039">
        <v>-69</v>
      </c>
      <c r="AB34" s="1039"/>
      <c r="AC34" s="1039"/>
      <c r="AD34" s="1039"/>
      <c r="AE34" s="1040"/>
      <c r="AF34" s="1035">
        <v>38</v>
      </c>
      <c r="AG34" s="1036"/>
      <c r="AH34" s="1036"/>
      <c r="AI34" s="1036"/>
      <c r="AJ34" s="1037"/>
      <c r="AK34" s="980">
        <v>594</v>
      </c>
      <c r="AL34" s="971"/>
      <c r="AM34" s="971"/>
      <c r="AN34" s="971"/>
      <c r="AO34" s="971"/>
      <c r="AP34" s="971">
        <v>2457</v>
      </c>
      <c r="AQ34" s="971"/>
      <c r="AR34" s="971"/>
      <c r="AS34" s="971"/>
      <c r="AT34" s="971"/>
      <c r="AU34" s="971">
        <v>804</v>
      </c>
      <c r="AV34" s="971"/>
      <c r="AW34" s="971"/>
      <c r="AX34" s="971"/>
      <c r="AY34" s="971"/>
      <c r="AZ34" s="1041" t="s">
        <v>531</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5">
      <c r="A35" s="242">
        <v>8</v>
      </c>
      <c r="B35" s="1030" t="s">
        <v>419</v>
      </c>
      <c r="C35" s="1031"/>
      <c r="D35" s="1031"/>
      <c r="E35" s="1031"/>
      <c r="F35" s="1031"/>
      <c r="G35" s="1031"/>
      <c r="H35" s="1031"/>
      <c r="I35" s="1031"/>
      <c r="J35" s="1031"/>
      <c r="K35" s="1031"/>
      <c r="L35" s="1031"/>
      <c r="M35" s="1031"/>
      <c r="N35" s="1031"/>
      <c r="O35" s="1031"/>
      <c r="P35" s="1032"/>
      <c r="Q35" s="1038">
        <v>26003</v>
      </c>
      <c r="R35" s="1039"/>
      <c r="S35" s="1039"/>
      <c r="T35" s="1039"/>
      <c r="U35" s="1039"/>
      <c r="V35" s="1039">
        <v>22670</v>
      </c>
      <c r="W35" s="1039"/>
      <c r="X35" s="1039"/>
      <c r="Y35" s="1039"/>
      <c r="Z35" s="1039"/>
      <c r="AA35" s="1039">
        <v>3333</v>
      </c>
      <c r="AB35" s="1039"/>
      <c r="AC35" s="1039"/>
      <c r="AD35" s="1039"/>
      <c r="AE35" s="1040"/>
      <c r="AF35" s="1035">
        <v>4245</v>
      </c>
      <c r="AG35" s="1036"/>
      <c r="AH35" s="1036"/>
      <c r="AI35" s="1036"/>
      <c r="AJ35" s="1037"/>
      <c r="AK35" s="980">
        <v>2733</v>
      </c>
      <c r="AL35" s="971"/>
      <c r="AM35" s="971"/>
      <c r="AN35" s="971"/>
      <c r="AO35" s="971"/>
      <c r="AP35" s="971">
        <v>9633</v>
      </c>
      <c r="AQ35" s="971"/>
      <c r="AR35" s="971"/>
      <c r="AS35" s="971"/>
      <c r="AT35" s="971"/>
      <c r="AU35" s="971">
        <v>6560</v>
      </c>
      <c r="AV35" s="971"/>
      <c r="AW35" s="971"/>
      <c r="AX35" s="971"/>
      <c r="AY35" s="971"/>
      <c r="AZ35" s="1041" t="s">
        <v>531</v>
      </c>
      <c r="BA35" s="1041"/>
      <c r="BB35" s="1041"/>
      <c r="BC35" s="1041"/>
      <c r="BD35" s="1041"/>
      <c r="BE35" s="972" t="s">
        <v>420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5">
      <c r="A36" s="242">
        <v>9</v>
      </c>
      <c r="B36" s="1030" t="s">
        <v>421</v>
      </c>
      <c r="C36" s="1031"/>
      <c r="D36" s="1031"/>
      <c r="E36" s="1031"/>
      <c r="F36" s="1031"/>
      <c r="G36" s="1031"/>
      <c r="H36" s="1031"/>
      <c r="I36" s="1031"/>
      <c r="J36" s="1031"/>
      <c r="K36" s="1031"/>
      <c r="L36" s="1031"/>
      <c r="M36" s="1031"/>
      <c r="N36" s="1031"/>
      <c r="O36" s="1031"/>
      <c r="P36" s="1032"/>
      <c r="Q36" s="1038">
        <v>450</v>
      </c>
      <c r="R36" s="1039"/>
      <c r="S36" s="1039"/>
      <c r="T36" s="1039"/>
      <c r="U36" s="1039"/>
      <c r="V36" s="1039">
        <v>447</v>
      </c>
      <c r="W36" s="1039"/>
      <c r="X36" s="1039"/>
      <c r="Y36" s="1039"/>
      <c r="Z36" s="1039"/>
      <c r="AA36" s="1039">
        <v>3</v>
      </c>
      <c r="AB36" s="1039"/>
      <c r="AC36" s="1039"/>
      <c r="AD36" s="1039"/>
      <c r="AE36" s="1040"/>
      <c r="AF36" s="1035">
        <v>3</v>
      </c>
      <c r="AG36" s="1036"/>
      <c r="AH36" s="1036"/>
      <c r="AI36" s="1036"/>
      <c r="AJ36" s="1037"/>
      <c r="AK36" s="980">
        <v>209</v>
      </c>
      <c r="AL36" s="971"/>
      <c r="AM36" s="971"/>
      <c r="AN36" s="971"/>
      <c r="AO36" s="971"/>
      <c r="AP36" s="971">
        <v>205</v>
      </c>
      <c r="AQ36" s="971"/>
      <c r="AR36" s="971"/>
      <c r="AS36" s="971"/>
      <c r="AT36" s="971"/>
      <c r="AU36" s="971">
        <v>158</v>
      </c>
      <c r="AV36" s="971"/>
      <c r="AW36" s="971"/>
      <c r="AX36" s="971"/>
      <c r="AY36" s="971"/>
      <c r="AZ36" s="1041" t="s">
        <v>531</v>
      </c>
      <c r="BA36" s="1041"/>
      <c r="BB36" s="1041"/>
      <c r="BC36" s="1041"/>
      <c r="BD36" s="1041"/>
      <c r="BE36" s="972" t="s">
        <v>422</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5">
      <c r="A37" s="242">
        <v>10</v>
      </c>
      <c r="B37" s="1030" t="s">
        <v>423</v>
      </c>
      <c r="C37" s="1031"/>
      <c r="D37" s="1031"/>
      <c r="E37" s="1031"/>
      <c r="F37" s="1031"/>
      <c r="G37" s="1031"/>
      <c r="H37" s="1031"/>
      <c r="I37" s="1031"/>
      <c r="J37" s="1031"/>
      <c r="K37" s="1031"/>
      <c r="L37" s="1031"/>
      <c r="M37" s="1031"/>
      <c r="N37" s="1031"/>
      <c r="O37" s="1031"/>
      <c r="P37" s="1032"/>
      <c r="Q37" s="1038">
        <v>5</v>
      </c>
      <c r="R37" s="1039"/>
      <c r="S37" s="1039"/>
      <c r="T37" s="1039"/>
      <c r="U37" s="1039"/>
      <c r="V37" s="1039">
        <v>4</v>
      </c>
      <c r="W37" s="1039"/>
      <c r="X37" s="1039"/>
      <c r="Y37" s="1039"/>
      <c r="Z37" s="1039"/>
      <c r="AA37" s="1039">
        <v>1</v>
      </c>
      <c r="AB37" s="1039"/>
      <c r="AC37" s="1039"/>
      <c r="AD37" s="1039"/>
      <c r="AE37" s="1040"/>
      <c r="AF37" s="1035">
        <v>1</v>
      </c>
      <c r="AG37" s="1036"/>
      <c r="AH37" s="1036"/>
      <c r="AI37" s="1036"/>
      <c r="AJ37" s="1037"/>
      <c r="AK37" s="980" t="s">
        <v>531</v>
      </c>
      <c r="AL37" s="971"/>
      <c r="AM37" s="971"/>
      <c r="AN37" s="971"/>
      <c r="AO37" s="971"/>
      <c r="AP37" s="971" t="s">
        <v>531</v>
      </c>
      <c r="AQ37" s="971"/>
      <c r="AR37" s="971"/>
      <c r="AS37" s="971"/>
      <c r="AT37" s="971"/>
      <c r="AU37" s="971" t="s">
        <v>531</v>
      </c>
      <c r="AV37" s="971"/>
      <c r="AW37" s="971"/>
      <c r="AX37" s="971"/>
      <c r="AY37" s="971"/>
      <c r="AZ37" s="1041" t="s">
        <v>531</v>
      </c>
      <c r="BA37" s="1041"/>
      <c r="BB37" s="1041"/>
      <c r="BC37" s="1041"/>
      <c r="BD37" s="1041"/>
      <c r="BE37" s="972" t="s">
        <v>424</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3">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3">
      <c r="A63" s="240" t="s">
        <v>397</v>
      </c>
      <c r="B63" s="937" t="s">
        <v>426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11391</v>
      </c>
      <c r="AG63" s="959"/>
      <c r="AH63" s="959"/>
      <c r="AI63" s="959"/>
      <c r="AJ63" s="1022"/>
      <c r="AK63" s="1023"/>
      <c r="AL63" s="963"/>
      <c r="AM63" s="963"/>
      <c r="AN63" s="963"/>
      <c r="AO63" s="963"/>
      <c r="AP63" s="959">
        <v>76140</v>
      </c>
      <c r="AQ63" s="959"/>
      <c r="AR63" s="959"/>
      <c r="AS63" s="959"/>
      <c r="AT63" s="959"/>
      <c r="AU63" s="959">
        <v>26007</v>
      </c>
      <c r="AV63" s="959"/>
      <c r="AW63" s="959"/>
      <c r="AX63" s="959"/>
      <c r="AY63" s="959"/>
      <c r="AZ63" s="1017"/>
      <c r="BA63" s="1017"/>
      <c r="BB63" s="1017"/>
      <c r="BC63" s="1017"/>
      <c r="BD63" s="1017"/>
      <c r="BE63" s="960"/>
      <c r="BF63" s="960"/>
      <c r="BG63" s="960"/>
      <c r="BH63" s="960"/>
      <c r="BI63" s="961"/>
      <c r="BJ63" s="1018" t="s">
        <v>184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3">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5">
      <c r="A66" s="995" t="s">
        <v>428</v>
      </c>
      <c r="B66" s="996"/>
      <c r="C66" s="996"/>
      <c r="D66" s="996"/>
      <c r="E66" s="996"/>
      <c r="F66" s="996"/>
      <c r="G66" s="996"/>
      <c r="H66" s="996"/>
      <c r="I66" s="996"/>
      <c r="J66" s="996"/>
      <c r="K66" s="996"/>
      <c r="L66" s="996"/>
      <c r="M66" s="996"/>
      <c r="N66" s="996"/>
      <c r="O66" s="996"/>
      <c r="P66" s="997"/>
      <c r="Q66" s="1001" t="s">
        <v>429</v>
      </c>
      <c r="R66" s="1002"/>
      <c r="S66" s="1002"/>
      <c r="T66" s="1002"/>
      <c r="U66" s="1003"/>
      <c r="V66" s="1001" t="s">
        <v>403</v>
      </c>
      <c r="W66" s="1002"/>
      <c r="X66" s="1002"/>
      <c r="Y66" s="1002"/>
      <c r="Z66" s="1003"/>
      <c r="AA66" s="1001" t="s">
        <v>430</v>
      </c>
      <c r="AB66" s="1002"/>
      <c r="AC66" s="1002"/>
      <c r="AD66" s="1002"/>
      <c r="AE66" s="1003"/>
      <c r="AF66" s="1007" t="s">
        <v>405</v>
      </c>
      <c r="AG66" s="1008"/>
      <c r="AH66" s="1008"/>
      <c r="AI66" s="1008"/>
      <c r="AJ66" s="1009"/>
      <c r="AK66" s="1001" t="s">
        <v>406</v>
      </c>
      <c r="AL66" s="996"/>
      <c r="AM66" s="996"/>
      <c r="AN66" s="996"/>
      <c r="AO66" s="997"/>
      <c r="AP66" s="1001" t="s">
        <v>431</v>
      </c>
      <c r="AQ66" s="1002"/>
      <c r="AR66" s="1002"/>
      <c r="AS66" s="1002"/>
      <c r="AT66" s="1003"/>
      <c r="AU66" s="1001" t="s">
        <v>432</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3">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5">
      <c r="A68" s="236">
        <v>1</v>
      </c>
      <c r="B68" s="985" t="s">
        <v>597</v>
      </c>
      <c r="C68" s="986"/>
      <c r="D68" s="986"/>
      <c r="E68" s="986"/>
      <c r="F68" s="986"/>
      <c r="G68" s="986"/>
      <c r="H68" s="986"/>
      <c r="I68" s="986"/>
      <c r="J68" s="986"/>
      <c r="K68" s="986"/>
      <c r="L68" s="986"/>
      <c r="M68" s="986"/>
      <c r="N68" s="986"/>
      <c r="O68" s="986"/>
      <c r="P68" s="987"/>
      <c r="Q68" s="988">
        <v>2012</v>
      </c>
      <c r="R68" s="982"/>
      <c r="S68" s="982"/>
      <c r="T68" s="982"/>
      <c r="U68" s="982"/>
      <c r="V68" s="982">
        <v>2010</v>
      </c>
      <c r="W68" s="982"/>
      <c r="X68" s="982"/>
      <c r="Y68" s="982"/>
      <c r="Z68" s="982"/>
      <c r="AA68" s="982">
        <v>2</v>
      </c>
      <c r="AB68" s="982"/>
      <c r="AC68" s="982"/>
      <c r="AD68" s="982"/>
      <c r="AE68" s="982"/>
      <c r="AF68" s="982">
        <v>2</v>
      </c>
      <c r="AG68" s="982"/>
      <c r="AH68" s="982"/>
      <c r="AI68" s="982"/>
      <c r="AJ68" s="982"/>
      <c r="AK68" s="982" t="s">
        <v>531</v>
      </c>
      <c r="AL68" s="982"/>
      <c r="AM68" s="982"/>
      <c r="AN68" s="982"/>
      <c r="AO68" s="982"/>
      <c r="AP68" s="982">
        <v>701</v>
      </c>
      <c r="AQ68" s="982"/>
      <c r="AR68" s="982"/>
      <c r="AS68" s="982"/>
      <c r="AT68" s="982"/>
      <c r="AU68" s="982">
        <v>495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5">
      <c r="A69" s="238">
        <v>2</v>
      </c>
      <c r="B69" s="974" t="s">
        <v>598</v>
      </c>
      <c r="C69" s="975"/>
      <c r="D69" s="975"/>
      <c r="E69" s="975"/>
      <c r="F69" s="975"/>
      <c r="G69" s="975"/>
      <c r="H69" s="975"/>
      <c r="I69" s="975"/>
      <c r="J69" s="975"/>
      <c r="K69" s="975"/>
      <c r="L69" s="975"/>
      <c r="M69" s="975"/>
      <c r="N69" s="975"/>
      <c r="O69" s="975"/>
      <c r="P69" s="976"/>
      <c r="Q69" s="977">
        <v>864</v>
      </c>
      <c r="R69" s="971"/>
      <c r="S69" s="971"/>
      <c r="T69" s="971"/>
      <c r="U69" s="971"/>
      <c r="V69" s="971">
        <v>818</v>
      </c>
      <c r="W69" s="971"/>
      <c r="X69" s="971"/>
      <c r="Y69" s="971"/>
      <c r="Z69" s="971"/>
      <c r="AA69" s="971">
        <v>46</v>
      </c>
      <c r="AB69" s="971"/>
      <c r="AC69" s="971"/>
      <c r="AD69" s="971"/>
      <c r="AE69" s="971"/>
      <c r="AF69" s="971">
        <v>46</v>
      </c>
      <c r="AG69" s="971"/>
      <c r="AH69" s="971"/>
      <c r="AI69" s="971"/>
      <c r="AJ69" s="971"/>
      <c r="AK69" s="971" t="s">
        <v>531</v>
      </c>
      <c r="AL69" s="971"/>
      <c r="AM69" s="971"/>
      <c r="AN69" s="971"/>
      <c r="AO69" s="971"/>
      <c r="AP69" s="971" t="s">
        <v>531</v>
      </c>
      <c r="AQ69" s="971"/>
      <c r="AR69" s="971"/>
      <c r="AS69" s="971"/>
      <c r="AT69" s="971"/>
      <c r="AU69" s="971" t="s">
        <v>531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3">
      <c r="A88" s="240" t="s">
        <v>397</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48</v>
      </c>
      <c r="AG88" s="959"/>
      <c r="AH88" s="959"/>
      <c r="AI88" s="959"/>
      <c r="AJ88" s="959"/>
      <c r="AK88" s="963"/>
      <c r="AL88" s="963"/>
      <c r="AM88" s="963"/>
      <c r="AN88" s="963"/>
      <c r="AO88" s="963"/>
      <c r="AP88" s="959">
        <v>701</v>
      </c>
      <c r="AQ88" s="959"/>
      <c r="AR88" s="959"/>
      <c r="AS88" s="959"/>
      <c r="AT88" s="959"/>
      <c r="AU88" s="959">
        <v>495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3">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530</v>
      </c>
      <c r="CS102" s="953"/>
      <c r="CT102" s="953"/>
      <c r="CU102" s="953"/>
      <c r="CV102" s="954"/>
      <c r="CW102" s="952">
        <v>89</v>
      </c>
      <c r="CX102" s="953"/>
      <c r="CY102" s="953"/>
      <c r="CZ102" s="953"/>
      <c r="DA102" s="954"/>
      <c r="DB102" s="952" t="s">
        <v>531</v>
      </c>
      <c r="DC102" s="953"/>
      <c r="DD102" s="953"/>
      <c r="DE102" s="953"/>
      <c r="DF102" s="954"/>
      <c r="DG102" s="952">
        <v>1404</v>
      </c>
      <c r="DH102" s="953"/>
      <c r="DI102" s="953"/>
      <c r="DJ102" s="953"/>
      <c r="DK102" s="954"/>
      <c r="DL102" s="952" t="s">
        <v>531</v>
      </c>
      <c r="DM102" s="953"/>
      <c r="DN102" s="953"/>
      <c r="DO102" s="953"/>
      <c r="DP102" s="954"/>
      <c r="DQ102" s="952">
        <v>1063</v>
      </c>
      <c r="DR102" s="953"/>
      <c r="DS102" s="953"/>
      <c r="DT102" s="953"/>
      <c r="DU102" s="954"/>
      <c r="DV102" s="937"/>
      <c r="DW102" s="938"/>
      <c r="DX102" s="938"/>
      <c r="DY102" s="938"/>
      <c r="DZ102" s="939"/>
      <c r="EA102" s="230"/>
    </row>
    <row r="103" spans="1:131" ht="26.25" customHeight="1" x14ac:dyDescent="0.2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3">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312</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312</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312</v>
      </c>
      <c r="DR109" s="896"/>
      <c r="DS109" s="896"/>
      <c r="DT109" s="896"/>
      <c r="DU109" s="897"/>
      <c r="DV109" s="898" t="s">
        <v>444</v>
      </c>
      <c r="DW109" s="896"/>
      <c r="DX109" s="896"/>
      <c r="DY109" s="896"/>
      <c r="DZ109" s="929"/>
    </row>
    <row r="110" spans="1:131" s="230" customFormat="1" ht="26.25" customHeight="1" x14ac:dyDescent="0.25">
      <c r="A110" s="809" t="s">
        <v>446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12928859</v>
      </c>
      <c r="AB110" s="889"/>
      <c r="AC110" s="889"/>
      <c r="AD110" s="889"/>
      <c r="AE110" s="890"/>
      <c r="AF110" s="891">
        <v>12554871</v>
      </c>
      <c r="AG110" s="889"/>
      <c r="AH110" s="889"/>
      <c r="AI110" s="889"/>
      <c r="AJ110" s="890"/>
      <c r="AK110" s="891">
        <v>12544009</v>
      </c>
      <c r="AL110" s="889"/>
      <c r="AM110" s="889"/>
      <c r="AN110" s="889"/>
      <c r="AO110" s="890"/>
      <c r="AP110" s="892">
        <v>20.7</v>
      </c>
      <c r="AQ110" s="893"/>
      <c r="AR110" s="893"/>
      <c r="AS110" s="893"/>
      <c r="AT110" s="894"/>
      <c r="AU110" s="930" t="s">
        <v>74</v>
      </c>
      <c r="AV110" s="931"/>
      <c r="AW110" s="931"/>
      <c r="AX110" s="931"/>
      <c r="AY110" s="931"/>
      <c r="AZ110" s="860" t="s">
        <v>447</v>
      </c>
      <c r="BA110" s="810"/>
      <c r="BB110" s="810"/>
      <c r="BC110" s="810"/>
      <c r="BD110" s="810"/>
      <c r="BE110" s="810"/>
      <c r="BF110" s="810"/>
      <c r="BG110" s="810"/>
      <c r="BH110" s="810"/>
      <c r="BI110" s="810"/>
      <c r="BJ110" s="810"/>
      <c r="BK110" s="810"/>
      <c r="BL110" s="810"/>
      <c r="BM110" s="810"/>
      <c r="BN110" s="810"/>
      <c r="BO110" s="810"/>
      <c r="BP110" s="811"/>
      <c r="BQ110" s="861">
        <v>138304263</v>
      </c>
      <c r="BR110" s="842"/>
      <c r="BS110" s="842"/>
      <c r="BT110" s="842"/>
      <c r="BU110" s="842"/>
      <c r="BV110" s="842">
        <v>134664464</v>
      </c>
      <c r="BW110" s="842"/>
      <c r="BX110" s="842"/>
      <c r="BY110" s="842"/>
      <c r="BZ110" s="842"/>
      <c r="CA110" s="842">
        <v>131527612</v>
      </c>
      <c r="CB110" s="842"/>
      <c r="CC110" s="842"/>
      <c r="CD110" s="842"/>
      <c r="CE110" s="842"/>
      <c r="CF110" s="866">
        <v>216.8</v>
      </c>
      <c r="CG110" s="867"/>
      <c r="CH110" s="867"/>
      <c r="CI110" s="867"/>
      <c r="CJ110" s="867"/>
      <c r="CK110" s="926" t="s">
        <v>448</v>
      </c>
      <c r="CL110" s="819"/>
      <c r="CM110" s="860" t="s">
        <v>449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450</v>
      </c>
      <c r="DH110" s="842"/>
      <c r="DI110" s="842"/>
      <c r="DJ110" s="842"/>
      <c r="DK110" s="842"/>
      <c r="DL110" s="842" t="s">
        <v>450</v>
      </c>
      <c r="DM110" s="842"/>
      <c r="DN110" s="842"/>
      <c r="DO110" s="842"/>
      <c r="DP110" s="842"/>
      <c r="DQ110" s="842" t="s">
        <v>451</v>
      </c>
      <c r="DR110" s="842"/>
      <c r="DS110" s="842"/>
      <c r="DT110" s="842"/>
      <c r="DU110" s="842"/>
      <c r="DV110" s="843" t="s">
        <v>450</v>
      </c>
      <c r="DW110" s="843"/>
      <c r="DX110" s="843"/>
      <c r="DY110" s="843"/>
      <c r="DZ110" s="844"/>
    </row>
    <row r="111" spans="1:131" s="230" customFormat="1" ht="26.25" customHeight="1" x14ac:dyDescent="0.25">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184</v>
      </c>
      <c r="AB111" s="919"/>
      <c r="AC111" s="919"/>
      <c r="AD111" s="919"/>
      <c r="AE111" s="920"/>
      <c r="AF111" s="921" t="s">
        <v>184</v>
      </c>
      <c r="AG111" s="919"/>
      <c r="AH111" s="919"/>
      <c r="AI111" s="919"/>
      <c r="AJ111" s="920"/>
      <c r="AK111" s="921" t="s">
        <v>453</v>
      </c>
      <c r="AL111" s="919"/>
      <c r="AM111" s="919"/>
      <c r="AN111" s="919"/>
      <c r="AO111" s="920"/>
      <c r="AP111" s="922" t="s">
        <v>184</v>
      </c>
      <c r="AQ111" s="923"/>
      <c r="AR111" s="923"/>
      <c r="AS111" s="923"/>
      <c r="AT111" s="924"/>
      <c r="AU111" s="932"/>
      <c r="AV111" s="933"/>
      <c r="AW111" s="933"/>
      <c r="AX111" s="933"/>
      <c r="AY111" s="933"/>
      <c r="AZ111" s="817" t="s">
        <v>454</v>
      </c>
      <c r="BA111" s="752"/>
      <c r="BB111" s="752"/>
      <c r="BC111" s="752"/>
      <c r="BD111" s="752"/>
      <c r="BE111" s="752"/>
      <c r="BF111" s="752"/>
      <c r="BG111" s="752"/>
      <c r="BH111" s="752"/>
      <c r="BI111" s="752"/>
      <c r="BJ111" s="752"/>
      <c r="BK111" s="752"/>
      <c r="BL111" s="752"/>
      <c r="BM111" s="752"/>
      <c r="BN111" s="752"/>
      <c r="BO111" s="752"/>
      <c r="BP111" s="753"/>
      <c r="BQ111" s="789">
        <v>1114841</v>
      </c>
      <c r="BR111" s="790"/>
      <c r="BS111" s="790"/>
      <c r="BT111" s="790"/>
      <c r="BU111" s="790"/>
      <c r="BV111" s="790">
        <v>1021134</v>
      </c>
      <c r="BW111" s="790"/>
      <c r="BX111" s="790"/>
      <c r="BY111" s="790"/>
      <c r="BZ111" s="790"/>
      <c r="CA111" s="790">
        <v>927426</v>
      </c>
      <c r="CB111" s="790"/>
      <c r="CC111" s="790"/>
      <c r="CD111" s="790"/>
      <c r="CE111" s="790"/>
      <c r="CF111" s="875">
        <v>1.5</v>
      </c>
      <c r="CG111" s="876"/>
      <c r="CH111" s="876"/>
      <c r="CI111" s="876"/>
      <c r="CJ111" s="876"/>
      <c r="CK111" s="927"/>
      <c r="CL111" s="821"/>
      <c r="CM111" s="817"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184</v>
      </c>
      <c r="DH111" s="790"/>
      <c r="DI111" s="790"/>
      <c r="DJ111" s="790"/>
      <c r="DK111" s="790"/>
      <c r="DL111" s="790" t="s">
        <v>184</v>
      </c>
      <c r="DM111" s="790"/>
      <c r="DN111" s="790"/>
      <c r="DO111" s="790"/>
      <c r="DP111" s="790"/>
      <c r="DQ111" s="790" t="s">
        <v>184</v>
      </c>
      <c r="DR111" s="790"/>
      <c r="DS111" s="790"/>
      <c r="DT111" s="790"/>
      <c r="DU111" s="790"/>
      <c r="DV111" s="796" t="s">
        <v>184</v>
      </c>
      <c r="DW111" s="796"/>
      <c r="DX111" s="796"/>
      <c r="DY111" s="796"/>
      <c r="DZ111" s="797"/>
    </row>
    <row r="112" spans="1:131" s="230" customFormat="1" ht="26.25" customHeight="1" x14ac:dyDescent="0.25">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184</v>
      </c>
      <c r="AB112" s="780"/>
      <c r="AC112" s="780"/>
      <c r="AD112" s="780"/>
      <c r="AE112" s="781"/>
      <c r="AF112" s="782" t="s">
        <v>184</v>
      </c>
      <c r="AG112" s="780"/>
      <c r="AH112" s="780"/>
      <c r="AI112" s="780"/>
      <c r="AJ112" s="781"/>
      <c r="AK112" s="782" t="s">
        <v>184</v>
      </c>
      <c r="AL112" s="780"/>
      <c r="AM112" s="780"/>
      <c r="AN112" s="780"/>
      <c r="AO112" s="781"/>
      <c r="AP112" s="824" t="s">
        <v>184</v>
      </c>
      <c r="AQ112" s="825"/>
      <c r="AR112" s="825"/>
      <c r="AS112" s="825"/>
      <c r="AT112" s="826"/>
      <c r="AU112" s="932"/>
      <c r="AV112" s="933"/>
      <c r="AW112" s="933"/>
      <c r="AX112" s="933"/>
      <c r="AY112" s="933"/>
      <c r="AZ112" s="817" t="s">
        <v>458</v>
      </c>
      <c r="BA112" s="752"/>
      <c r="BB112" s="752"/>
      <c r="BC112" s="752"/>
      <c r="BD112" s="752"/>
      <c r="BE112" s="752"/>
      <c r="BF112" s="752"/>
      <c r="BG112" s="752"/>
      <c r="BH112" s="752"/>
      <c r="BI112" s="752"/>
      <c r="BJ112" s="752"/>
      <c r="BK112" s="752"/>
      <c r="BL112" s="752"/>
      <c r="BM112" s="752"/>
      <c r="BN112" s="752"/>
      <c r="BO112" s="752"/>
      <c r="BP112" s="753"/>
      <c r="BQ112" s="789">
        <v>24801680</v>
      </c>
      <c r="BR112" s="790"/>
      <c r="BS112" s="790"/>
      <c r="BT112" s="790"/>
      <c r="BU112" s="790"/>
      <c r="BV112" s="790">
        <v>24704370</v>
      </c>
      <c r="BW112" s="790"/>
      <c r="BX112" s="790"/>
      <c r="BY112" s="790"/>
      <c r="BZ112" s="790"/>
      <c r="CA112" s="790">
        <v>26006770</v>
      </c>
      <c r="CB112" s="790"/>
      <c r="CC112" s="790"/>
      <c r="CD112" s="790"/>
      <c r="CE112" s="790"/>
      <c r="CF112" s="875">
        <v>42.9</v>
      </c>
      <c r="CG112" s="876"/>
      <c r="CH112" s="876"/>
      <c r="CI112" s="876"/>
      <c r="CJ112" s="876"/>
      <c r="CK112" s="927"/>
      <c r="CL112" s="821"/>
      <c r="CM112" s="817"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184</v>
      </c>
      <c r="DH112" s="790"/>
      <c r="DI112" s="790"/>
      <c r="DJ112" s="790"/>
      <c r="DK112" s="790"/>
      <c r="DL112" s="790" t="s">
        <v>184</v>
      </c>
      <c r="DM112" s="790"/>
      <c r="DN112" s="790"/>
      <c r="DO112" s="790"/>
      <c r="DP112" s="790"/>
      <c r="DQ112" s="790" t="s">
        <v>184</v>
      </c>
      <c r="DR112" s="790"/>
      <c r="DS112" s="790"/>
      <c r="DT112" s="790"/>
      <c r="DU112" s="790"/>
      <c r="DV112" s="796" t="s">
        <v>184</v>
      </c>
      <c r="DW112" s="796"/>
      <c r="DX112" s="796"/>
      <c r="DY112" s="796"/>
      <c r="DZ112" s="797"/>
    </row>
    <row r="113" spans="1:130" s="230" customFormat="1" ht="26.25" customHeight="1" x14ac:dyDescent="0.25">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2850968</v>
      </c>
      <c r="AB113" s="919"/>
      <c r="AC113" s="919"/>
      <c r="AD113" s="919"/>
      <c r="AE113" s="920"/>
      <c r="AF113" s="921">
        <v>2818482</v>
      </c>
      <c r="AG113" s="919"/>
      <c r="AH113" s="919"/>
      <c r="AI113" s="919"/>
      <c r="AJ113" s="920"/>
      <c r="AK113" s="921">
        <v>3084557</v>
      </c>
      <c r="AL113" s="919"/>
      <c r="AM113" s="919"/>
      <c r="AN113" s="919"/>
      <c r="AO113" s="920"/>
      <c r="AP113" s="922">
        <v>5.0999999999999996</v>
      </c>
      <c r="AQ113" s="923"/>
      <c r="AR113" s="923"/>
      <c r="AS113" s="923"/>
      <c r="AT113" s="924"/>
      <c r="AU113" s="932"/>
      <c r="AV113" s="933"/>
      <c r="AW113" s="933"/>
      <c r="AX113" s="933"/>
      <c r="AY113" s="933"/>
      <c r="AZ113" s="817" t="s">
        <v>461</v>
      </c>
      <c r="BA113" s="752"/>
      <c r="BB113" s="752"/>
      <c r="BC113" s="752"/>
      <c r="BD113" s="752"/>
      <c r="BE113" s="752"/>
      <c r="BF113" s="752"/>
      <c r="BG113" s="752"/>
      <c r="BH113" s="752"/>
      <c r="BI113" s="752"/>
      <c r="BJ113" s="752"/>
      <c r="BK113" s="752"/>
      <c r="BL113" s="752"/>
      <c r="BM113" s="752"/>
      <c r="BN113" s="752"/>
      <c r="BO113" s="752"/>
      <c r="BP113" s="753"/>
      <c r="BQ113" s="789">
        <v>1024398</v>
      </c>
      <c r="BR113" s="790"/>
      <c r="BS113" s="790"/>
      <c r="BT113" s="790"/>
      <c r="BU113" s="790"/>
      <c r="BV113" s="790">
        <v>762043</v>
      </c>
      <c r="BW113" s="790"/>
      <c r="BX113" s="790"/>
      <c r="BY113" s="790"/>
      <c r="BZ113" s="790"/>
      <c r="CA113" s="790">
        <v>494576</v>
      </c>
      <c r="CB113" s="790"/>
      <c r="CC113" s="790"/>
      <c r="CD113" s="790"/>
      <c r="CE113" s="790"/>
      <c r="CF113" s="875">
        <v>0.8</v>
      </c>
      <c r="CG113" s="876"/>
      <c r="CH113" s="876"/>
      <c r="CI113" s="876"/>
      <c r="CJ113" s="876"/>
      <c r="CK113" s="927"/>
      <c r="CL113" s="821"/>
      <c r="CM113" s="817"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184</v>
      </c>
      <c r="DH113" s="780"/>
      <c r="DI113" s="780"/>
      <c r="DJ113" s="780"/>
      <c r="DK113" s="781"/>
      <c r="DL113" s="782" t="s">
        <v>184</v>
      </c>
      <c r="DM113" s="780"/>
      <c r="DN113" s="780"/>
      <c r="DO113" s="780"/>
      <c r="DP113" s="781"/>
      <c r="DQ113" s="782" t="s">
        <v>184</v>
      </c>
      <c r="DR113" s="780"/>
      <c r="DS113" s="780"/>
      <c r="DT113" s="780"/>
      <c r="DU113" s="781"/>
      <c r="DV113" s="824" t="s">
        <v>184</v>
      </c>
      <c r="DW113" s="825"/>
      <c r="DX113" s="825"/>
      <c r="DY113" s="825"/>
      <c r="DZ113" s="826"/>
    </row>
    <row r="114" spans="1:130" s="230" customFormat="1" ht="26.25" customHeight="1" x14ac:dyDescent="0.2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184</v>
      </c>
      <c r="AB114" s="780"/>
      <c r="AC114" s="780"/>
      <c r="AD114" s="780"/>
      <c r="AE114" s="781"/>
      <c r="AF114" s="782" t="s">
        <v>184</v>
      </c>
      <c r="AG114" s="780"/>
      <c r="AH114" s="780"/>
      <c r="AI114" s="780"/>
      <c r="AJ114" s="781"/>
      <c r="AK114" s="782" t="s">
        <v>184</v>
      </c>
      <c r="AL114" s="780"/>
      <c r="AM114" s="780"/>
      <c r="AN114" s="780"/>
      <c r="AO114" s="781"/>
      <c r="AP114" s="824" t="s">
        <v>184</v>
      </c>
      <c r="AQ114" s="825"/>
      <c r="AR114" s="825"/>
      <c r="AS114" s="825"/>
      <c r="AT114" s="826"/>
      <c r="AU114" s="932"/>
      <c r="AV114" s="933"/>
      <c r="AW114" s="933"/>
      <c r="AX114" s="933"/>
      <c r="AY114" s="933"/>
      <c r="AZ114" s="817" t="s">
        <v>464</v>
      </c>
      <c r="BA114" s="752"/>
      <c r="BB114" s="752"/>
      <c r="BC114" s="752"/>
      <c r="BD114" s="752"/>
      <c r="BE114" s="752"/>
      <c r="BF114" s="752"/>
      <c r="BG114" s="752"/>
      <c r="BH114" s="752"/>
      <c r="BI114" s="752"/>
      <c r="BJ114" s="752"/>
      <c r="BK114" s="752"/>
      <c r="BL114" s="752"/>
      <c r="BM114" s="752"/>
      <c r="BN114" s="752"/>
      <c r="BO114" s="752"/>
      <c r="BP114" s="753"/>
      <c r="BQ114" s="789">
        <v>15575561</v>
      </c>
      <c r="BR114" s="790"/>
      <c r="BS114" s="790"/>
      <c r="BT114" s="790"/>
      <c r="BU114" s="790"/>
      <c r="BV114" s="790">
        <v>15626915</v>
      </c>
      <c r="BW114" s="790"/>
      <c r="BX114" s="790"/>
      <c r="BY114" s="790"/>
      <c r="BZ114" s="790"/>
      <c r="CA114" s="790">
        <v>15477762</v>
      </c>
      <c r="CB114" s="790"/>
      <c r="CC114" s="790"/>
      <c r="CD114" s="790"/>
      <c r="CE114" s="790"/>
      <c r="CF114" s="875">
        <v>25.5</v>
      </c>
      <c r="CG114" s="876"/>
      <c r="CH114" s="876"/>
      <c r="CI114" s="876"/>
      <c r="CJ114" s="876"/>
      <c r="CK114" s="927"/>
      <c r="CL114" s="821"/>
      <c r="CM114" s="817"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184</v>
      </c>
      <c r="DH114" s="780"/>
      <c r="DI114" s="780"/>
      <c r="DJ114" s="780"/>
      <c r="DK114" s="781"/>
      <c r="DL114" s="782" t="s">
        <v>184</v>
      </c>
      <c r="DM114" s="780"/>
      <c r="DN114" s="780"/>
      <c r="DO114" s="780"/>
      <c r="DP114" s="781"/>
      <c r="DQ114" s="782" t="s">
        <v>184</v>
      </c>
      <c r="DR114" s="780"/>
      <c r="DS114" s="780"/>
      <c r="DT114" s="780"/>
      <c r="DU114" s="781"/>
      <c r="DV114" s="824" t="s">
        <v>184</v>
      </c>
      <c r="DW114" s="825"/>
      <c r="DX114" s="825"/>
      <c r="DY114" s="825"/>
      <c r="DZ114" s="826"/>
    </row>
    <row r="115" spans="1:130" s="230" customFormat="1" ht="26.25" customHeight="1" x14ac:dyDescent="0.25">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246196</v>
      </c>
      <c r="AB115" s="919"/>
      <c r="AC115" s="919"/>
      <c r="AD115" s="919"/>
      <c r="AE115" s="920"/>
      <c r="AF115" s="921">
        <v>196424</v>
      </c>
      <c r="AG115" s="919"/>
      <c r="AH115" s="919"/>
      <c r="AI115" s="919"/>
      <c r="AJ115" s="920"/>
      <c r="AK115" s="921">
        <v>210911</v>
      </c>
      <c r="AL115" s="919"/>
      <c r="AM115" s="919"/>
      <c r="AN115" s="919"/>
      <c r="AO115" s="920"/>
      <c r="AP115" s="922">
        <v>0.3</v>
      </c>
      <c r="AQ115" s="923"/>
      <c r="AR115" s="923"/>
      <c r="AS115" s="923"/>
      <c r="AT115" s="924"/>
      <c r="AU115" s="932"/>
      <c r="AV115" s="933"/>
      <c r="AW115" s="933"/>
      <c r="AX115" s="933"/>
      <c r="AY115" s="933"/>
      <c r="AZ115" s="817" t="s">
        <v>467</v>
      </c>
      <c r="BA115" s="752"/>
      <c r="BB115" s="752"/>
      <c r="BC115" s="752"/>
      <c r="BD115" s="752"/>
      <c r="BE115" s="752"/>
      <c r="BF115" s="752"/>
      <c r="BG115" s="752"/>
      <c r="BH115" s="752"/>
      <c r="BI115" s="752"/>
      <c r="BJ115" s="752"/>
      <c r="BK115" s="752"/>
      <c r="BL115" s="752"/>
      <c r="BM115" s="752"/>
      <c r="BN115" s="752"/>
      <c r="BO115" s="752"/>
      <c r="BP115" s="753"/>
      <c r="BQ115" s="789">
        <v>1275277</v>
      </c>
      <c r="BR115" s="790"/>
      <c r="BS115" s="790"/>
      <c r="BT115" s="790"/>
      <c r="BU115" s="790"/>
      <c r="BV115" s="790">
        <v>1169106</v>
      </c>
      <c r="BW115" s="790"/>
      <c r="BX115" s="790"/>
      <c r="BY115" s="790"/>
      <c r="BZ115" s="790"/>
      <c r="CA115" s="790">
        <v>1062978</v>
      </c>
      <c r="CB115" s="790"/>
      <c r="CC115" s="790"/>
      <c r="CD115" s="790"/>
      <c r="CE115" s="790"/>
      <c r="CF115" s="875">
        <v>1.8</v>
      </c>
      <c r="CG115" s="876"/>
      <c r="CH115" s="876"/>
      <c r="CI115" s="876"/>
      <c r="CJ115" s="876"/>
      <c r="CK115" s="927"/>
      <c r="CL115" s="821"/>
      <c r="CM115" s="817"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253995</v>
      </c>
      <c r="DH115" s="780"/>
      <c r="DI115" s="780"/>
      <c r="DJ115" s="780"/>
      <c r="DK115" s="781"/>
      <c r="DL115" s="782">
        <v>253995</v>
      </c>
      <c r="DM115" s="780"/>
      <c r="DN115" s="780"/>
      <c r="DO115" s="780"/>
      <c r="DP115" s="781"/>
      <c r="DQ115" s="782">
        <v>253995</v>
      </c>
      <c r="DR115" s="780"/>
      <c r="DS115" s="780"/>
      <c r="DT115" s="780"/>
      <c r="DU115" s="781"/>
      <c r="DV115" s="824">
        <v>0.4</v>
      </c>
      <c r="DW115" s="825"/>
      <c r="DX115" s="825"/>
      <c r="DY115" s="825"/>
      <c r="DZ115" s="826"/>
    </row>
    <row r="116" spans="1:130" s="230" customFormat="1" ht="26.25" customHeight="1" x14ac:dyDescent="0.25">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184</v>
      </c>
      <c r="AB116" s="780"/>
      <c r="AC116" s="780"/>
      <c r="AD116" s="780"/>
      <c r="AE116" s="781"/>
      <c r="AF116" s="782">
        <v>39</v>
      </c>
      <c r="AG116" s="780"/>
      <c r="AH116" s="780"/>
      <c r="AI116" s="780"/>
      <c r="AJ116" s="781"/>
      <c r="AK116" s="782" t="s">
        <v>184</v>
      </c>
      <c r="AL116" s="780"/>
      <c r="AM116" s="780"/>
      <c r="AN116" s="780"/>
      <c r="AO116" s="781"/>
      <c r="AP116" s="824" t="s">
        <v>453</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789" t="s">
        <v>184</v>
      </c>
      <c r="BR116" s="790"/>
      <c r="BS116" s="790"/>
      <c r="BT116" s="790"/>
      <c r="BU116" s="790"/>
      <c r="BV116" s="790" t="s">
        <v>453</v>
      </c>
      <c r="BW116" s="790"/>
      <c r="BX116" s="790"/>
      <c r="BY116" s="790"/>
      <c r="BZ116" s="790"/>
      <c r="CA116" s="790" t="s">
        <v>184</v>
      </c>
      <c r="CB116" s="790"/>
      <c r="CC116" s="790"/>
      <c r="CD116" s="790"/>
      <c r="CE116" s="790"/>
      <c r="CF116" s="875" t="s">
        <v>184</v>
      </c>
      <c r="CG116" s="876"/>
      <c r="CH116" s="876"/>
      <c r="CI116" s="876"/>
      <c r="CJ116" s="876"/>
      <c r="CK116" s="927"/>
      <c r="CL116" s="821"/>
      <c r="CM116" s="817"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860846</v>
      </c>
      <c r="DH116" s="780"/>
      <c r="DI116" s="780"/>
      <c r="DJ116" s="780"/>
      <c r="DK116" s="781"/>
      <c r="DL116" s="782">
        <v>767139</v>
      </c>
      <c r="DM116" s="780"/>
      <c r="DN116" s="780"/>
      <c r="DO116" s="780"/>
      <c r="DP116" s="781"/>
      <c r="DQ116" s="782">
        <v>673431</v>
      </c>
      <c r="DR116" s="780"/>
      <c r="DS116" s="780"/>
      <c r="DT116" s="780"/>
      <c r="DU116" s="781"/>
      <c r="DV116" s="824">
        <v>1.1000000000000001</v>
      </c>
      <c r="DW116" s="825"/>
      <c r="DX116" s="825"/>
      <c r="DY116" s="825"/>
      <c r="DZ116" s="826"/>
    </row>
    <row r="117" spans="1:130" s="230" customFormat="1" ht="26.25" customHeight="1" x14ac:dyDescent="0.2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16026023</v>
      </c>
      <c r="AB117" s="903"/>
      <c r="AC117" s="903"/>
      <c r="AD117" s="903"/>
      <c r="AE117" s="904"/>
      <c r="AF117" s="905">
        <v>15569816</v>
      </c>
      <c r="AG117" s="903"/>
      <c r="AH117" s="903"/>
      <c r="AI117" s="903"/>
      <c r="AJ117" s="904"/>
      <c r="AK117" s="905">
        <v>15839477</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789" t="s">
        <v>184</v>
      </c>
      <c r="BR117" s="790"/>
      <c r="BS117" s="790"/>
      <c r="BT117" s="790"/>
      <c r="BU117" s="790"/>
      <c r="BV117" s="790" t="s">
        <v>184</v>
      </c>
      <c r="BW117" s="790"/>
      <c r="BX117" s="790"/>
      <c r="BY117" s="790"/>
      <c r="BZ117" s="790"/>
      <c r="CA117" s="790" t="s">
        <v>184</v>
      </c>
      <c r="CB117" s="790"/>
      <c r="CC117" s="790"/>
      <c r="CD117" s="790"/>
      <c r="CE117" s="790"/>
      <c r="CF117" s="875" t="s">
        <v>184</v>
      </c>
      <c r="CG117" s="876"/>
      <c r="CH117" s="876"/>
      <c r="CI117" s="876"/>
      <c r="CJ117" s="876"/>
      <c r="CK117" s="927"/>
      <c r="CL117" s="821"/>
      <c r="CM117" s="817"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184</v>
      </c>
      <c r="DH117" s="780"/>
      <c r="DI117" s="780"/>
      <c r="DJ117" s="780"/>
      <c r="DK117" s="781"/>
      <c r="DL117" s="782" t="s">
        <v>184</v>
      </c>
      <c r="DM117" s="780"/>
      <c r="DN117" s="780"/>
      <c r="DO117" s="780"/>
      <c r="DP117" s="781"/>
      <c r="DQ117" s="782" t="s">
        <v>184</v>
      </c>
      <c r="DR117" s="780"/>
      <c r="DS117" s="780"/>
      <c r="DT117" s="780"/>
      <c r="DU117" s="781"/>
      <c r="DV117" s="824" t="s">
        <v>184</v>
      </c>
      <c r="DW117" s="825"/>
      <c r="DX117" s="825"/>
      <c r="DY117" s="825"/>
      <c r="DZ117" s="826"/>
    </row>
    <row r="118" spans="1:130" s="230" customFormat="1" ht="26.25" customHeight="1" x14ac:dyDescent="0.2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312</v>
      </c>
      <c r="AL118" s="896"/>
      <c r="AM118" s="896"/>
      <c r="AN118" s="896"/>
      <c r="AO118" s="897"/>
      <c r="AP118" s="899" t="s">
        <v>444</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453</v>
      </c>
      <c r="BR118" s="845"/>
      <c r="BS118" s="845"/>
      <c r="BT118" s="845"/>
      <c r="BU118" s="845"/>
      <c r="BV118" s="845" t="s">
        <v>453</v>
      </c>
      <c r="BW118" s="845"/>
      <c r="BX118" s="845"/>
      <c r="BY118" s="845"/>
      <c r="BZ118" s="845"/>
      <c r="CA118" s="845" t="s">
        <v>453</v>
      </c>
      <c r="CB118" s="845"/>
      <c r="CC118" s="845"/>
      <c r="CD118" s="845"/>
      <c r="CE118" s="845"/>
      <c r="CF118" s="875" t="s">
        <v>184</v>
      </c>
      <c r="CG118" s="876"/>
      <c r="CH118" s="876"/>
      <c r="CI118" s="876"/>
      <c r="CJ118" s="876"/>
      <c r="CK118" s="927"/>
      <c r="CL118" s="821"/>
      <c r="CM118" s="817"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453</v>
      </c>
      <c r="DH118" s="780"/>
      <c r="DI118" s="780"/>
      <c r="DJ118" s="780"/>
      <c r="DK118" s="781"/>
      <c r="DL118" s="782" t="s">
        <v>453</v>
      </c>
      <c r="DM118" s="780"/>
      <c r="DN118" s="780"/>
      <c r="DO118" s="780"/>
      <c r="DP118" s="781"/>
      <c r="DQ118" s="782" t="s">
        <v>453</v>
      </c>
      <c r="DR118" s="780"/>
      <c r="DS118" s="780"/>
      <c r="DT118" s="780"/>
      <c r="DU118" s="781"/>
      <c r="DV118" s="824" t="s">
        <v>453</v>
      </c>
      <c r="DW118" s="825"/>
      <c r="DX118" s="825"/>
      <c r="DY118" s="825"/>
      <c r="DZ118" s="826"/>
    </row>
    <row r="119" spans="1:130" s="230" customFormat="1" ht="26.25" customHeight="1" x14ac:dyDescent="0.25">
      <c r="A119" s="818" t="s">
        <v>448</v>
      </c>
      <c r="B119" s="819"/>
      <c r="C119" s="860" t="s">
        <v>449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453</v>
      </c>
      <c r="AB119" s="889"/>
      <c r="AC119" s="889"/>
      <c r="AD119" s="889"/>
      <c r="AE119" s="890"/>
      <c r="AF119" s="891" t="s">
        <v>453</v>
      </c>
      <c r="AG119" s="889"/>
      <c r="AH119" s="889"/>
      <c r="AI119" s="889"/>
      <c r="AJ119" s="890"/>
      <c r="AK119" s="891" t="s">
        <v>453</v>
      </c>
      <c r="AL119" s="889"/>
      <c r="AM119" s="889"/>
      <c r="AN119" s="889"/>
      <c r="AO119" s="890"/>
      <c r="AP119" s="892" t="s">
        <v>453</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477</v>
      </c>
      <c r="BP119" s="878"/>
      <c r="BQ119" s="879">
        <v>182096020</v>
      </c>
      <c r="BR119" s="845"/>
      <c r="BS119" s="845"/>
      <c r="BT119" s="845"/>
      <c r="BU119" s="845"/>
      <c r="BV119" s="845">
        <v>177948032</v>
      </c>
      <c r="BW119" s="845"/>
      <c r="BX119" s="845"/>
      <c r="BY119" s="845"/>
      <c r="BZ119" s="845"/>
      <c r="CA119" s="845">
        <v>175497124</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453</v>
      </c>
      <c r="DH119" s="764"/>
      <c r="DI119" s="764"/>
      <c r="DJ119" s="764"/>
      <c r="DK119" s="765"/>
      <c r="DL119" s="766" t="s">
        <v>453</v>
      </c>
      <c r="DM119" s="764"/>
      <c r="DN119" s="764"/>
      <c r="DO119" s="764"/>
      <c r="DP119" s="765"/>
      <c r="DQ119" s="766" t="s">
        <v>184</v>
      </c>
      <c r="DR119" s="764"/>
      <c r="DS119" s="764"/>
      <c r="DT119" s="764"/>
      <c r="DU119" s="765"/>
      <c r="DV119" s="848" t="s">
        <v>479</v>
      </c>
      <c r="DW119" s="849"/>
      <c r="DX119" s="849"/>
      <c r="DY119" s="849"/>
      <c r="DZ119" s="850"/>
    </row>
    <row r="120" spans="1:130" s="230" customFormat="1" ht="26.25" customHeight="1" x14ac:dyDescent="0.25">
      <c r="A120" s="820"/>
      <c r="B120" s="821"/>
      <c r="C120" s="817"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479</v>
      </c>
      <c r="AB120" s="780"/>
      <c r="AC120" s="780"/>
      <c r="AD120" s="780"/>
      <c r="AE120" s="781"/>
      <c r="AF120" s="782" t="s">
        <v>453</v>
      </c>
      <c r="AG120" s="780"/>
      <c r="AH120" s="780"/>
      <c r="AI120" s="780"/>
      <c r="AJ120" s="781"/>
      <c r="AK120" s="782" t="s">
        <v>453</v>
      </c>
      <c r="AL120" s="780"/>
      <c r="AM120" s="780"/>
      <c r="AN120" s="780"/>
      <c r="AO120" s="781"/>
      <c r="AP120" s="824" t="s">
        <v>479</v>
      </c>
      <c r="AQ120" s="825"/>
      <c r="AR120" s="825"/>
      <c r="AS120" s="825"/>
      <c r="AT120" s="826"/>
      <c r="AU120" s="880" t="s">
        <v>480</v>
      </c>
      <c r="AV120" s="881"/>
      <c r="AW120" s="881"/>
      <c r="AX120" s="881"/>
      <c r="AY120" s="882"/>
      <c r="AZ120" s="860" t="s">
        <v>481</v>
      </c>
      <c r="BA120" s="810"/>
      <c r="BB120" s="810"/>
      <c r="BC120" s="810"/>
      <c r="BD120" s="810"/>
      <c r="BE120" s="810"/>
      <c r="BF120" s="810"/>
      <c r="BG120" s="810"/>
      <c r="BH120" s="810"/>
      <c r="BI120" s="810"/>
      <c r="BJ120" s="810"/>
      <c r="BK120" s="810"/>
      <c r="BL120" s="810"/>
      <c r="BM120" s="810"/>
      <c r="BN120" s="810"/>
      <c r="BO120" s="810"/>
      <c r="BP120" s="811"/>
      <c r="BQ120" s="861">
        <v>14186654</v>
      </c>
      <c r="BR120" s="842"/>
      <c r="BS120" s="842"/>
      <c r="BT120" s="842"/>
      <c r="BU120" s="842"/>
      <c r="BV120" s="842">
        <v>17050138</v>
      </c>
      <c r="BW120" s="842"/>
      <c r="BX120" s="842"/>
      <c r="BY120" s="842"/>
      <c r="BZ120" s="842"/>
      <c r="CA120" s="842">
        <v>18809930</v>
      </c>
      <c r="CB120" s="842"/>
      <c r="CC120" s="842"/>
      <c r="CD120" s="842"/>
      <c r="CE120" s="842"/>
      <c r="CF120" s="866">
        <v>31</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15831555</v>
      </c>
      <c r="DH120" s="842"/>
      <c r="DI120" s="842"/>
      <c r="DJ120" s="842"/>
      <c r="DK120" s="842"/>
      <c r="DL120" s="842">
        <v>16273895</v>
      </c>
      <c r="DM120" s="842"/>
      <c r="DN120" s="842"/>
      <c r="DO120" s="842"/>
      <c r="DP120" s="842"/>
      <c r="DQ120" s="842">
        <v>16896904</v>
      </c>
      <c r="DR120" s="842"/>
      <c r="DS120" s="842"/>
      <c r="DT120" s="842"/>
      <c r="DU120" s="842"/>
      <c r="DV120" s="843">
        <v>27.9</v>
      </c>
      <c r="DW120" s="843"/>
      <c r="DX120" s="843"/>
      <c r="DY120" s="843"/>
      <c r="DZ120" s="844"/>
    </row>
    <row r="121" spans="1:130" s="230" customFormat="1" ht="26.25" customHeight="1" x14ac:dyDescent="0.2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479</v>
      </c>
      <c r="AB121" s="780"/>
      <c r="AC121" s="780"/>
      <c r="AD121" s="780"/>
      <c r="AE121" s="781"/>
      <c r="AF121" s="782" t="s">
        <v>453</v>
      </c>
      <c r="AG121" s="780"/>
      <c r="AH121" s="780"/>
      <c r="AI121" s="780"/>
      <c r="AJ121" s="781"/>
      <c r="AK121" s="782" t="s">
        <v>453</v>
      </c>
      <c r="AL121" s="780"/>
      <c r="AM121" s="780"/>
      <c r="AN121" s="780"/>
      <c r="AO121" s="781"/>
      <c r="AP121" s="824" t="s">
        <v>479</v>
      </c>
      <c r="AQ121" s="825"/>
      <c r="AR121" s="825"/>
      <c r="AS121" s="825"/>
      <c r="AT121" s="826"/>
      <c r="AU121" s="883"/>
      <c r="AV121" s="884"/>
      <c r="AW121" s="884"/>
      <c r="AX121" s="884"/>
      <c r="AY121" s="885"/>
      <c r="AZ121" s="817" t="s">
        <v>485</v>
      </c>
      <c r="BA121" s="752"/>
      <c r="BB121" s="752"/>
      <c r="BC121" s="752"/>
      <c r="BD121" s="752"/>
      <c r="BE121" s="752"/>
      <c r="BF121" s="752"/>
      <c r="BG121" s="752"/>
      <c r="BH121" s="752"/>
      <c r="BI121" s="752"/>
      <c r="BJ121" s="752"/>
      <c r="BK121" s="752"/>
      <c r="BL121" s="752"/>
      <c r="BM121" s="752"/>
      <c r="BN121" s="752"/>
      <c r="BO121" s="752"/>
      <c r="BP121" s="753"/>
      <c r="BQ121" s="789">
        <v>24610359</v>
      </c>
      <c r="BR121" s="790"/>
      <c r="BS121" s="790"/>
      <c r="BT121" s="790"/>
      <c r="BU121" s="790"/>
      <c r="BV121" s="790">
        <v>25279847</v>
      </c>
      <c r="BW121" s="790"/>
      <c r="BX121" s="790"/>
      <c r="BY121" s="790"/>
      <c r="BZ121" s="790"/>
      <c r="CA121" s="790">
        <v>26950639</v>
      </c>
      <c r="CB121" s="790"/>
      <c r="CC121" s="790"/>
      <c r="CD121" s="790"/>
      <c r="CE121" s="790"/>
      <c r="CF121" s="875">
        <v>44.4</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789">
        <v>7545732</v>
      </c>
      <c r="DH121" s="790"/>
      <c r="DI121" s="790"/>
      <c r="DJ121" s="790"/>
      <c r="DK121" s="790"/>
      <c r="DL121" s="790">
        <v>6924414</v>
      </c>
      <c r="DM121" s="790"/>
      <c r="DN121" s="790"/>
      <c r="DO121" s="790"/>
      <c r="DP121" s="790"/>
      <c r="DQ121" s="790">
        <v>6560366</v>
      </c>
      <c r="DR121" s="790"/>
      <c r="DS121" s="790"/>
      <c r="DT121" s="790"/>
      <c r="DU121" s="790"/>
      <c r="DV121" s="796">
        <v>10.8</v>
      </c>
      <c r="DW121" s="796"/>
      <c r="DX121" s="796"/>
      <c r="DY121" s="796"/>
      <c r="DZ121" s="797"/>
    </row>
    <row r="122" spans="1:130" s="230" customFormat="1" ht="26.25" customHeight="1" x14ac:dyDescent="0.25">
      <c r="A122" s="820"/>
      <c r="B122" s="821"/>
      <c r="C122" s="817"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487</v>
      </c>
      <c r="AB122" s="780"/>
      <c r="AC122" s="780"/>
      <c r="AD122" s="780"/>
      <c r="AE122" s="781"/>
      <c r="AF122" s="782" t="s">
        <v>453</v>
      </c>
      <c r="AG122" s="780"/>
      <c r="AH122" s="780"/>
      <c r="AI122" s="780"/>
      <c r="AJ122" s="781"/>
      <c r="AK122" s="782" t="s">
        <v>479</v>
      </c>
      <c r="AL122" s="780"/>
      <c r="AM122" s="780"/>
      <c r="AN122" s="780"/>
      <c r="AO122" s="781"/>
      <c r="AP122" s="824" t="s">
        <v>453</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115546899</v>
      </c>
      <c r="BR122" s="845"/>
      <c r="BS122" s="845"/>
      <c r="BT122" s="845"/>
      <c r="BU122" s="845"/>
      <c r="BV122" s="845">
        <v>110663273</v>
      </c>
      <c r="BW122" s="845"/>
      <c r="BX122" s="845"/>
      <c r="BY122" s="845"/>
      <c r="BZ122" s="845"/>
      <c r="CA122" s="845">
        <v>106993320</v>
      </c>
      <c r="CB122" s="845"/>
      <c r="CC122" s="845"/>
      <c r="CD122" s="845"/>
      <c r="CE122" s="845"/>
      <c r="CF122" s="846">
        <v>176.4</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789">
        <v>667592</v>
      </c>
      <c r="DH122" s="790"/>
      <c r="DI122" s="790"/>
      <c r="DJ122" s="790"/>
      <c r="DK122" s="790"/>
      <c r="DL122" s="790">
        <v>721469</v>
      </c>
      <c r="DM122" s="790"/>
      <c r="DN122" s="790"/>
      <c r="DO122" s="790"/>
      <c r="DP122" s="790"/>
      <c r="DQ122" s="790">
        <v>1588123</v>
      </c>
      <c r="DR122" s="790"/>
      <c r="DS122" s="790"/>
      <c r="DT122" s="790"/>
      <c r="DU122" s="790"/>
      <c r="DV122" s="796">
        <v>2.6</v>
      </c>
      <c r="DW122" s="796"/>
      <c r="DX122" s="796"/>
      <c r="DY122" s="796"/>
      <c r="DZ122" s="797"/>
    </row>
    <row r="123" spans="1:130" s="230" customFormat="1" ht="26.25" customHeight="1" x14ac:dyDescent="0.25">
      <c r="A123" s="820"/>
      <c r="B123" s="821"/>
      <c r="C123" s="817"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453</v>
      </c>
      <c r="AB123" s="780"/>
      <c r="AC123" s="780"/>
      <c r="AD123" s="780"/>
      <c r="AE123" s="781"/>
      <c r="AF123" s="782" t="s">
        <v>490</v>
      </c>
      <c r="AG123" s="780"/>
      <c r="AH123" s="780"/>
      <c r="AI123" s="780"/>
      <c r="AJ123" s="781"/>
      <c r="AK123" s="782" t="s">
        <v>184</v>
      </c>
      <c r="AL123" s="780"/>
      <c r="AM123" s="780"/>
      <c r="AN123" s="780"/>
      <c r="AO123" s="781"/>
      <c r="AP123" s="824" t="s">
        <v>184</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491</v>
      </c>
      <c r="BP123" s="878"/>
      <c r="BQ123" s="832">
        <v>154343912</v>
      </c>
      <c r="BR123" s="833"/>
      <c r="BS123" s="833"/>
      <c r="BT123" s="833"/>
      <c r="BU123" s="833"/>
      <c r="BV123" s="833">
        <v>152993258</v>
      </c>
      <c r="BW123" s="833"/>
      <c r="BX123" s="833"/>
      <c r="BY123" s="833"/>
      <c r="BZ123" s="833"/>
      <c r="CA123" s="833">
        <v>152753889</v>
      </c>
      <c r="CB123" s="833"/>
      <c r="CC123" s="833"/>
      <c r="CD123" s="833"/>
      <c r="CE123" s="833"/>
      <c r="CF123" s="748"/>
      <c r="CG123" s="749"/>
      <c r="CH123" s="749"/>
      <c r="CI123" s="749"/>
      <c r="CJ123" s="834"/>
      <c r="CK123" s="869"/>
      <c r="CL123" s="855"/>
      <c r="CM123" s="855"/>
      <c r="CN123" s="855"/>
      <c r="CO123" s="856"/>
      <c r="CP123" s="835" t="s">
        <v>492</v>
      </c>
      <c r="CQ123" s="836"/>
      <c r="CR123" s="836"/>
      <c r="CS123" s="836"/>
      <c r="CT123" s="836"/>
      <c r="CU123" s="836"/>
      <c r="CV123" s="836"/>
      <c r="CW123" s="836"/>
      <c r="CX123" s="836"/>
      <c r="CY123" s="836"/>
      <c r="CZ123" s="836"/>
      <c r="DA123" s="836"/>
      <c r="DB123" s="836"/>
      <c r="DC123" s="836"/>
      <c r="DD123" s="836"/>
      <c r="DE123" s="836"/>
      <c r="DF123" s="837"/>
      <c r="DG123" s="779">
        <v>567476</v>
      </c>
      <c r="DH123" s="780"/>
      <c r="DI123" s="780"/>
      <c r="DJ123" s="780"/>
      <c r="DK123" s="781"/>
      <c r="DL123" s="782">
        <v>621537</v>
      </c>
      <c r="DM123" s="780"/>
      <c r="DN123" s="780"/>
      <c r="DO123" s="780"/>
      <c r="DP123" s="781"/>
      <c r="DQ123" s="782">
        <v>803577</v>
      </c>
      <c r="DR123" s="780"/>
      <c r="DS123" s="780"/>
      <c r="DT123" s="780"/>
      <c r="DU123" s="781"/>
      <c r="DV123" s="824">
        <v>1.3</v>
      </c>
      <c r="DW123" s="825"/>
      <c r="DX123" s="825"/>
      <c r="DY123" s="825"/>
      <c r="DZ123" s="826"/>
    </row>
    <row r="124" spans="1:130" s="230" customFormat="1" ht="26.25" customHeight="1" thickBot="1" x14ac:dyDescent="0.3">
      <c r="A124" s="820"/>
      <c r="B124" s="821"/>
      <c r="C124" s="817"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453</v>
      </c>
      <c r="AB124" s="780"/>
      <c r="AC124" s="780"/>
      <c r="AD124" s="780"/>
      <c r="AE124" s="781"/>
      <c r="AF124" s="782" t="s">
        <v>453</v>
      </c>
      <c r="AG124" s="780"/>
      <c r="AH124" s="780"/>
      <c r="AI124" s="780"/>
      <c r="AJ124" s="781"/>
      <c r="AK124" s="782" t="s">
        <v>453</v>
      </c>
      <c r="AL124" s="780"/>
      <c r="AM124" s="780"/>
      <c r="AN124" s="780"/>
      <c r="AO124" s="781"/>
      <c r="AP124" s="824" t="s">
        <v>453</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46.1</v>
      </c>
      <c r="BR124" s="831"/>
      <c r="BS124" s="831"/>
      <c r="BT124" s="831"/>
      <c r="BU124" s="831"/>
      <c r="BV124" s="831">
        <v>40.1</v>
      </c>
      <c r="BW124" s="831"/>
      <c r="BX124" s="831"/>
      <c r="BY124" s="831"/>
      <c r="BZ124" s="831"/>
      <c r="CA124" s="831">
        <v>37.4</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v>189325</v>
      </c>
      <c r="DH124" s="764"/>
      <c r="DI124" s="764"/>
      <c r="DJ124" s="764"/>
      <c r="DK124" s="765"/>
      <c r="DL124" s="766">
        <v>163055</v>
      </c>
      <c r="DM124" s="764"/>
      <c r="DN124" s="764"/>
      <c r="DO124" s="764"/>
      <c r="DP124" s="765"/>
      <c r="DQ124" s="766">
        <v>157800</v>
      </c>
      <c r="DR124" s="764"/>
      <c r="DS124" s="764"/>
      <c r="DT124" s="764"/>
      <c r="DU124" s="765"/>
      <c r="DV124" s="848">
        <v>0.3</v>
      </c>
      <c r="DW124" s="849"/>
      <c r="DX124" s="849"/>
      <c r="DY124" s="849"/>
      <c r="DZ124" s="850"/>
    </row>
    <row r="125" spans="1:130" s="230" customFormat="1" ht="26.25" customHeight="1" x14ac:dyDescent="0.25">
      <c r="A125" s="820"/>
      <c r="B125" s="821"/>
      <c r="C125" s="817"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453</v>
      </c>
      <c r="AB125" s="780"/>
      <c r="AC125" s="780"/>
      <c r="AD125" s="780"/>
      <c r="AE125" s="781"/>
      <c r="AF125" s="782" t="s">
        <v>453</v>
      </c>
      <c r="AG125" s="780"/>
      <c r="AH125" s="780"/>
      <c r="AI125" s="780"/>
      <c r="AJ125" s="781"/>
      <c r="AK125" s="782" t="s">
        <v>453</v>
      </c>
      <c r="AL125" s="780"/>
      <c r="AM125" s="780"/>
      <c r="AN125" s="780"/>
      <c r="AO125" s="781"/>
      <c r="AP125" s="824" t="s">
        <v>453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10"/>
      <c r="CR125" s="810"/>
      <c r="CS125" s="810"/>
      <c r="CT125" s="810"/>
      <c r="CU125" s="810"/>
      <c r="CV125" s="810"/>
      <c r="CW125" s="810"/>
      <c r="CX125" s="810"/>
      <c r="CY125" s="810"/>
      <c r="CZ125" s="810"/>
      <c r="DA125" s="810"/>
      <c r="DB125" s="810"/>
      <c r="DC125" s="810"/>
      <c r="DD125" s="810"/>
      <c r="DE125" s="810"/>
      <c r="DF125" s="811"/>
      <c r="DG125" s="861" t="s">
        <v>453</v>
      </c>
      <c r="DH125" s="842"/>
      <c r="DI125" s="842"/>
      <c r="DJ125" s="842"/>
      <c r="DK125" s="842"/>
      <c r="DL125" s="842" t="s">
        <v>453</v>
      </c>
      <c r="DM125" s="842"/>
      <c r="DN125" s="842"/>
      <c r="DO125" s="842"/>
      <c r="DP125" s="842"/>
      <c r="DQ125" s="842" t="s">
        <v>453</v>
      </c>
      <c r="DR125" s="842"/>
      <c r="DS125" s="842"/>
      <c r="DT125" s="842"/>
      <c r="DU125" s="842"/>
      <c r="DV125" s="843" t="s">
        <v>453</v>
      </c>
      <c r="DW125" s="843"/>
      <c r="DX125" s="843"/>
      <c r="DY125" s="843"/>
      <c r="DZ125" s="844"/>
    </row>
    <row r="126" spans="1:130" s="230" customFormat="1" ht="26.25" customHeight="1" thickBot="1" x14ac:dyDescent="0.3">
      <c r="A126" s="820"/>
      <c r="B126" s="821"/>
      <c r="C126" s="817"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246129</v>
      </c>
      <c r="AB126" s="780"/>
      <c r="AC126" s="780"/>
      <c r="AD126" s="780"/>
      <c r="AE126" s="781"/>
      <c r="AF126" s="782">
        <v>196329</v>
      </c>
      <c r="AG126" s="780"/>
      <c r="AH126" s="780"/>
      <c r="AI126" s="780"/>
      <c r="AJ126" s="781"/>
      <c r="AK126" s="782">
        <v>210810</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497</v>
      </c>
      <c r="CQ126" s="752"/>
      <c r="CR126" s="752"/>
      <c r="CS126" s="752"/>
      <c r="CT126" s="752"/>
      <c r="CU126" s="752"/>
      <c r="CV126" s="752"/>
      <c r="CW126" s="752"/>
      <c r="CX126" s="752"/>
      <c r="CY126" s="752"/>
      <c r="CZ126" s="752"/>
      <c r="DA126" s="752"/>
      <c r="DB126" s="752"/>
      <c r="DC126" s="752"/>
      <c r="DD126" s="752"/>
      <c r="DE126" s="752"/>
      <c r="DF126" s="753"/>
      <c r="DG126" s="789">
        <v>1275277</v>
      </c>
      <c r="DH126" s="790"/>
      <c r="DI126" s="790"/>
      <c r="DJ126" s="790"/>
      <c r="DK126" s="790"/>
      <c r="DL126" s="790">
        <v>1169106</v>
      </c>
      <c r="DM126" s="790"/>
      <c r="DN126" s="790"/>
      <c r="DO126" s="790"/>
      <c r="DP126" s="790"/>
      <c r="DQ126" s="790">
        <v>1062978</v>
      </c>
      <c r="DR126" s="790"/>
      <c r="DS126" s="790"/>
      <c r="DT126" s="790"/>
      <c r="DU126" s="790"/>
      <c r="DV126" s="796">
        <v>1.8</v>
      </c>
      <c r="DW126" s="796"/>
      <c r="DX126" s="796"/>
      <c r="DY126" s="796"/>
      <c r="DZ126" s="797"/>
    </row>
    <row r="127" spans="1:130" s="230" customFormat="1" ht="26.25" customHeight="1" x14ac:dyDescent="0.2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67</v>
      </c>
      <c r="AB127" s="780"/>
      <c r="AC127" s="780"/>
      <c r="AD127" s="780"/>
      <c r="AE127" s="781"/>
      <c r="AF127" s="782">
        <v>95</v>
      </c>
      <c r="AG127" s="780"/>
      <c r="AH127" s="780"/>
      <c r="AI127" s="780"/>
      <c r="AJ127" s="781"/>
      <c r="AK127" s="782">
        <v>101</v>
      </c>
      <c r="AL127" s="780"/>
      <c r="AM127" s="780"/>
      <c r="AN127" s="780"/>
      <c r="AO127" s="781"/>
      <c r="AP127" s="824">
        <v>0</v>
      </c>
      <c r="AQ127" s="825"/>
      <c r="AR127" s="825"/>
      <c r="AS127" s="825"/>
      <c r="AT127" s="826"/>
      <c r="AU127" s="232"/>
      <c r="AV127" s="232"/>
      <c r="AW127" s="232"/>
      <c r="AX127" s="841" t="s">
        <v>499</v>
      </c>
      <c r="AY127" s="814"/>
      <c r="AZ127" s="814"/>
      <c r="BA127" s="814"/>
      <c r="BB127" s="814"/>
      <c r="BC127" s="814"/>
      <c r="BD127" s="814"/>
      <c r="BE127" s="815"/>
      <c r="BF127" s="813" t="s">
        <v>500</v>
      </c>
      <c r="BG127" s="814"/>
      <c r="BH127" s="814"/>
      <c r="BI127" s="814"/>
      <c r="BJ127" s="814"/>
      <c r="BK127" s="814"/>
      <c r="BL127" s="815"/>
      <c r="BM127" s="813" t="s">
        <v>501</v>
      </c>
      <c r="BN127" s="814"/>
      <c r="BO127" s="814"/>
      <c r="BP127" s="814"/>
      <c r="BQ127" s="814"/>
      <c r="BR127" s="814"/>
      <c r="BS127" s="815"/>
      <c r="BT127" s="813" t="s">
        <v>502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503</v>
      </c>
      <c r="CQ127" s="752"/>
      <c r="CR127" s="752"/>
      <c r="CS127" s="752"/>
      <c r="CT127" s="752"/>
      <c r="CU127" s="752"/>
      <c r="CV127" s="752"/>
      <c r="CW127" s="752"/>
      <c r="CX127" s="752"/>
      <c r="CY127" s="752"/>
      <c r="CZ127" s="752"/>
      <c r="DA127" s="752"/>
      <c r="DB127" s="752"/>
      <c r="DC127" s="752"/>
      <c r="DD127" s="752"/>
      <c r="DE127" s="752"/>
      <c r="DF127" s="753"/>
      <c r="DG127" s="789" t="s">
        <v>184</v>
      </c>
      <c r="DH127" s="790"/>
      <c r="DI127" s="790"/>
      <c r="DJ127" s="790"/>
      <c r="DK127" s="790"/>
      <c r="DL127" s="790" t="s">
        <v>184</v>
      </c>
      <c r="DM127" s="790"/>
      <c r="DN127" s="790"/>
      <c r="DO127" s="790"/>
      <c r="DP127" s="790"/>
      <c r="DQ127" s="790" t="s">
        <v>184</v>
      </c>
      <c r="DR127" s="790"/>
      <c r="DS127" s="790"/>
      <c r="DT127" s="790"/>
      <c r="DU127" s="790"/>
      <c r="DV127" s="796" t="s">
        <v>184</v>
      </c>
      <c r="DW127" s="796"/>
      <c r="DX127" s="796"/>
      <c r="DY127" s="796"/>
      <c r="DZ127" s="797"/>
    </row>
    <row r="128" spans="1:130" s="230" customFormat="1" ht="26.25" customHeight="1" thickBot="1" x14ac:dyDescent="0.3">
      <c r="A128" s="798" t="s">
        <v>504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505</v>
      </c>
      <c r="X128" s="800"/>
      <c r="Y128" s="800"/>
      <c r="Z128" s="801"/>
      <c r="AA128" s="802">
        <v>2632663</v>
      </c>
      <c r="AB128" s="803"/>
      <c r="AC128" s="803"/>
      <c r="AD128" s="803"/>
      <c r="AE128" s="804"/>
      <c r="AF128" s="805">
        <v>2544951</v>
      </c>
      <c r="AG128" s="803"/>
      <c r="AH128" s="803"/>
      <c r="AI128" s="803"/>
      <c r="AJ128" s="804"/>
      <c r="AK128" s="805">
        <v>2674271</v>
      </c>
      <c r="AL128" s="803"/>
      <c r="AM128" s="803"/>
      <c r="AN128" s="803"/>
      <c r="AO128" s="804"/>
      <c r="AP128" s="806"/>
      <c r="AQ128" s="807"/>
      <c r="AR128" s="807"/>
      <c r="AS128" s="807"/>
      <c r="AT128" s="808"/>
      <c r="AU128" s="232"/>
      <c r="AV128" s="232"/>
      <c r="AW128" s="232"/>
      <c r="AX128" s="809" t="s">
        <v>506</v>
      </c>
      <c r="AY128" s="810"/>
      <c r="AZ128" s="810"/>
      <c r="BA128" s="810"/>
      <c r="BB128" s="810"/>
      <c r="BC128" s="810"/>
      <c r="BD128" s="810"/>
      <c r="BE128" s="811"/>
      <c r="BF128" s="786" t="s">
        <v>453</v>
      </c>
      <c r="BG128" s="787"/>
      <c r="BH128" s="787"/>
      <c r="BI128" s="787"/>
      <c r="BJ128" s="787"/>
      <c r="BK128" s="787"/>
      <c r="BL128" s="812"/>
      <c r="BM128" s="786">
        <v>11.25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507</v>
      </c>
      <c r="CQ128" s="730"/>
      <c r="CR128" s="730"/>
      <c r="CS128" s="730"/>
      <c r="CT128" s="730"/>
      <c r="CU128" s="730"/>
      <c r="CV128" s="730"/>
      <c r="CW128" s="730"/>
      <c r="CX128" s="730"/>
      <c r="CY128" s="730"/>
      <c r="CZ128" s="730"/>
      <c r="DA128" s="730"/>
      <c r="DB128" s="730"/>
      <c r="DC128" s="730"/>
      <c r="DD128" s="730"/>
      <c r="DE128" s="730"/>
      <c r="DF128" s="731"/>
      <c r="DG128" s="792" t="s">
        <v>508</v>
      </c>
      <c r="DH128" s="793"/>
      <c r="DI128" s="793"/>
      <c r="DJ128" s="793"/>
      <c r="DK128" s="793"/>
      <c r="DL128" s="793" t="s">
        <v>453</v>
      </c>
      <c r="DM128" s="793"/>
      <c r="DN128" s="793"/>
      <c r="DO128" s="793"/>
      <c r="DP128" s="793"/>
      <c r="DQ128" s="793" t="s">
        <v>184</v>
      </c>
      <c r="DR128" s="793"/>
      <c r="DS128" s="793"/>
      <c r="DT128" s="793"/>
      <c r="DU128" s="793"/>
      <c r="DV128" s="794" t="s">
        <v>184</v>
      </c>
      <c r="DW128" s="794"/>
      <c r="DX128" s="794"/>
      <c r="DY128" s="794"/>
      <c r="DZ128" s="795"/>
    </row>
    <row r="129" spans="1:131" s="230" customFormat="1" ht="26.25" customHeight="1" x14ac:dyDescent="0.2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70386099</v>
      </c>
      <c r="AB129" s="780"/>
      <c r="AC129" s="780"/>
      <c r="AD129" s="780"/>
      <c r="AE129" s="781"/>
      <c r="AF129" s="782">
        <v>72224159</v>
      </c>
      <c r="AG129" s="780"/>
      <c r="AH129" s="780"/>
      <c r="AI129" s="780"/>
      <c r="AJ129" s="781"/>
      <c r="AK129" s="782">
        <v>70592618</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184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10259067</v>
      </c>
      <c r="AB130" s="780"/>
      <c r="AC130" s="780"/>
      <c r="AD130" s="780"/>
      <c r="AE130" s="781"/>
      <c r="AF130" s="782">
        <v>10010470</v>
      </c>
      <c r="AG130" s="780"/>
      <c r="AH130" s="780"/>
      <c r="AI130" s="780"/>
      <c r="AJ130" s="781"/>
      <c r="AK130" s="782">
        <v>9935839</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5.0999999999999996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3">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60127032</v>
      </c>
      <c r="AB131" s="764"/>
      <c r="AC131" s="764"/>
      <c r="AD131" s="764"/>
      <c r="AE131" s="765"/>
      <c r="AF131" s="766">
        <v>62213689</v>
      </c>
      <c r="AG131" s="764"/>
      <c r="AH131" s="764"/>
      <c r="AI131" s="764"/>
      <c r="AJ131" s="765"/>
      <c r="AK131" s="766">
        <v>60656779</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v>37.4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5.212785158</v>
      </c>
      <c r="AB132" s="745"/>
      <c r="AC132" s="745"/>
      <c r="AD132" s="745"/>
      <c r="AE132" s="746"/>
      <c r="AF132" s="747">
        <v>4.8452278729999998</v>
      </c>
      <c r="AG132" s="745"/>
      <c r="AH132" s="745"/>
      <c r="AI132" s="745"/>
      <c r="AJ132" s="746"/>
      <c r="AK132" s="747">
        <v>5.324000142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3">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6.4</v>
      </c>
      <c r="AB133" s="724"/>
      <c r="AC133" s="724"/>
      <c r="AD133" s="724"/>
      <c r="AE133" s="725"/>
      <c r="AF133" s="723">
        <v>5.0999999999999996</v>
      </c>
      <c r="AG133" s="724"/>
      <c r="AH133" s="724"/>
      <c r="AI133" s="724"/>
      <c r="AJ133" s="725"/>
      <c r="AK133" s="723">
        <v>5.0999999999999996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2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RQ86tykVoW/8zHlsPninkI1BBxsvXfBwPkq8NJTxpZ1n0jVz9K+PK/pjjCrgt0T+s8lqwABqTv7Tk2AviZUhg==" saltValue="SsquncgxE3NplgjMANRX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9" zoomScale="70" zoomScaleNormal="85" zoomScaleSheetLayoutView="70" workbookViewId="0">
      <selection activeCell="L28" sqref="L28:P28"/>
    </sheetView>
  </sheetViews>
  <sheetFormatPr defaultColWidth="0" defaultRowHeight="13.5" customHeight="1" zeroHeight="1" x14ac:dyDescent="0.25"/>
  <cols>
    <col min="1" max="120" width="2.73046875" style="260" customWidth="1"/>
    <col min="121" max="121" width="0" style="259" hidden="1" customWidth="1"/>
    <col min="122" max="16384" width="9" style="259" hidden="1"/>
  </cols>
  <sheetData>
    <row r="1" spans="1:120" ht="12.75"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59"/>
    </row>
    <row r="17" spans="119:120" ht="12.75" x14ac:dyDescent="0.25">
      <c r="DP17" s="259"/>
    </row>
    <row r="18" spans="119:120" ht="12.75" x14ac:dyDescent="0.25"/>
    <row r="19" spans="119:120" ht="12.75" x14ac:dyDescent="0.25"/>
    <row r="20" spans="119:120" ht="12.75" x14ac:dyDescent="0.25">
      <c r="DO20" s="259"/>
      <c r="DP20" s="259"/>
    </row>
    <row r="21" spans="119:120" ht="12.75" x14ac:dyDescent="0.25">
      <c r="DP21" s="259"/>
    </row>
    <row r="22" spans="119:120" ht="12.75" x14ac:dyDescent="0.25"/>
    <row r="23" spans="119:120" ht="12.75" x14ac:dyDescent="0.25">
      <c r="DO23" s="259"/>
      <c r="DP23" s="259"/>
    </row>
    <row r="24" spans="119:120" ht="12.75" x14ac:dyDescent="0.25">
      <c r="DP24" s="259"/>
    </row>
    <row r="25" spans="119:120" ht="12.75" x14ac:dyDescent="0.25">
      <c r="DP25" s="259"/>
    </row>
    <row r="26" spans="119:120" ht="12.75" x14ac:dyDescent="0.25">
      <c r="DO26" s="259"/>
      <c r="DP26" s="259"/>
    </row>
    <row r="27" spans="119:120" ht="12.75" x14ac:dyDescent="0.25"/>
    <row r="28" spans="119:120" ht="12.75" x14ac:dyDescent="0.25">
      <c r="DO28" s="259"/>
      <c r="DP28" s="259"/>
    </row>
    <row r="29" spans="119:120" ht="12.75" x14ac:dyDescent="0.25">
      <c r="DP29" s="259"/>
    </row>
    <row r="30" spans="119:120" ht="12.75" x14ac:dyDescent="0.25"/>
    <row r="31" spans="119:120" ht="12.75" x14ac:dyDescent="0.25">
      <c r="DO31" s="259"/>
      <c r="DP31" s="259"/>
    </row>
    <row r="32" spans="119:120" ht="12.75" x14ac:dyDescent="0.25"/>
    <row r="33" spans="98:120" ht="12.75" x14ac:dyDescent="0.25">
      <c r="DO33" s="259"/>
      <c r="DP33" s="259"/>
    </row>
    <row r="34" spans="98:120" ht="12.75" x14ac:dyDescent="0.25">
      <c r="DM34" s="259"/>
    </row>
    <row r="35" spans="98:120" ht="12.75" x14ac:dyDescent="0.25">
      <c r="CT35" s="259"/>
      <c r="CU35" s="259"/>
      <c r="CV35" s="259"/>
      <c r="CY35" s="259"/>
      <c r="CZ35" s="259"/>
      <c r="DA35" s="259"/>
      <c r="DD35" s="259"/>
      <c r="DE35" s="259"/>
      <c r="DF35" s="259"/>
      <c r="DI35" s="259"/>
      <c r="DJ35" s="259"/>
      <c r="DK35" s="259"/>
      <c r="DM35" s="259"/>
      <c r="DN35" s="259"/>
      <c r="DO35" s="259"/>
      <c r="DP35" s="259"/>
    </row>
    <row r="36" spans="98:120" ht="12.75" x14ac:dyDescent="0.25"/>
    <row r="37" spans="98:120" ht="12.75" x14ac:dyDescent="0.25">
      <c r="CW37" s="259"/>
      <c r="DB37" s="259"/>
      <c r="DG37" s="259"/>
      <c r="DL37" s="259"/>
      <c r="DP37" s="259"/>
    </row>
    <row r="38" spans="98:120" ht="12.75" x14ac:dyDescent="0.25">
      <c r="CT38" s="259"/>
      <c r="CU38" s="259"/>
      <c r="CV38" s="259"/>
      <c r="CW38" s="259"/>
      <c r="CY38" s="259"/>
      <c r="CZ38" s="259"/>
      <c r="DA38" s="259"/>
      <c r="DB38" s="259"/>
      <c r="DD38" s="259"/>
      <c r="DE38" s="259"/>
      <c r="DF38" s="259"/>
      <c r="DG38" s="259"/>
      <c r="DI38" s="259"/>
      <c r="DJ38" s="259"/>
      <c r="DK38" s="259"/>
      <c r="DL38" s="259"/>
      <c r="DN38" s="259"/>
      <c r="DO38" s="259"/>
      <c r="DP38" s="259"/>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59"/>
      <c r="DO49" s="259"/>
      <c r="DP49" s="259"/>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59"/>
      <c r="CS63" s="259"/>
      <c r="CX63" s="259"/>
      <c r="DC63" s="259"/>
      <c r="DH63" s="259"/>
    </row>
    <row r="64" spans="22:120" ht="12.75" x14ac:dyDescent="0.25">
      <c r="V64" s="259"/>
    </row>
    <row r="65" spans="15:120" ht="12.75" x14ac:dyDescent="0.2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2.75" x14ac:dyDescent="0.25">
      <c r="Q66" s="259"/>
      <c r="S66" s="259"/>
      <c r="U66" s="259"/>
      <c r="DM66" s="259"/>
    </row>
    <row r="67" spans="15:120" ht="12.75" x14ac:dyDescent="0.2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2.75" x14ac:dyDescent="0.25"/>
    <row r="69" spans="15:120" ht="12.75" x14ac:dyDescent="0.25"/>
    <row r="70" spans="15:120" ht="12.75" x14ac:dyDescent="0.25"/>
    <row r="71" spans="15:120" ht="12.75" x14ac:dyDescent="0.25"/>
    <row r="72" spans="15:120" ht="12.75" x14ac:dyDescent="0.25">
      <c r="DP72" s="259"/>
    </row>
    <row r="73" spans="15:120" ht="12.75" x14ac:dyDescent="0.25">
      <c r="DP73" s="259"/>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59"/>
      <c r="CX96" s="259"/>
      <c r="DC96" s="259"/>
      <c r="DH96" s="259"/>
    </row>
    <row r="97" spans="24:120" ht="12.75" x14ac:dyDescent="0.25">
      <c r="CS97" s="259"/>
      <c r="CX97" s="259"/>
      <c r="DC97" s="259"/>
      <c r="DH97" s="259"/>
      <c r="DP97" s="260" t="s">
        <v>519</v>
      </c>
    </row>
    <row r="98" spans="24:120" ht="12.75" hidden="1" x14ac:dyDescent="0.25">
      <c r="CS98" s="259"/>
      <c r="CX98" s="259"/>
      <c r="DC98" s="259"/>
      <c r="DH98" s="259"/>
    </row>
    <row r="99" spans="24:120" ht="12.75" hidden="1" x14ac:dyDescent="0.25">
      <c r="CS99" s="259"/>
      <c r="CX99" s="259"/>
      <c r="DC99" s="259"/>
      <c r="DH99" s="259"/>
    </row>
    <row r="101" spans="24:120" ht="12" hidden="1" customHeight="1" x14ac:dyDescent="0.2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5">
      <c r="CU102" s="259"/>
      <c r="CZ102" s="259"/>
      <c r="DE102" s="259"/>
      <c r="DJ102" s="259"/>
      <c r="DM102" s="259"/>
    </row>
    <row r="103" spans="24:120" ht="12.75" hidden="1" x14ac:dyDescent="0.25">
      <c r="CT103" s="259"/>
      <c r="CV103" s="259"/>
      <c r="CW103" s="259"/>
      <c r="CY103" s="259"/>
      <c r="DA103" s="259"/>
      <c r="DB103" s="259"/>
      <c r="DD103" s="259"/>
      <c r="DF103" s="259"/>
      <c r="DG103" s="259"/>
      <c r="DI103" s="259"/>
      <c r="DK103" s="259"/>
      <c r="DL103" s="259"/>
      <c r="DM103" s="259"/>
      <c r="DN103" s="259"/>
      <c r="DO103" s="259"/>
      <c r="DP103" s="259"/>
    </row>
    <row r="104" spans="24:120" ht="12.75" hidden="1" x14ac:dyDescent="0.25">
      <c r="CV104" s="259"/>
      <c r="CW104" s="259"/>
      <c r="DA104" s="259"/>
      <c r="DB104" s="259"/>
      <c r="DF104" s="259"/>
      <c r="DG104" s="259"/>
      <c r="DK104" s="259"/>
      <c r="DL104" s="259"/>
      <c r="DN104" s="259"/>
      <c r="DO104" s="259"/>
      <c r="DP104" s="259"/>
    </row>
    <row r="105" spans="24:120" ht="12.75" hidden="1" customHeight="1" x14ac:dyDescent="0.25"/>
  </sheetData>
  <sheetProtection algorithmName="SHA-512" hashValue="O3fodYj31zCH8mpvVpz7i4k4N53qbmgr28qEGIjojPQzd+Lxim5MzPouirr/fJvmjH9J4Pq5dXdBNDUYm4rFqw==" saltValue="jQ4ShpILtzCjyJf3gSAl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B73" zoomScaleNormal="100" zoomScaleSheetLayoutView="55" workbookViewId="0">
      <selection activeCell="L28" sqref="L28:P28"/>
    </sheetView>
  </sheetViews>
  <sheetFormatPr defaultColWidth="0" defaultRowHeight="13.5" customHeight="1" zeroHeight="1" x14ac:dyDescent="0.25"/>
  <cols>
    <col min="1" max="116" width="2.59765625" style="260" customWidth="1"/>
    <col min="117" max="16384" width="9" style="259" hidden="1"/>
  </cols>
  <sheetData>
    <row r="1" spans="2:116" ht="12.75"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2.75" x14ac:dyDescent="0.25"/>
    <row r="3" spans="2:116" ht="12.75" x14ac:dyDescent="0.25"/>
    <row r="4" spans="2:116" ht="12.75" x14ac:dyDescent="0.2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2.75" x14ac:dyDescent="0.2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2.75" x14ac:dyDescent="0.25"/>
    <row r="20" spans="9:116" ht="12.75" x14ac:dyDescent="0.25"/>
    <row r="21" spans="9:116" ht="12.75" x14ac:dyDescent="0.25">
      <c r="DL21" s="259"/>
    </row>
    <row r="22" spans="9:116" ht="12.75" x14ac:dyDescent="0.25">
      <c r="DI22" s="259"/>
      <c r="DJ22" s="259"/>
      <c r="DK22" s="259"/>
      <c r="DL22" s="259"/>
    </row>
    <row r="23" spans="9:116" ht="12.75" x14ac:dyDescent="0.25">
      <c r="CY23" s="259"/>
      <c r="CZ23" s="259"/>
      <c r="DA23" s="259"/>
      <c r="DB23" s="259"/>
      <c r="DC23" s="259"/>
      <c r="DD23" s="259"/>
      <c r="DE23" s="259"/>
      <c r="DF23" s="259"/>
      <c r="DG23" s="259"/>
      <c r="DH23" s="259"/>
      <c r="DI23" s="259"/>
      <c r="DJ23" s="259"/>
      <c r="DK23" s="259"/>
      <c r="DL23" s="259"/>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59"/>
      <c r="DA35" s="259"/>
      <c r="DB35" s="259"/>
      <c r="DC35" s="259"/>
      <c r="DD35" s="259"/>
      <c r="DE35" s="259"/>
      <c r="DF35" s="259"/>
      <c r="DG35" s="259"/>
      <c r="DH35" s="259"/>
      <c r="DI35" s="259"/>
      <c r="DJ35" s="259"/>
      <c r="DK35" s="259"/>
      <c r="DL35" s="259"/>
    </row>
    <row r="36" spans="15:116" ht="12.75" x14ac:dyDescent="0.25"/>
    <row r="37" spans="15:116" ht="12.75" x14ac:dyDescent="0.25">
      <c r="DL37" s="259"/>
    </row>
    <row r="38" spans="15:116" ht="12.75" x14ac:dyDescent="0.25">
      <c r="DI38" s="259"/>
      <c r="DJ38" s="259"/>
      <c r="DK38" s="259"/>
      <c r="DL38" s="259"/>
    </row>
    <row r="39" spans="15:116" ht="12.75" x14ac:dyDescent="0.25"/>
    <row r="40" spans="15:116" ht="12.75" x14ac:dyDescent="0.25"/>
    <row r="41" spans="15:116" ht="12.75" x14ac:dyDescent="0.25"/>
    <row r="42" spans="15:116" ht="12.75" x14ac:dyDescent="0.25"/>
    <row r="43" spans="15:116" ht="12.75" x14ac:dyDescent="0.2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2.75" x14ac:dyDescent="0.25">
      <c r="DL44" s="259"/>
    </row>
    <row r="45" spans="15:116" ht="12.75" x14ac:dyDescent="0.25"/>
    <row r="46" spans="15:116" ht="12.75" x14ac:dyDescent="0.25">
      <c r="DA46" s="259"/>
      <c r="DB46" s="259"/>
      <c r="DC46" s="259"/>
      <c r="DD46" s="259"/>
      <c r="DE46" s="259"/>
      <c r="DF46" s="259"/>
      <c r="DG46" s="259"/>
      <c r="DH46" s="259"/>
      <c r="DI46" s="259"/>
      <c r="DJ46" s="259"/>
      <c r="DK46" s="259"/>
      <c r="DL46" s="259"/>
    </row>
    <row r="47" spans="15:116" ht="12.75" x14ac:dyDescent="0.25"/>
    <row r="48" spans="15:116" ht="12.75" x14ac:dyDescent="0.25"/>
    <row r="49" spans="104:116" ht="12.75" x14ac:dyDescent="0.25"/>
    <row r="50" spans="104:116" ht="12.75" x14ac:dyDescent="0.25">
      <c r="CZ50" s="259"/>
      <c r="DA50" s="259"/>
      <c r="DB50" s="259"/>
      <c r="DC50" s="259"/>
      <c r="DD50" s="259"/>
      <c r="DE50" s="259"/>
      <c r="DF50" s="259"/>
      <c r="DG50" s="259"/>
      <c r="DH50" s="259"/>
      <c r="DI50" s="259"/>
      <c r="DJ50" s="259"/>
      <c r="DK50" s="259"/>
      <c r="DL50" s="259"/>
    </row>
    <row r="51" spans="104:116" ht="12.75" x14ac:dyDescent="0.25"/>
    <row r="52" spans="104:116" ht="12.75" x14ac:dyDescent="0.25"/>
    <row r="53" spans="104:116" ht="12.75" x14ac:dyDescent="0.25">
      <c r="DL53" s="259"/>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59"/>
      <c r="DD67" s="259"/>
      <c r="DE67" s="259"/>
      <c r="DF67" s="259"/>
      <c r="DG67" s="259"/>
      <c r="DH67" s="259"/>
      <c r="DI67" s="259"/>
      <c r="DJ67" s="259"/>
      <c r="DK67" s="259"/>
      <c r="DL67" s="259"/>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rsZb+HccsXCssbyf1YJ06Lk1MNuQbh/R9HvTZ3DRLjwlDt0pr4EeHqiJrJzD4DK+hvRd49kHNvBPqKr8t8x5sg==" saltValue="MO314j4BhKkSNxHBzNU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3" workbookViewId="0">
      <selection activeCell="L28" sqref="L28:P28"/>
    </sheetView>
  </sheetViews>
  <sheetFormatPr defaultColWidth="0" defaultRowHeight="13.5" customHeight="1" zeroHeight="1" x14ac:dyDescent="0.25"/>
  <cols>
    <col min="1" max="36" width="2.46484375" style="261" customWidth="1"/>
    <col min="37" max="44" width="17" style="261" customWidth="1"/>
    <col min="45" max="45" width="6.1328125" style="268" customWidth="1"/>
    <col min="46" max="46" width="3" style="266" customWidth="1"/>
    <col min="47" max="47" width="19.1328125" style="261" hidden="1" customWidth="1"/>
    <col min="48" max="52" width="12.59765625" style="261" hidden="1" customWidth="1"/>
    <col min="53" max="16384" width="8.59765625" style="261" hidden="1"/>
  </cols>
  <sheetData>
    <row r="1" spans="1:46" ht="12.75" x14ac:dyDescent="0.25">
      <c r="AS1" s="262"/>
      <c r="AT1" s="262"/>
    </row>
    <row r="2" spans="1:46" ht="12.75" x14ac:dyDescent="0.25">
      <c r="AS2" s="262"/>
      <c r="AT2" s="262"/>
    </row>
    <row r="3" spans="1:46" ht="12.75" x14ac:dyDescent="0.25">
      <c r="AS3" s="262"/>
      <c r="AT3" s="262"/>
    </row>
    <row r="4" spans="1:46" ht="12.75" x14ac:dyDescent="0.25">
      <c r="AS4" s="262"/>
      <c r="AT4" s="262"/>
    </row>
    <row r="5" spans="1:46" ht="16.149999999999999" x14ac:dyDescent="0.2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2.75" x14ac:dyDescent="0.2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2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ht="12.75" x14ac:dyDescent="0.2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ht="12.75" x14ac:dyDescent="0.2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17103826</v>
      </c>
      <c r="AP9" s="281">
        <v>69974</v>
      </c>
      <c r="AQ9" s="282">
        <v>63571</v>
      </c>
      <c r="AR9" s="283">
        <v>10.1</v>
      </c>
    </row>
    <row r="10" spans="1:46" ht="13.5" customHeight="1" x14ac:dyDescent="0.2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850</v>
      </c>
      <c r="AP10" s="284">
        <v>3</v>
      </c>
      <c r="AQ10" s="285">
        <v>1690</v>
      </c>
      <c r="AR10" s="286">
        <v>-99.8</v>
      </c>
    </row>
    <row r="11" spans="1:46" ht="13.5" customHeight="1" x14ac:dyDescent="0.2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v>1146955</v>
      </c>
      <c r="AP11" s="284">
        <v>4692</v>
      </c>
      <c r="AQ11" s="285">
        <v>679</v>
      </c>
      <c r="AR11" s="286">
        <v>591</v>
      </c>
    </row>
    <row r="12" spans="1:46" ht="13.5" customHeight="1" x14ac:dyDescent="0.2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530</v>
      </c>
      <c r="AL12" s="1131"/>
      <c r="AM12" s="1131"/>
      <c r="AN12" s="1132"/>
      <c r="AO12" s="284" t="s">
        <v>531</v>
      </c>
      <c r="AP12" s="284" t="s">
        <v>531</v>
      </c>
      <c r="AQ12" s="285">
        <v>23</v>
      </c>
      <c r="AR12" s="286" t="s">
        <v>531</v>
      </c>
    </row>
    <row r="13" spans="1:46" ht="13.5" customHeight="1" x14ac:dyDescent="0.2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v>843876</v>
      </c>
      <c r="AP13" s="284">
        <v>3452</v>
      </c>
      <c r="AQ13" s="285">
        <v>1992</v>
      </c>
      <c r="AR13" s="286">
        <v>73.3</v>
      </c>
    </row>
    <row r="14" spans="1:46" ht="13.5" customHeight="1" x14ac:dyDescent="0.2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349043</v>
      </c>
      <c r="AP14" s="284">
        <v>1428</v>
      </c>
      <c r="AQ14" s="285">
        <v>1254</v>
      </c>
      <c r="AR14" s="286">
        <v>13.9</v>
      </c>
    </row>
    <row r="15" spans="1:46" ht="13.5" customHeight="1" x14ac:dyDescent="0.2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-1520978</v>
      </c>
      <c r="AP15" s="284">
        <v>-6223</v>
      </c>
      <c r="AQ15" s="285">
        <v>-3845</v>
      </c>
      <c r="AR15" s="286">
        <v>61.8</v>
      </c>
    </row>
    <row r="16" spans="1:46" ht="12.75" x14ac:dyDescent="0.2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17923572</v>
      </c>
      <c r="AP16" s="284">
        <v>73328</v>
      </c>
      <c r="AQ16" s="285">
        <v>65365</v>
      </c>
      <c r="AR16" s="286">
        <v>12.2</v>
      </c>
    </row>
    <row r="17" spans="1:46" ht="12.75" x14ac:dyDescent="0.2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2.75" x14ac:dyDescent="0.2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2.75" x14ac:dyDescent="0.2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ht="12.75" x14ac:dyDescent="0.2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ht="12.75" x14ac:dyDescent="0.2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7.81</v>
      </c>
      <c r="AP21" s="298">
        <v>6.46</v>
      </c>
      <c r="AQ21" s="299">
        <v>1.35</v>
      </c>
      <c r="AR21" s="267"/>
      <c r="AS21" s="300"/>
      <c r="AT21" s="296"/>
    </row>
    <row r="22" spans="1:46" s="301" customFormat="1" ht="12.75" x14ac:dyDescent="0.2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97.3</v>
      </c>
      <c r="AP22" s="303">
        <v>99.4</v>
      </c>
      <c r="AQ22" s="304">
        <v>-2.1</v>
      </c>
      <c r="AR22" s="288"/>
      <c r="AS22" s="300"/>
      <c r="AT22" s="296"/>
    </row>
    <row r="23" spans="1:46" s="301" customFormat="1" ht="12.75" x14ac:dyDescent="0.2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2.75" x14ac:dyDescent="0.2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2.75" x14ac:dyDescent="0.2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2.75" x14ac:dyDescent="0.2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2.75" x14ac:dyDescent="0.25">
      <c r="A27" s="309"/>
      <c r="AO27" s="262"/>
      <c r="AP27" s="262"/>
      <c r="AQ27" s="262"/>
      <c r="AR27" s="262"/>
      <c r="AS27" s="262"/>
      <c r="AT27" s="262"/>
    </row>
    <row r="28" spans="1:46" ht="16.149999999999999" x14ac:dyDescent="0.2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2.75" x14ac:dyDescent="0.2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2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ht="12.75" x14ac:dyDescent="0.2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2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12544009</v>
      </c>
      <c r="AP32" s="312">
        <v>51319</v>
      </c>
      <c r="AQ32" s="313">
        <v>37452</v>
      </c>
      <c r="AR32" s="314">
        <v>37</v>
      </c>
    </row>
    <row r="33" spans="1:46" ht="13.5" customHeight="1" x14ac:dyDescent="0.2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531</v>
      </c>
      <c r="AP33" s="312" t="s">
        <v>531</v>
      </c>
      <c r="AQ33" s="313" t="s">
        <v>531</v>
      </c>
      <c r="AR33" s="314" t="s">
        <v>531</v>
      </c>
    </row>
    <row r="34" spans="1:46" ht="27" customHeight="1" x14ac:dyDescent="0.2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531</v>
      </c>
      <c r="AP34" s="312" t="s">
        <v>531</v>
      </c>
      <c r="AQ34" s="313">
        <v>45</v>
      </c>
      <c r="AR34" s="314" t="s">
        <v>531</v>
      </c>
    </row>
    <row r="35" spans="1:46" ht="27" customHeight="1" x14ac:dyDescent="0.2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3084557</v>
      </c>
      <c r="AP35" s="312">
        <v>12619</v>
      </c>
      <c r="AQ35" s="313">
        <v>8356</v>
      </c>
      <c r="AR35" s="314">
        <v>51</v>
      </c>
    </row>
    <row r="36" spans="1:46" ht="27" customHeight="1" x14ac:dyDescent="0.2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t="s">
        <v>531</v>
      </c>
      <c r="AP36" s="312" t="s">
        <v>531</v>
      </c>
      <c r="AQ36" s="313">
        <v>443</v>
      </c>
      <c r="AR36" s="314" t="s">
        <v>531</v>
      </c>
    </row>
    <row r="37" spans="1:46" ht="13.5" customHeight="1" x14ac:dyDescent="0.2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v>210911</v>
      </c>
      <c r="AP37" s="312">
        <v>863</v>
      </c>
      <c r="AQ37" s="313">
        <v>649</v>
      </c>
      <c r="AR37" s="314">
        <v>33</v>
      </c>
    </row>
    <row r="38" spans="1:46" ht="27" customHeight="1" x14ac:dyDescent="0.2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531</v>
      </c>
      <c r="AP38" s="315" t="s">
        <v>531</v>
      </c>
      <c r="AQ38" s="316">
        <v>1</v>
      </c>
      <c r="AR38" s="304" t="s">
        <v>531</v>
      </c>
      <c r="AS38" s="311"/>
    </row>
    <row r="39" spans="1:46" ht="12.75" x14ac:dyDescent="0.2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-2674271</v>
      </c>
      <c r="AP39" s="312">
        <v>-10941</v>
      </c>
      <c r="AQ39" s="313">
        <v>-7867</v>
      </c>
      <c r="AR39" s="314">
        <v>39.1</v>
      </c>
      <c r="AS39" s="311"/>
    </row>
    <row r="40" spans="1:46" ht="27" customHeight="1" x14ac:dyDescent="0.2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-9935839</v>
      </c>
      <c r="AP40" s="312">
        <v>-40649</v>
      </c>
      <c r="AQ40" s="313">
        <v>-28343</v>
      </c>
      <c r="AR40" s="314">
        <v>43.4</v>
      </c>
      <c r="AS40" s="311"/>
    </row>
    <row r="41" spans="1:46" ht="12.75" x14ac:dyDescent="0.2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3229367</v>
      </c>
      <c r="AP41" s="312">
        <v>13212</v>
      </c>
      <c r="AQ41" s="313">
        <v>10736</v>
      </c>
      <c r="AR41" s="314">
        <v>23.1</v>
      </c>
      <c r="AS41" s="311"/>
    </row>
    <row r="42" spans="1:46" ht="12.75" x14ac:dyDescent="0.2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ht="12.75" x14ac:dyDescent="0.2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2.75" x14ac:dyDescent="0.2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2.75" x14ac:dyDescent="0.2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2.75" x14ac:dyDescent="0.2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2.75" x14ac:dyDescent="0.2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2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ht="12.75" x14ac:dyDescent="0.2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ht="12.75" x14ac:dyDescent="0.2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11643092</v>
      </c>
      <c r="AN51" s="334">
        <v>44963</v>
      </c>
      <c r="AO51" s="335">
        <v>-16</v>
      </c>
      <c r="AP51" s="336">
        <v>46457</v>
      </c>
      <c r="AQ51" s="337">
        <v>-3.4</v>
      </c>
      <c r="AR51" s="338">
        <v>-12.6</v>
      </c>
    </row>
    <row r="52" spans="1:44" ht="12.75" x14ac:dyDescent="0.2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6379846</v>
      </c>
      <c r="AN52" s="342">
        <v>24638</v>
      </c>
      <c r="AO52" s="343">
        <v>-3.6</v>
      </c>
      <c r="AP52" s="344">
        <v>24020</v>
      </c>
      <c r="AQ52" s="345">
        <v>-4.5999999999999996</v>
      </c>
      <c r="AR52" s="346">
        <v>1</v>
      </c>
    </row>
    <row r="53" spans="1:44" ht="12.75" x14ac:dyDescent="0.2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14619913</v>
      </c>
      <c r="AN53" s="334">
        <v>57264</v>
      </c>
      <c r="AO53" s="335">
        <v>27.4</v>
      </c>
      <c r="AP53" s="336">
        <v>51849</v>
      </c>
      <c r="AQ53" s="337">
        <v>11.6</v>
      </c>
      <c r="AR53" s="338">
        <v>15.8</v>
      </c>
    </row>
    <row r="54" spans="1:44" ht="12.75" x14ac:dyDescent="0.2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8874195</v>
      </c>
      <c r="AN54" s="342">
        <v>34759</v>
      </c>
      <c r="AO54" s="343">
        <v>41.1</v>
      </c>
      <c r="AP54" s="344">
        <v>26326</v>
      </c>
      <c r="AQ54" s="345">
        <v>9.6</v>
      </c>
      <c r="AR54" s="346">
        <v>31.5</v>
      </c>
    </row>
    <row r="55" spans="1:44" ht="12.75" x14ac:dyDescent="0.2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12223897</v>
      </c>
      <c r="AN55" s="334">
        <v>48529</v>
      </c>
      <c r="AO55" s="335">
        <v>-15.3</v>
      </c>
      <c r="AP55" s="336">
        <v>52191</v>
      </c>
      <c r="AQ55" s="337">
        <v>0.7</v>
      </c>
      <c r="AR55" s="338">
        <v>-16</v>
      </c>
    </row>
    <row r="56" spans="1:44" ht="12.75" x14ac:dyDescent="0.2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5875986</v>
      </c>
      <c r="AN56" s="342">
        <v>23327</v>
      </c>
      <c r="AO56" s="343">
        <v>-32.9</v>
      </c>
      <c r="AP56" s="344">
        <v>26807</v>
      </c>
      <c r="AQ56" s="345">
        <v>1.8</v>
      </c>
      <c r="AR56" s="346">
        <v>-34.700000000000003</v>
      </c>
    </row>
    <row r="57" spans="1:44" ht="12.75" x14ac:dyDescent="0.2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9309133</v>
      </c>
      <c r="AN57" s="334">
        <v>37521</v>
      </c>
      <c r="AO57" s="335">
        <v>-22.7</v>
      </c>
      <c r="AP57" s="336">
        <v>48105</v>
      </c>
      <c r="AQ57" s="337">
        <v>-7.8</v>
      </c>
      <c r="AR57" s="338">
        <v>-14.9</v>
      </c>
    </row>
    <row r="58" spans="1:44" ht="12.75" x14ac:dyDescent="0.2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4525116</v>
      </c>
      <c r="AN58" s="342">
        <v>18239</v>
      </c>
      <c r="AO58" s="343">
        <v>-21.8</v>
      </c>
      <c r="AP58" s="344">
        <v>24072</v>
      </c>
      <c r="AQ58" s="345">
        <v>-10.199999999999999</v>
      </c>
      <c r="AR58" s="346">
        <v>-11.6</v>
      </c>
    </row>
    <row r="59" spans="1:44" ht="12.75" x14ac:dyDescent="0.2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10193333</v>
      </c>
      <c r="AN59" s="334">
        <v>41702</v>
      </c>
      <c r="AO59" s="335">
        <v>11.1</v>
      </c>
      <c r="AP59" s="336">
        <v>47446</v>
      </c>
      <c r="AQ59" s="337">
        <v>-1.4</v>
      </c>
      <c r="AR59" s="338">
        <v>12.5</v>
      </c>
    </row>
    <row r="60" spans="1:44" ht="12.75" x14ac:dyDescent="0.2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4361058</v>
      </c>
      <c r="AN60" s="342">
        <v>17842</v>
      </c>
      <c r="AO60" s="343">
        <v>-2.2000000000000002</v>
      </c>
      <c r="AP60" s="344">
        <v>24371</v>
      </c>
      <c r="AQ60" s="345">
        <v>1.2</v>
      </c>
      <c r="AR60" s="346">
        <v>-3.4</v>
      </c>
    </row>
    <row r="61" spans="1:44" ht="12.75" x14ac:dyDescent="0.2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11597874</v>
      </c>
      <c r="AN61" s="349">
        <v>45996</v>
      </c>
      <c r="AO61" s="350">
        <v>-3.1</v>
      </c>
      <c r="AP61" s="351">
        <v>49210</v>
      </c>
      <c r="AQ61" s="352">
        <v>-0.1</v>
      </c>
      <c r="AR61" s="338">
        <v>-3</v>
      </c>
    </row>
    <row r="62" spans="1:44" ht="12.75" x14ac:dyDescent="0.2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6003240</v>
      </c>
      <c r="AN62" s="342">
        <v>23761</v>
      </c>
      <c r="AO62" s="343">
        <v>-3.9</v>
      </c>
      <c r="AP62" s="344">
        <v>25119</v>
      </c>
      <c r="AQ62" s="345">
        <v>-0.4</v>
      </c>
      <c r="AR62" s="346">
        <v>-3.5</v>
      </c>
    </row>
    <row r="63" spans="1:44" ht="12.75" x14ac:dyDescent="0.2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2.75" x14ac:dyDescent="0.2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2.75" x14ac:dyDescent="0.2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2.75" x14ac:dyDescent="0.2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5">
      <c r="AK67" s="262"/>
      <c r="AL67" s="262"/>
      <c r="AM67" s="262"/>
      <c r="AN67" s="262"/>
      <c r="AO67" s="262"/>
      <c r="AP67" s="262"/>
      <c r="AQ67" s="262"/>
      <c r="AR67" s="262"/>
      <c r="AS67" s="262"/>
      <c r="AT67" s="262"/>
    </row>
    <row r="68" spans="1:46" ht="13.5" hidden="1" customHeight="1" x14ac:dyDescent="0.25">
      <c r="AK68" s="262"/>
      <c r="AL68" s="262"/>
      <c r="AM68" s="262"/>
      <c r="AN68" s="262"/>
      <c r="AO68" s="262"/>
      <c r="AP68" s="262"/>
      <c r="AQ68" s="262"/>
      <c r="AR68" s="262"/>
    </row>
    <row r="69" spans="1:46" ht="13.5" hidden="1" customHeight="1" x14ac:dyDescent="0.25">
      <c r="AK69" s="262"/>
      <c r="AL69" s="262"/>
      <c r="AM69" s="262"/>
      <c r="AN69" s="262"/>
      <c r="AO69" s="262"/>
      <c r="AP69" s="262"/>
      <c r="AQ69" s="262"/>
      <c r="AR69" s="262"/>
    </row>
    <row r="70" spans="1:46" ht="12.75" hidden="1" x14ac:dyDescent="0.25">
      <c r="AK70" s="262"/>
      <c r="AL70" s="262"/>
      <c r="AM70" s="262"/>
      <c r="AN70" s="262"/>
      <c r="AO70" s="262"/>
      <c r="AP70" s="262"/>
      <c r="AQ70" s="262"/>
      <c r="AR70" s="262"/>
    </row>
    <row r="71" spans="1:46" ht="12.75" hidden="1" x14ac:dyDescent="0.25">
      <c r="AK71" s="262"/>
      <c r="AL71" s="262"/>
      <c r="AM71" s="262"/>
      <c r="AN71" s="262"/>
      <c r="AO71" s="262"/>
      <c r="AP71" s="262"/>
      <c r="AQ71" s="262"/>
      <c r="AR71" s="262"/>
    </row>
    <row r="72" spans="1:46" ht="12.75" hidden="1" x14ac:dyDescent="0.25">
      <c r="AK72" s="262"/>
      <c r="AL72" s="262"/>
      <c r="AM72" s="262"/>
      <c r="AN72" s="262"/>
      <c r="AO72" s="262"/>
      <c r="AP72" s="262"/>
      <c r="AQ72" s="262"/>
      <c r="AR72" s="262"/>
    </row>
    <row r="73" spans="1:46" ht="12.75" hidden="1" x14ac:dyDescent="0.25">
      <c r="AK73" s="262"/>
      <c r="AL73" s="262"/>
      <c r="AM73" s="262"/>
      <c r="AN73" s="262"/>
      <c r="AO73" s="262"/>
      <c r="AP73" s="262"/>
      <c r="AQ73" s="262"/>
      <c r="AR73" s="262"/>
    </row>
  </sheetData>
  <sheetProtection algorithmName="SHA-512" hashValue="5NM5QlvLPklLe50V1QFJwVuhnT8OUThJqpgX+7TgyoTdFNa6hgPOrWQfH/pb1oL8cAqrvEq0oDBqLOURONa7Sg==" saltValue="3CLf8PI2sGYwvPFXeoIJ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election activeCell="L28" sqref="L28:P28"/>
    </sheetView>
  </sheetViews>
  <sheetFormatPr defaultColWidth="0" defaultRowHeight="13.5" customHeight="1" zeroHeight="1" x14ac:dyDescent="0.25"/>
  <cols>
    <col min="1" max="125" width="2.46484375" style="260" customWidth="1"/>
    <col min="126" max="16384" width="9" style="259" hidden="1"/>
  </cols>
  <sheetData>
    <row r="1" spans="2:125" ht="13.5" customHeight="1"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2.75" x14ac:dyDescent="0.25">
      <c r="B2" s="259"/>
      <c r="DG2" s="259"/>
    </row>
    <row r="3" spans="2:125" ht="12.75" x14ac:dyDescent="0.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2.75" x14ac:dyDescent="0.25"/>
    <row r="5" spans="2:125" ht="12.75" x14ac:dyDescent="0.25"/>
    <row r="6" spans="2:125" ht="12.75" x14ac:dyDescent="0.25"/>
    <row r="7" spans="2:125" ht="12.75" x14ac:dyDescent="0.25"/>
    <row r="8" spans="2:125" ht="12.75" x14ac:dyDescent="0.25"/>
    <row r="9" spans="2:125" ht="12.75" x14ac:dyDescent="0.25">
      <c r="DU9" s="259"/>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59"/>
    </row>
    <row r="18" spans="125:125" ht="12.75" x14ac:dyDescent="0.25"/>
    <row r="19" spans="125:125" ht="12.75" x14ac:dyDescent="0.25"/>
    <row r="20" spans="125:125" ht="12.75" x14ac:dyDescent="0.25">
      <c r="DU20" s="259"/>
    </row>
    <row r="21" spans="125:125" ht="12.75" x14ac:dyDescent="0.25">
      <c r="DU21" s="259"/>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59"/>
    </row>
    <row r="29" spans="125:125" ht="12.75" x14ac:dyDescent="0.25"/>
    <row r="30" spans="125:125" ht="12.75" x14ac:dyDescent="0.25"/>
    <row r="31" spans="125:125" ht="12.75" x14ac:dyDescent="0.25"/>
    <row r="32" spans="125:125" ht="12.75" x14ac:dyDescent="0.25"/>
    <row r="33" spans="2:125" ht="12.75" x14ac:dyDescent="0.25">
      <c r="B33" s="259"/>
      <c r="G33" s="259"/>
      <c r="I33" s="259"/>
    </row>
    <row r="34" spans="2:125" ht="12.75" x14ac:dyDescent="0.25">
      <c r="C34" s="259"/>
      <c r="P34" s="259"/>
      <c r="DE34" s="259"/>
      <c r="DH34" s="259"/>
    </row>
    <row r="35" spans="2:125" ht="12.75" x14ac:dyDescent="0.25">
      <c r="D35" s="259"/>
      <c r="E35" s="259"/>
      <c r="DG35" s="259"/>
      <c r="DJ35" s="259"/>
      <c r="DP35" s="259"/>
      <c r="DQ35" s="259"/>
      <c r="DR35" s="259"/>
      <c r="DS35" s="259"/>
      <c r="DT35" s="259"/>
      <c r="DU35" s="259"/>
    </row>
    <row r="36" spans="2:125" ht="12.75" x14ac:dyDescent="0.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2.75" x14ac:dyDescent="0.25">
      <c r="DU37" s="259"/>
    </row>
    <row r="38" spans="2:125" ht="12.75" x14ac:dyDescent="0.25">
      <c r="DT38" s="259"/>
      <c r="DU38" s="259"/>
    </row>
    <row r="39" spans="2:125" ht="12.75" x14ac:dyDescent="0.25"/>
    <row r="40" spans="2:125" ht="12.75" x14ac:dyDescent="0.25">
      <c r="DH40" s="259"/>
    </row>
    <row r="41" spans="2:125" ht="12.75" x14ac:dyDescent="0.25">
      <c r="DE41" s="259"/>
    </row>
    <row r="42" spans="2:125" ht="12.75" x14ac:dyDescent="0.25">
      <c r="DG42" s="259"/>
      <c r="DJ42" s="259"/>
    </row>
    <row r="43" spans="2:125" ht="12.75" x14ac:dyDescent="0.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2.75" x14ac:dyDescent="0.25">
      <c r="DU44" s="259"/>
    </row>
    <row r="45" spans="2:125" ht="12.75" x14ac:dyDescent="0.25"/>
    <row r="46" spans="2:125" ht="12.75" x14ac:dyDescent="0.25"/>
    <row r="47" spans="2:125" ht="12.75" x14ac:dyDescent="0.25"/>
    <row r="48" spans="2:125" ht="12.75" x14ac:dyDescent="0.25">
      <c r="DT48" s="259"/>
      <c r="DU48" s="259"/>
    </row>
    <row r="49" spans="120:125" ht="12.75" x14ac:dyDescent="0.25">
      <c r="DU49" s="259"/>
    </row>
    <row r="50" spans="120:125" ht="12.75" x14ac:dyDescent="0.25">
      <c r="DU50" s="259"/>
    </row>
    <row r="51" spans="120:125" ht="12.75" x14ac:dyDescent="0.25">
      <c r="DP51" s="259"/>
      <c r="DQ51" s="259"/>
      <c r="DR51" s="259"/>
      <c r="DS51" s="259"/>
      <c r="DT51" s="259"/>
      <c r="DU51" s="259"/>
    </row>
    <row r="52" spans="120:125" ht="12.75" x14ac:dyDescent="0.25"/>
    <row r="53" spans="120:125" ht="12.75" x14ac:dyDescent="0.25"/>
    <row r="54" spans="120:125" ht="12.75" x14ac:dyDescent="0.25">
      <c r="DU54" s="259"/>
    </row>
    <row r="55" spans="120:125" ht="12.75" x14ac:dyDescent="0.25"/>
    <row r="56" spans="120:125" ht="12.75" x14ac:dyDescent="0.25"/>
    <row r="57" spans="120:125" ht="12.75" x14ac:dyDescent="0.25"/>
    <row r="58" spans="120:125" ht="12.75" x14ac:dyDescent="0.25">
      <c r="DU58" s="259"/>
    </row>
    <row r="59" spans="120:125" ht="12.75" x14ac:dyDescent="0.25"/>
    <row r="60" spans="120:125" ht="12.75" x14ac:dyDescent="0.25"/>
    <row r="61" spans="120:125" ht="12.75" x14ac:dyDescent="0.25"/>
    <row r="62" spans="120:125" ht="12.75" x14ac:dyDescent="0.25"/>
    <row r="63" spans="120:125" ht="12.75" x14ac:dyDescent="0.25">
      <c r="DU63" s="259"/>
    </row>
    <row r="64" spans="120:125" ht="12.75" x14ac:dyDescent="0.25">
      <c r="DT64" s="259"/>
      <c r="DU64" s="259"/>
    </row>
    <row r="65" spans="123:125" ht="12.75" x14ac:dyDescent="0.25"/>
    <row r="66" spans="123:125" ht="12.75" x14ac:dyDescent="0.25"/>
    <row r="67" spans="123:125" ht="12.75" x14ac:dyDescent="0.25"/>
    <row r="68" spans="123:125" ht="12.75" x14ac:dyDescent="0.25"/>
    <row r="69" spans="123:125" ht="12.75" x14ac:dyDescent="0.25">
      <c r="DS69" s="259"/>
      <c r="DT69" s="259"/>
      <c r="DU69" s="259"/>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59"/>
    </row>
    <row r="83" spans="116:125" ht="12.75" x14ac:dyDescent="0.25">
      <c r="DM83" s="259"/>
      <c r="DN83" s="259"/>
      <c r="DO83" s="259"/>
      <c r="DP83" s="259"/>
      <c r="DQ83" s="259"/>
      <c r="DR83" s="259"/>
      <c r="DS83" s="259"/>
      <c r="DT83" s="259"/>
      <c r="DU83" s="259"/>
    </row>
    <row r="84" spans="116:125" ht="12.75" x14ac:dyDescent="0.25"/>
    <row r="85" spans="116:125" ht="12.75" x14ac:dyDescent="0.25"/>
    <row r="86" spans="116:125" ht="12.75" x14ac:dyDescent="0.25"/>
    <row r="87" spans="116:125" ht="12.75" x14ac:dyDescent="0.25"/>
    <row r="88" spans="116:125" ht="12.75" x14ac:dyDescent="0.25">
      <c r="DU88" s="259"/>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59"/>
      <c r="DT94" s="259"/>
      <c r="DU94" s="259"/>
    </row>
    <row r="95" spans="116:125" ht="13.5" customHeight="1" x14ac:dyDescent="0.25">
      <c r="DU95" s="259"/>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59"/>
    </row>
    <row r="102" spans="124:125" ht="13.5" customHeight="1" x14ac:dyDescent="0.25"/>
    <row r="103" spans="124:125" ht="13.5" customHeight="1" x14ac:dyDescent="0.25"/>
    <row r="104" spans="124:125" ht="13.5" customHeight="1" x14ac:dyDescent="0.25">
      <c r="DT104" s="259"/>
      <c r="DU104" s="259"/>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59" t="s">
        <v>570</v>
      </c>
    </row>
    <row r="120" spans="125:125" ht="13.5" hidden="1" customHeight="1" x14ac:dyDescent="0.25"/>
    <row r="121" spans="125:125" ht="13.5" hidden="1" customHeight="1" x14ac:dyDescent="0.25">
      <c r="DU121" s="259"/>
    </row>
  </sheetData>
  <sheetProtection algorithmName="SHA-512" hashValue="gSQIpGJIWZKkpIKYnXkB4JVHvXz7qI432P2/kq8BLcsDcG+2GdEi4IcLByRuD8S6FRyXIzUDGlweRds5h+rHyQ==" saltValue="2rbvjLOVMHl5dpg3KQ91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election activeCell="L28" sqref="L28:P28"/>
    </sheetView>
  </sheetViews>
  <sheetFormatPr defaultColWidth="0" defaultRowHeight="13.5" customHeight="1" zeroHeight="1" x14ac:dyDescent="0.25"/>
  <cols>
    <col min="1" max="125" width="2.46484375" style="260" customWidth="1"/>
    <col min="126" max="142" width="0" style="259" hidden="1" customWidth="1"/>
    <col min="143" max="16384" width="9" style="259" hidden="1"/>
  </cols>
  <sheetData>
    <row r="1" spans="1:125" ht="13.5" customHeight="1"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2.75" x14ac:dyDescent="0.25">
      <c r="B2" s="259"/>
      <c r="T2" s="259"/>
    </row>
    <row r="3" spans="1:125" ht="12.75" x14ac:dyDescent="0.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59"/>
      <c r="G33" s="259"/>
      <c r="I33" s="259"/>
    </row>
    <row r="34" spans="2:125" ht="12.75" x14ac:dyDescent="0.25">
      <c r="C34" s="259"/>
      <c r="P34" s="259"/>
      <c r="R34" s="259"/>
      <c r="U34" s="259"/>
    </row>
    <row r="35" spans="2:125" ht="12.75" x14ac:dyDescent="0.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2.75" x14ac:dyDescent="0.25">
      <c r="F36" s="259"/>
      <c r="H36" s="259"/>
      <c r="J36" s="259"/>
      <c r="K36" s="259"/>
      <c r="L36" s="259"/>
      <c r="M36" s="259"/>
      <c r="N36" s="259"/>
      <c r="O36" s="259"/>
      <c r="Q36" s="259"/>
      <c r="S36" s="259"/>
      <c r="V36" s="259"/>
    </row>
    <row r="37" spans="2:125" ht="12.75" x14ac:dyDescent="0.25"/>
    <row r="38" spans="2:125" ht="12.75" x14ac:dyDescent="0.25"/>
    <row r="39" spans="2:125" ht="12.75" x14ac:dyDescent="0.25"/>
    <row r="40" spans="2:125" ht="12.75" x14ac:dyDescent="0.25">
      <c r="U40" s="259"/>
    </row>
    <row r="41" spans="2:125" ht="12.75" x14ac:dyDescent="0.25">
      <c r="R41" s="259"/>
    </row>
    <row r="42" spans="2:125" ht="12.75" x14ac:dyDescent="0.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2.75" x14ac:dyDescent="0.25">
      <c r="Q43" s="259"/>
      <c r="S43" s="259"/>
      <c r="V43" s="259"/>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0" t="s">
        <v>571</v>
      </c>
    </row>
  </sheetData>
  <sheetProtection algorithmName="SHA-512" hashValue="1Qdiox9ScGLFX1gA41/Pcw6OsBD7cXdN2qV/u6elSSDv6ooOLKfZ8+RcZX9TU9pBoZhRyCz8ehC95dUM+n2Yeg==" saltValue="xAuBS97adctpa61k6zoj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1" zoomScale="55" zoomScaleNormal="55" zoomScaleSheetLayoutView="100" workbookViewId="0">
      <selection activeCell="L28" sqref="L28:P28"/>
    </sheetView>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572</v>
      </c>
      <c r="G46" s="8" t="s">
        <v>573</v>
      </c>
      <c r="H46" s="8" t="s">
        <v>574</v>
      </c>
      <c r="I46" s="8" t="s">
        <v>575</v>
      </c>
      <c r="J46" s="9" t="s">
        <v>576</v>
      </c>
    </row>
    <row r="47" spans="2:10" ht="57.75" customHeight="1" x14ac:dyDescent="0.25">
      <c r="B47" s="10"/>
      <c r="C47" s="1139" t="s">
        <v>3</v>
      </c>
      <c r="D47" s="1139"/>
      <c r="E47" s="1140"/>
      <c r="F47" s="11">
        <v>7.75</v>
      </c>
      <c r="G47" s="12">
        <v>8.15</v>
      </c>
      <c r="H47" s="12">
        <v>10.59</v>
      </c>
      <c r="I47" s="12">
        <v>11.73</v>
      </c>
      <c r="J47" s="13">
        <v>12.8</v>
      </c>
    </row>
    <row r="48" spans="2:10" ht="57.75" customHeight="1" x14ac:dyDescent="0.25">
      <c r="B48" s="14"/>
      <c r="C48" s="1141" t="s">
        <v>4</v>
      </c>
      <c r="D48" s="1141"/>
      <c r="E48" s="1142"/>
      <c r="F48" s="15">
        <v>0.67</v>
      </c>
      <c r="G48" s="16">
        <v>1.93</v>
      </c>
      <c r="H48" s="16">
        <v>2.92</v>
      </c>
      <c r="I48" s="16">
        <v>4.3499999999999996</v>
      </c>
      <c r="J48" s="17">
        <v>4.59</v>
      </c>
    </row>
    <row r="49" spans="2:10" ht="57.75" customHeight="1" thickBot="1" x14ac:dyDescent="0.3">
      <c r="B49" s="18"/>
      <c r="C49" s="1143" t="s">
        <v>5</v>
      </c>
      <c r="D49" s="1143"/>
      <c r="E49" s="1144"/>
      <c r="F49" s="19" t="s">
        <v>577</v>
      </c>
      <c r="G49" s="20">
        <v>1.68</v>
      </c>
      <c r="H49" s="20">
        <v>3.6</v>
      </c>
      <c r="I49" s="20">
        <v>3</v>
      </c>
      <c r="J49" s="21">
        <v>0.93</v>
      </c>
    </row>
    <row r="50" spans="2:10" ht="12.75" x14ac:dyDescent="0.25"/>
  </sheetData>
  <sheetProtection algorithmName="SHA-512" hashValue="KyT7h4Y3/EGpJnOo7JicZxLDO/KaSRAFGOcKn3GTm6EFOSWwXh35vIt2ceqaDyIPLBXqnZ80bj1CW3JA/O5Y1g==" saltValue="ttDhLaWfvgaJiyX2Wmf0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佐川　篤</cp:lastModifiedBy>
  <cp:lastPrinted>2024-03-22T04:26:15Z</cp:lastPrinted>
  <dcterms:created xsi:type="dcterms:W3CDTF">2024-03-14T00:33:03Z</dcterms:created>
  <dcterms:modified xsi:type="dcterms:W3CDTF">2024-03-22T04:37:34Z</dcterms:modified>
  <cp:category/>
</cp:coreProperties>
</file>