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2.82.36\share3\55_財政事務\07 財政状況★\99 財政状況資料集※R4(R3決算)～公会計担当→土木班へ\R3決算\２回目\"/>
    </mc:Choice>
  </mc:AlternateContent>
  <xr:revisionPtr revIDLastSave="0" documentId="8_{24745BD2-FCAE-4C54-9C1C-54EC9B371429}" xr6:coauthVersionLast="47" xr6:coauthVersionMax="47" xr10:uidLastSave="{00000000-0000-0000-0000-000000000000}"/>
  <bookViews>
    <workbookView xWindow="-110" yWindow="-110" windowWidth="20740" windowHeight="13300" tabRatio="783" firstSheet="12"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7" i="12" l="1"/>
  <c r="AU88" i="12" l="1"/>
  <c r="AP88" i="12"/>
  <c r="AF88" i="12"/>
  <c r="AU63" i="12"/>
  <c r="V35" i="12"/>
  <c r="Q35" i="12"/>
  <c r="AA34" i="12"/>
  <c r="V33" i="12"/>
  <c r="Q33" i="12"/>
  <c r="AP23" i="12"/>
  <c r="AP63" i="12"/>
  <c r="AA32" i="12"/>
  <c r="AA36" i="12"/>
  <c r="AA37" i="12"/>
  <c r="AA31" i="12"/>
  <c r="AA30" i="12"/>
  <c r="AA29" i="12"/>
  <c r="AA28" i="12"/>
  <c r="AA9" i="12"/>
  <c r="AA10" i="12"/>
  <c r="AA8" i="12"/>
  <c r="AA7" i="12"/>
  <c r="AA35" i="12" l="1"/>
  <c r="AA33" i="12"/>
  <c r="BG35" i="10" l="1"/>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BW36" i="10"/>
  <c r="BE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C36" i="10"/>
  <c r="C37" i="10" s="1"/>
  <c r="AM34" i="10"/>
  <c r="AM35" i="10" s="1"/>
  <c r="AM36" i="10" s="1"/>
  <c r="AM37" i="10" s="1"/>
  <c r="BE34" i="10" l="1"/>
  <c r="BE35" i="10" s="1"/>
  <c r="BW34" i="10" l="1"/>
  <c r="BW35"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<sst xmlns="http://schemas.openxmlformats.org/spreadsheetml/2006/main" count="1122" uniqueCount="639">
  <si>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</si>
  <si>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</si>
  <si>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</si>
  <si>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</si>
  <si>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</si>
  <si>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</si>
  <si>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</si>
  <si>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</si>
  <si>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</si>
  <si>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</si>
  <si>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</si>
  <si>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</si>
  <si>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</si>
  <si>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</si>
  <si>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</si>
  <si>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</si>
  <si>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</si>
  <si>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</si>
  <si>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</si>
  <si>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</si>
  <si>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</si>
  <si>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</si>
  <si>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</si>
  <si>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</si>
  <si>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</si>
  <si>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</si>
  <si>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</si>
  <si>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</si>
  <si>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</si>
  <si>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</si>
  <si>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</si>
  <si>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</si>
  <si>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</si>
  <si>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</si>
  <si>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</si>
  <si>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</si>
  <si>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</si>
  <si>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</si>
  <si>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</si>
  <si>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</si>
  <si>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</si>
  <si>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</si>
  <si>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</si>
  <si>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</si>
  <si>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</si>
  <si>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</si>
  <si>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</si>
  <si>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</si>
  <si>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</si>
  <si>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</si>
  <si>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</si>
  <si>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</si>
  <si>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</si>
  <si>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</si>
  <si>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</si>
  <si>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</si>
  <si>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</si>
  <si>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</si>
  <si>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</si>
  <si>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</si>
  <si>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</si>
  <si>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</si>
  <si>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</si>
  <si>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</si>
  <si>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</si>
  <si>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</si>
  <si>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</si>
  <si>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</si>
  <si>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</si>
  <si>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</si>
  <si>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</si>
  <si>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</si>
  <si>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</si>
  <si>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</si>
  <si>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</si>
  <si>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</si>
  <si>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</si>
  <si>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</si>
  <si>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</si>
  <si>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</si>
  <si>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</si>
  <si>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</si>
  <si>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</si>
  <si>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</si>
  <si>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</si>
  <si>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</si>
  <si>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</si>
  <si>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</si>
  <si>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</si>
  <si>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</si>
  <si>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</si>
  <si>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</si>
  <si>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</si>
  <si>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</si>
  <si>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</si>
  <si>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</si>
  <si>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</si>
  <si>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</si>
  <si>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</si>
  <si>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</si>
  <si>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</si>
  <si>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</si>
  <si>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函館市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</si>
  <si>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</si>
  <si>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</si>
  <si>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</si>
  <si>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</si>
  <si>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</si>
  <si>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</si>
  <si>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</si>
  <si>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</si>
  <si>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</si>
  <si>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</si>
  <si>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</si>
  <si>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</si>
  <si>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</si>
  <si>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</si>
  <si>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</si>
  <si>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</si>
  <si>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</si>
  <si>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</si>
  <si>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</si>
  <si>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</si>
  <si>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</si>
  <si>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</si>
  <si>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</si>
  <si>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</si>
  <si>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</si>
  <si>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</si>
  <si>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</si>
  <si>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</si>
  <si>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</si>
  <si>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</si>
  <si>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</si>
  <si>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</si>
  <si>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</si>
  <si>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</si>
  <si>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</si>
  <si>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</si>
  <si>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</si>
  <si>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</si>
  <si>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</si>
  <si>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</si>
  <si>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</si>
  <si>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</si>
  <si>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</si>
  <si>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</si>
  <si>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</si>
  <si>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</si>
  <si>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</si>
  <si>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</si>
  <si>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</si>
  <si>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</si>
  <si>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</si>
  <si>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</si>
  <si>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</si>
  <si>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</si>
  <si>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</si>
  <si>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</si>
  <si>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</si>
  <si>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</si>
  <si>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</si>
  <si>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</si>
  <si>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</si>
  <si>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</si>
  <si>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</si>
  <si>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</si>
  <si>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</si>
  <si>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</si>
  <si>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</si>
  <si>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</si>
  <si>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</si>
  <si>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</si>
  <si>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</si>
  <si>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</si>
  <si>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</si>
  <si>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</si>
  <si>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</si>
  <si>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</si>
  <si>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</si>
  <si>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</si>
  <si>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</si>
  <si>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</si>
  <si>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</si>
  <si>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</si>
  <si>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</si>
  <si>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</si>
  <si>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</si>
  <si>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</si>
  <si>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</si>
  <si>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</si>
  <si>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</si>
  <si>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</si>
  <si>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</si>
  <si>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</si>
  <si>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</si>
  <si>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</si>
  <si>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</si>
  <si>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</si>
  <si>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</si>
  <si>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</si>
  <si>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</si>
  <si>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</si>
  <si>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</si>
  <si>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</si>
  <si>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</si>
  <si>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</si>
  <si>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</si>
  <si>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</si>
  <si>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</si>
  <si>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</si>
  <si>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</si>
  <si>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</si>
  <si>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</si>
  <si>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</si>
  <si>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</si>
  <si>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</si>
  <si>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</si>
  <si>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</si>
  <si>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北海道函館市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</si>
  <si>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</si>
  <si>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</si>
  <si>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</si>
  <si>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</si>
  <si>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</si>
  <si>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</si>
  <si>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</si>
  <si>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</si>
  <si>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</si>
  <si>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</si>
  <si>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</si>
  <si>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</si>
  <si>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</si>
  <si>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</si>
  <si>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</si>
  <si>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</si>
  <si>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</si>
  <si>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</si>
  <si>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</si>
  <si>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</si>
  <si>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</si>
  <si>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</si>
  <si>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</si>
  <si>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</si>
  <si>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</si>
  <si>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</si>
  <si>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</si>
  <si>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</si>
  <si>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</si>
  <si>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</si>
  <si>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</si>
  <si>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</si>
  <si>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</si>
  <si>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</si>
  <si>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</si>
  <si>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</si>
  <si>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</si>
  <si>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</si>
  <si>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</si>
  <si>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</si>
  <si>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</si>
  <si>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</si>
  <si>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</si>
  <si>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</si>
  <si>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</si>
  <si>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</si>
  <si>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</si>
  <si>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</si>
  <si>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</si>
  <si>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</si>
  <si>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</si>
  <si>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</si>
  <si>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</si>
  <si>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</si>
  <si>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</si>
  <si>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</si>
  <si>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</si>
  <si>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</si>
  <si>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</si>
  <si>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</si>
  <si>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</si>
  <si>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</si>
  <si>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</si>
  <si>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</si>
  <si>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</si>
  <si>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</si>
  <si>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</si>
  <si>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</si>
  <si>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</si>
  <si>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</si>
  <si>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</si>
  <si>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</si>
  <si>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</si>
  <si>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</si>
  <si>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</si>
  <si>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</si>
  <si>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</si>
  <si>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</si>
  <si>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</si>
  <si>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</si>
  <si>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</si>
  <si>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</si>
  <si>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</si>
  <si>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</si>
  <si>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</si>
  <si>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</si>
  <si>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</si>
  <si>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</si>
  <si>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</si>
  <si>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</si>
  <si>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</si>
  <si>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</si>
  <si>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</si>
  <si>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</si>
  <si>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</si>
  <si>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</si>
  <si>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</si>
  <si>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</si>
  <si>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</si>
  <si>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</si>
  <si>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</si>
  <si>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</si>
  <si>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</si>
  <si>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</si>
  <si>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</si>
  <si>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</si>
  <si>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</si>
  <si>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</si>
  <si>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</si>
  <si>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</si>
  <si>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</si>
  <si>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</si>
  <si>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</si>
  <si>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</si>
  <si>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</si>
  <si>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</si>
  <si>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</si>
  <si>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</si>
  <si>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</si>
  <si>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</si>
  <si>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</si>
  <si>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</si>
  <si>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</si>
  <si>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</si>
  <si>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</si>
  <si>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</si>
  <si>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交通</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</si>
  <si>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</si>
  <si>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</si>
  <si>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</si>
  <si>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</si>
  <si>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</si>
  <si>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</si>
  <si>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</si>
  <si>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</si>
  <si>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</si>
  <si>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</si>
  <si>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</si>
  <si>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</si>
  <si>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</si>
  <si>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</si>
  <si>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</si>
  <si>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</si>
  <si>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</si>
  <si>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</si>
  <si>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</si>
  <si>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</si>
  <si>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</si>
  <si>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</si>
  <si>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</si>
  <si>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</si>
  <si>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</si>
  <si>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</si>
  <si>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</si>
  <si>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</si>
  <si>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</si>
  <si>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北海道函館市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</si>
  <si>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</si>
  <si>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</si>
  <si>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</si>
  <si>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</si>
  <si>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</si>
  <si>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</si>
  <si>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</si>
  <si>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</si>
  <si>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</si>
  <si>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</si>
  <si>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</si>
  <si>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</si>
  <si>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</si>
  <si>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</si>
  <si>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</si>
  <si>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</si>
  <si>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</si>
  <si>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</si>
  <si>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</si>
  <si>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</si>
  <si>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</si>
  <si>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奨学資金特別会計</t>
    <phoneticPr fontId="5"/>
  </si>
  <si>
    <t>母子父子寡婦福祉資金貸付事業特別会計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</si>
  <si>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</si>
  <si>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</si>
  <si>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</si>
  <si>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</si>
  <si>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</si>
  <si>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</si>
  <si>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</si>
  <si>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</si>
  <si>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</si>
  <si>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</si>
  <si>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</si>
  <si>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</si>
  <si>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</si>
  <si>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</si>
  <si>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</si>
  <si>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</si>
  <si>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自転車競走事業特別会計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</si>
  <si>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</si>
  <si>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</si>
  <si>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</si>
  <si>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</si>
  <si>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</si>
  <si>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</si>
  <si>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交通事業会計</t>
    <phoneticPr fontId="5"/>
  </si>
  <si>
    <t>病院事業会計</t>
    <phoneticPr fontId="5"/>
  </si>
  <si>
    <t>法適用企業</t>
    <phoneticPr fontId="5"/>
  </si>
  <si>
    <t>地方卸売市場事業特別会計</t>
    <phoneticPr fontId="5"/>
  </si>
  <si>
    <t>法非適用企業</t>
    <phoneticPr fontId="5"/>
  </si>
  <si>
    <t>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</si>
  <si>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</si>
  <si>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</si>
  <si>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</si>
  <si>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</si>
  <si>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</si>
  <si>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</si>
  <si>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</si>
  <si>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</si>
  <si>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</si>
  <si>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</si>
  <si>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</si>
  <si>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</si>
  <si>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</si>
  <si>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</si>
  <si>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</si>
  <si>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</si>
  <si>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</si>
  <si>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</si>
  <si>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</si>
  <si>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</si>
  <si>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</si>
  <si>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</si>
  <si>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</si>
  <si>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</si>
  <si>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</si>
  <si>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</si>
  <si>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</si>
  <si>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</si>
  <si>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</si>
  <si>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</si>
  <si>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</si>
  <si>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</si>
  <si>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</si>
  <si>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</si>
  <si>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</si>
  <si>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</si>
  <si>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</si>
  <si>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</si>
  <si>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</si>
  <si>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</si>
  <si>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</si>
  <si>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</si>
  <si>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</si>
  <si>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</si>
  <si>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</si>
  <si>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</si>
  <si>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</si>
  <si>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</si>
  <si>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</si>
  <si>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</si>
  <si>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</si>
  <si>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</si>
  <si>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</si>
  <si>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</si>
  <si>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</si>
  <si>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</si>
  <si>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</si>
  <si>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</si>
  <si>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</si>
  <si>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</si>
  <si>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</si>
  <si>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</si>
  <si>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</si>
  <si>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</si>
  <si>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</si>
  <si>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</si>
  <si>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</si>
  <si>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</si>
  <si>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</si>
  <si>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</si>
  <si>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</si>
  <si>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</si>
  <si>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</si>
  <si>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</si>
  <si>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</si>
  <si>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</si>
  <si>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</si>
  <si>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</si>
  <si>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</si>
  <si>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</si>
  <si>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</si>
  <si>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</si>
  <si>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</si>
  <si>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</si>
  <si>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</si>
  <si>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</si>
  <si>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</si>
  <si>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</si>
  <si>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</si>
  <si>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</si>
  <si>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</si>
  <si>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</si>
  <si>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</si>
  <si>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</si>
  <si>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</si>
  <si>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</si>
  <si>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</si>
  <si>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</si>
  <si>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</si>
  <si>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</si>
  <si>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</si>
  <si>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</si>
  <si>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</si>
  <si>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</si>
  <si>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</si>
  <si>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</si>
  <si>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</si>
  <si>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</si>
  <si>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</si>
  <si>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</si>
  <si>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</si>
  <si>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</si>
  <si>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</si>
  <si>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</si>
  <si>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</si>
  <si>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</si>
  <si>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</si>
  <si>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</si>
  <si>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</si>
  <si>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</si>
  <si>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</si>
  <si>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</si>
  <si>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</si>
  <si>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</si>
  <si>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</si>
  <si>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</si>
  <si>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</si>
  <si>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</si>
  <si>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</si>
  <si>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</si>
  <si>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</si>
  <si>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</si>
  <si>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</si>
  <si>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</si>
  <si>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</si>
  <si>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</si>
  <si>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</si>
  <si>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</si>
  <si>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</si>
  <si>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</si>
  <si>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</si>
  <si>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</si>
  <si>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</si>
  <si>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</si>
  <si>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</si>
  <si>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</si>
  <si>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</si>
  <si>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</si>
  <si>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</si>
  <si>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</si>
  <si>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</si>
  <si>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</si>
  <si>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</si>
  <si>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</si>
  <si>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</si>
  <si>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</si>
  <si>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</si>
  <si>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</si>
  <si>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</si>
  <si>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</si>
  <si>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</si>
  <si>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</si>
  <si>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</si>
  <si>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</si>
  <si>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0.34</t>
  </si>
  <si>
    <t>水道事業会計</t>
  </si>
  <si>
    <t>一般会計</t>
  </si>
  <si>
    <t>公共下水道事業会計</t>
  </si>
  <si>
    <t>病院事業会計</t>
  </si>
  <si>
    <t>▲ 4.48</t>
  </si>
  <si>
    <t>▲ 4.40</t>
  </si>
  <si>
    <t>▲ 4.37</t>
  </si>
  <si>
    <t>▲ 1.86</t>
  </si>
  <si>
    <t>介護保険事業特別会計</t>
  </si>
  <si>
    <t>国民健康保険事業特別会計</t>
  </si>
  <si>
    <t>後期高齢者医療事業特別会計</t>
  </si>
  <si>
    <t>港湾事業特別会計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</si>
  <si>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</si>
  <si>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</si>
  <si>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</si>
  <si>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</si>
  <si>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</si>
  <si>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</si>
  <si>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</si>
  <si>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</si>
  <si>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函館バス</t>
    <rPh sb="0" eb="2">
      <t>ハコダテ</t>
    </rPh>
    <phoneticPr fontId="2"/>
  </si>
  <si>
    <t>-</t>
    <phoneticPr fontId="2"/>
  </si>
  <si>
    <t>南北海道学術振興財団</t>
  </si>
  <si>
    <t>函館市土地開発公社</t>
  </si>
  <si>
    <t>函館山ロープウェイ</t>
  </si>
  <si>
    <t>はこだてティーエムオー</t>
  </si>
  <si>
    <t>函館市住宅都市施設公社</t>
  </si>
  <si>
    <t>函館市文化・スポーツ振興財団</t>
  </si>
  <si>
    <t>函館市国際貿易センター</t>
  </si>
  <si>
    <t>函館国際水産・海洋都市推進機構</t>
  </si>
  <si>
    <t>函館市学校給食会</t>
    <rPh sb="0" eb="3">
      <t>ハコダテシ</t>
    </rPh>
    <rPh sb="3" eb="5">
      <t>ガッコウ</t>
    </rPh>
    <rPh sb="5" eb="8">
      <t>キュウショクカイ</t>
    </rPh>
    <phoneticPr fontId="2"/>
  </si>
  <si>
    <t>はこだて西部まちづくＲｅ－Ｄｅｓｉｇｎ</t>
    <phoneticPr fontId="2"/>
  </si>
  <si>
    <t>函館圏公立大学広域連合</t>
    <rPh sb="0" eb="2">
      <t>ハコダテ</t>
    </rPh>
    <rPh sb="2" eb="3">
      <t>ケン</t>
    </rPh>
    <rPh sb="3" eb="5">
      <t>コウリツ</t>
    </rPh>
    <rPh sb="5" eb="7">
      <t>ダイガク</t>
    </rPh>
    <rPh sb="7" eb="9">
      <t>コウイキ</t>
    </rPh>
    <rPh sb="9" eb="11">
      <t>レンゴウ</t>
    </rPh>
    <phoneticPr fontId="2"/>
  </si>
  <si>
    <t>函館湾流域下水道事務組合</t>
    <rPh sb="0" eb="3">
      <t>ハコダテワン</t>
    </rPh>
    <rPh sb="3" eb="5">
      <t>リュウイキ</t>
    </rPh>
    <rPh sb="5" eb="8">
      <t>ゲスイドウ</t>
    </rPh>
    <rPh sb="8" eb="10">
      <t>ジム</t>
    </rPh>
    <rPh sb="10" eb="12">
      <t>クミアイ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</si>
  <si>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</si>
  <si>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</si>
  <si>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減少傾向にあるが，有形固定資産減価償却率については，老朽化した施設が多く増加傾向にあるため，点検・診断や計画的な予防保全による長寿命化を進めていくなど，公共施設等の適正管理に努める。</t>
    <rPh sb="1" eb="3">
      <t>ショウライ</t>
    </rPh>
    <rPh sb="3" eb="5">
      <t>フタン</t>
    </rPh>
    <rPh sb="5" eb="7">
      <t>ヒリツ</t>
    </rPh>
    <rPh sb="8" eb="10">
      <t>ゲンショウ</t>
    </rPh>
    <rPh sb="10" eb="12">
      <t>ケイコウ</t>
    </rPh>
    <rPh sb="17" eb="19">
      <t>ユウケイ</t>
    </rPh>
    <rPh sb="19" eb="21">
      <t>コテイ</t>
    </rPh>
    <rPh sb="21" eb="23">
      <t>シサン</t>
    </rPh>
    <rPh sb="23" eb="25">
      <t>ゲンカ</t>
    </rPh>
    <rPh sb="25" eb="27">
      <t>ショウキャク</t>
    </rPh>
    <rPh sb="27" eb="28">
      <t>リツ</t>
    </rPh>
    <rPh sb="34" eb="36">
      <t>ロウキュウ</t>
    </rPh>
    <rPh sb="36" eb="37">
      <t>カ</t>
    </rPh>
    <rPh sb="39" eb="41">
      <t>シセツ</t>
    </rPh>
    <rPh sb="42" eb="43">
      <t>オオ</t>
    </rPh>
    <rPh sb="44" eb="46">
      <t>ゾウカ</t>
    </rPh>
    <rPh sb="46" eb="48">
      <t>ケイコウ</t>
    </rPh>
    <rPh sb="54" eb="56">
      <t>テンケン</t>
    </rPh>
    <rPh sb="57" eb="59">
      <t>シンダン</t>
    </rPh>
    <rPh sb="60" eb="62">
      <t>ケイカク</t>
    </rPh>
    <rPh sb="62" eb="63">
      <t>テキ</t>
    </rPh>
    <rPh sb="64" eb="66">
      <t>ヨボウ</t>
    </rPh>
    <rPh sb="66" eb="68">
      <t>ホゼン</t>
    </rPh>
    <rPh sb="71" eb="72">
      <t>チョウ</t>
    </rPh>
    <rPh sb="72" eb="74">
      <t>ジュミョウ</t>
    </rPh>
    <rPh sb="74" eb="75">
      <t>カ</t>
    </rPh>
    <rPh sb="76" eb="77">
      <t>スス</t>
    </rPh>
    <rPh sb="84" eb="86">
      <t>コウキョウ</t>
    </rPh>
    <rPh sb="86" eb="88">
      <t>シセツ</t>
    </rPh>
    <rPh sb="88" eb="89">
      <t>トウ</t>
    </rPh>
    <rPh sb="90" eb="92">
      <t>テキセイ</t>
    </rPh>
    <rPh sb="92" eb="94">
      <t>カンリ</t>
    </rPh>
    <rPh sb="95" eb="96">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</si>
  <si>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</si>
  <si>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</si>
  <si>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</si>
  <si>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</si>
  <si>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</si>
  <si>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</si>
  <si>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実質公債費比率および将来負担比率ともに類似団体と比較して高い状況にあるものの，新規市債発行の抑制などに伴い比率は近年減少傾向にあり，実質公債費比率についても，
償還の終了により平成30年度から令和３年度にかけては大きく減少している。今後も新規市債発行の抑制などにより，将来負担比率の減少に努める。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</si>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</sst>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F0AB9EF-BD6A-4B28-BFD4-496E321E351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4C39-4C6D-9043-8166C1B9C4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53529</c:v>
                </c:pt>
                <c:pt idx="1">
                  <c:v>44963</c:v>
                </c:pt>
                <c:pt idx="2">
                  <c:v>57264</c:v>
                </c:pt>
                <c:pt idx="3">
                  <c:v>48529</c:v>
                </c:pt>
                <c:pt idx="4">
                  <c:v>37521</c:v>
                </c:pt>
              </c:numCache>
            </c:numRef>
          </c:val>
          <c:smooth val="0"/>
          <c:extLst>
            <c:ext xmlns:c16="http://schemas.microsoft.com/office/drawing/2014/chart" uri="{C3380CC4-5D6E-409C-BE32-E72D297353CC}">
              <c16:uniqueId val="{00000001-4C39-4C6D-9043-8166C1B9C4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1.31</c:v>
                </c:pt>
                <c:pt idx="1">
                  <c:v>0.67</c:v>
                </c:pt>
                <c:pt idx="2">
                  <c:v>1.93</c:v>
                </c:pt>
                <c:pt idx="3">
                  <c:v>2.92</c:v>
                </c:pt>
                <c:pt idx="4">
                  <c:v>4.3499999999999996</c:v>
                </c:pt>
              </c:numCache>
            </c:numRef>
          </c:val>
          <c:extLst>
            <c:ext xmlns:c16="http://schemas.microsoft.com/office/drawing/2014/chart" uri="{C3380CC4-5D6E-409C-BE32-E72D297353CC}">
              <c16:uniqueId val="{00000000-63D7-49F3-B366-AC943571F1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7.39</c:v>
                </c:pt>
                <c:pt idx="1">
                  <c:v>7.75</c:v>
                </c:pt>
                <c:pt idx="2">
                  <c:v>8.15</c:v>
                </c:pt>
                <c:pt idx="3">
                  <c:v>10.59</c:v>
                </c:pt>
                <c:pt idx="4">
                  <c:v>11.73</c:v>
                </c:pt>
              </c:numCache>
            </c:numRef>
          </c:val>
          <c:extLst>
            <c:ext xmlns:c16="http://schemas.microsoft.com/office/drawing/2014/chart" uri="{C3380CC4-5D6E-409C-BE32-E72D297353CC}">
              <c16:uniqueId val="{00000001-63D7-49F3-B366-AC943571F1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1.48</c:v>
                </c:pt>
                <c:pt idx="1">
                  <c:v>-0.34</c:v>
                </c:pt>
                <c:pt idx="2">
                  <c:v>1.68</c:v>
                </c:pt>
                <c:pt idx="3">
                  <c:v>3.6</c:v>
                </c:pt>
                <c:pt idx="4">
                  <c:v>3</c:v>
                </c:pt>
              </c:numCache>
            </c:numRef>
          </c:val>
          <c:smooth val="0"/>
          <c:extLst>
            <c:ext xmlns:c16="http://schemas.microsoft.com/office/drawing/2014/chart" uri="{C3380CC4-5D6E-409C-BE32-E72D297353CC}">
              <c16:uniqueId val="{00000002-63D7-49F3-B366-AC943571F1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0.56000000000000005</c:v>
                </c:pt>
                <c:pt idx="2">
                  <c:v>#N/A</c:v>
                </c:pt>
                <c:pt idx="3">
                  <c:v>0.63</c:v>
                </c:pt>
                <c:pt idx="4">
                  <c:v>#N/A</c:v>
                </c:pt>
                <c:pt idx="5">
                  <c:v>0.72</c:v>
                </c:pt>
                <c:pt idx="6">
                  <c:v>#N/A</c:v>
                </c:pt>
                <c:pt idx="7">
                  <c:v>0.28999999999999998</c:v>
                </c:pt>
                <c:pt idx="8">
                  <c:v>#N/A</c:v>
                </c:pt>
                <c:pt idx="9">
                  <c:v>7.0000000000000007E-2</c:v>
                </c:pt>
              </c:numCache>
            </c:numRef>
          </c:val>
          <c:extLst>
            <c:ext xmlns:c16="http://schemas.microsoft.com/office/drawing/2014/chart" uri="{C3380CC4-5D6E-409C-BE32-E72D297353CC}">
              <c16:uniqueId val="{00000000-18DB-4BE0-AAF4-F400EAC19E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DB-4BE0-AAF4-F400EAC19EDC}"/>
            </c:ext>
          </c:extLst>
        </c:ser>
        <c:ser>
          <c:idx val="2"/>
          <c:order val="2"/>
          <c:tx>
            <c:strRef>
              <c:f>データシート!$A$29</c:f>
              <c:strCache>
                <c:ptCount val="1"/>
                <c:pt idx="0">
                  <c:v>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0.03</c:v>
                </c:pt>
                <c:pt idx="4">
                  <c:v>#N/A</c:v>
                </c:pt>
                <c:pt idx="5">
                  <c:v>7.0000000000000007E-2</c:v>
                </c:pt>
                <c:pt idx="6">
                  <c:v>#N/A</c:v>
                </c:pt>
                <c:pt idx="7">
                  <c:v>0.04</c:v>
                </c:pt>
                <c:pt idx="8">
                  <c:v>#N/A</c:v>
                </c:pt>
                <c:pt idx="9">
                  <c:v>0.05</c:v>
                </c:pt>
              </c:numCache>
            </c:numRef>
          </c:val>
          <c:extLst>
            <c:ext xmlns:c16="http://schemas.microsoft.com/office/drawing/2014/chart" uri="{C3380CC4-5D6E-409C-BE32-E72D297353CC}">
              <c16:uniqueId val="{00000002-18DB-4BE0-AAF4-F400EAC19E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0.13</c:v>
                </c:pt>
                <c:pt idx="2">
                  <c:v>#N/A</c:v>
                </c:pt>
                <c:pt idx="3">
                  <c:v>0.15</c:v>
                </c:pt>
                <c:pt idx="4">
                  <c:v>#N/A</c:v>
                </c:pt>
                <c:pt idx="5">
                  <c:v>0.1</c:v>
                </c:pt>
                <c:pt idx="6">
                  <c:v>#N/A</c:v>
                </c:pt>
                <c:pt idx="7">
                  <c:v>0.11</c:v>
                </c:pt>
                <c:pt idx="8">
                  <c:v>#N/A</c:v>
                </c:pt>
                <c:pt idx="9">
                  <c:v>0.12</c:v>
                </c:pt>
              </c:numCache>
            </c:numRef>
          </c:val>
          <c:extLst>
            <c:ext xmlns:c16="http://schemas.microsoft.com/office/drawing/2014/chart" uri="{C3380CC4-5D6E-409C-BE32-E72D297353CC}">
              <c16:uniqueId val="{00000003-18DB-4BE0-AAF4-F400EAC19E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1.19</c:v>
                </c:pt>
                <c:pt idx="2">
                  <c:v>#N/A</c:v>
                </c:pt>
                <c:pt idx="3">
                  <c:v>0.63</c:v>
                </c:pt>
                <c:pt idx="4">
                  <c:v>#N/A</c:v>
                </c:pt>
                <c:pt idx="5">
                  <c:v>0.83</c:v>
                </c:pt>
                <c:pt idx="6">
                  <c:v>#N/A</c:v>
                </c:pt>
                <c:pt idx="7">
                  <c:v>0.91</c:v>
                </c:pt>
                <c:pt idx="8">
                  <c:v>#N/A</c:v>
                </c:pt>
                <c:pt idx="9">
                  <c:v>0.65</c:v>
                </c:pt>
              </c:numCache>
            </c:numRef>
          </c:val>
          <c:extLst>
            <c:ext xmlns:c16="http://schemas.microsoft.com/office/drawing/2014/chart" uri="{C3380CC4-5D6E-409C-BE32-E72D297353CC}">
              <c16:uniqueId val="{00000004-18DB-4BE0-AAF4-F400EAC19E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0.62</c:v>
                </c:pt>
                <c:pt idx="2">
                  <c:v>#N/A</c:v>
                </c:pt>
                <c:pt idx="3">
                  <c:v>1.36</c:v>
                </c:pt>
                <c:pt idx="4">
                  <c:v>#N/A</c:v>
                </c:pt>
                <c:pt idx="5">
                  <c:v>0.8</c:v>
                </c:pt>
                <c:pt idx="6">
                  <c:v>#N/A</c:v>
                </c:pt>
                <c:pt idx="7">
                  <c:v>1.18</c:v>
                </c:pt>
                <c:pt idx="8">
                  <c:v>#N/A</c:v>
                </c:pt>
                <c:pt idx="9">
                  <c:v>0.91</c:v>
                </c:pt>
              </c:numCache>
            </c:numRef>
          </c:val>
          <c:extLst>
            <c:ext xmlns:c16="http://schemas.microsoft.com/office/drawing/2014/chart" uri="{C3380CC4-5D6E-409C-BE32-E72D297353CC}">
              <c16:uniqueId val="{00000005-18DB-4BE0-AAF4-F400EAC19E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4.4800000000000004</c:v>
                </c:pt>
                <c:pt idx="1">
                  <c:v>#N/A</c:v>
                </c:pt>
                <c:pt idx="2">
                  <c:v>4.4000000000000004</c:v>
                </c:pt>
                <c:pt idx="3">
                  <c:v>#N/A</c:v>
                </c:pt>
                <c:pt idx="4">
                  <c:v>4.37</c:v>
                </c:pt>
                <c:pt idx="5">
                  <c:v>#N/A</c:v>
                </c:pt>
                <c:pt idx="6">
                  <c:v>1.86</c:v>
                </c:pt>
                <c:pt idx="7">
                  <c:v>#N/A</c:v>
                </c:pt>
                <c:pt idx="8">
                  <c:v>#N/A</c:v>
                </c:pt>
                <c:pt idx="9">
                  <c:v>2.69</c:v>
                </c:pt>
              </c:numCache>
            </c:numRef>
          </c:val>
          <c:extLst>
            <c:ext xmlns:c16="http://schemas.microsoft.com/office/drawing/2014/chart" uri="{C3380CC4-5D6E-409C-BE32-E72D297353CC}">
              <c16:uniqueId val="{00000006-18DB-4BE0-AAF4-F400EAC19E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2.96</c:v>
                </c:pt>
                <c:pt idx="2">
                  <c:v>#N/A</c:v>
                </c:pt>
                <c:pt idx="3">
                  <c:v>2.97</c:v>
                </c:pt>
                <c:pt idx="4">
                  <c:v>#N/A</c:v>
                </c:pt>
                <c:pt idx="5">
                  <c:v>3.11</c:v>
                </c:pt>
                <c:pt idx="6">
                  <c:v>#N/A</c:v>
                </c:pt>
                <c:pt idx="7">
                  <c:v>3.04</c:v>
                </c:pt>
                <c:pt idx="8">
                  <c:v>#N/A</c:v>
                </c:pt>
                <c:pt idx="9">
                  <c:v>2.94</c:v>
                </c:pt>
              </c:numCache>
            </c:numRef>
          </c:val>
          <c:extLst>
            <c:ext xmlns:c16="http://schemas.microsoft.com/office/drawing/2014/chart" uri="{C3380CC4-5D6E-409C-BE32-E72D297353CC}">
              <c16:uniqueId val="{00000007-18DB-4BE0-AAF4-F400EAC19E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1.44</c:v>
                </c:pt>
                <c:pt idx="2">
                  <c:v>#N/A</c:v>
                </c:pt>
                <c:pt idx="3">
                  <c:v>0.62</c:v>
                </c:pt>
                <c:pt idx="4">
                  <c:v>#N/A</c:v>
                </c:pt>
                <c:pt idx="5">
                  <c:v>1.85</c:v>
                </c:pt>
                <c:pt idx="6">
                  <c:v>#N/A</c:v>
                </c:pt>
                <c:pt idx="7">
                  <c:v>2.87</c:v>
                </c:pt>
                <c:pt idx="8">
                  <c:v>#N/A</c:v>
                </c:pt>
                <c:pt idx="9">
                  <c:v>4.29</c:v>
                </c:pt>
              </c:numCache>
            </c:numRef>
          </c:val>
          <c:extLst>
            <c:ext xmlns:c16="http://schemas.microsoft.com/office/drawing/2014/chart" uri="{C3380CC4-5D6E-409C-BE32-E72D297353CC}">
              <c16:uniqueId val="{00000008-18DB-4BE0-AAF4-F400EAC19E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3.97</c:v>
                </c:pt>
                <c:pt idx="2">
                  <c:v>#N/A</c:v>
                </c:pt>
                <c:pt idx="3">
                  <c:v>4.3099999999999996</c:v>
                </c:pt>
                <c:pt idx="4">
                  <c:v>#N/A</c:v>
                </c:pt>
                <c:pt idx="5">
                  <c:v>4.72</c:v>
                </c:pt>
                <c:pt idx="6">
                  <c:v>#N/A</c:v>
                </c:pt>
                <c:pt idx="7">
                  <c:v>4.71</c:v>
                </c:pt>
                <c:pt idx="8">
                  <c:v>#N/A</c:v>
                </c:pt>
                <c:pt idx="9">
                  <c:v>4.42</c:v>
                </c:pt>
              </c:numCache>
            </c:numRef>
          </c:val>
          <c:extLst>
            <c:ext xmlns:c16="http://schemas.microsoft.com/office/drawing/2014/chart" uri="{C3380CC4-5D6E-409C-BE32-E72D297353CC}">
              <c16:uniqueId val="{00000009-18DB-4BE0-AAF4-F400EAC19E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13774</c:v>
                </c:pt>
                <c:pt idx="5">
                  <c:v>13784</c:v>
                </c:pt>
                <c:pt idx="8">
                  <c:v>12971</c:v>
                </c:pt>
                <c:pt idx="11">
                  <c:v>12892</c:v>
                </c:pt>
                <c:pt idx="14">
                  <c:v>12556</c:v>
                </c:pt>
              </c:numCache>
            </c:numRef>
          </c:val>
          <c:extLst>
            <c:ext xmlns:c16="http://schemas.microsoft.com/office/drawing/2014/chart" uri="{C3380CC4-5D6E-409C-BE32-E72D297353CC}">
              <c16:uniqueId val="{00000000-6EFD-4EDE-9F0C-A7912514FE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6EFD-4EDE-9F0C-A7912514FE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186</c:v>
                </c:pt>
                <c:pt idx="3">
                  <c:v>244</c:v>
                </c:pt>
                <c:pt idx="6">
                  <c:v>205</c:v>
                </c:pt>
                <c:pt idx="9">
                  <c:v>246</c:v>
                </c:pt>
                <c:pt idx="12">
                  <c:v>196</c:v>
                </c:pt>
              </c:numCache>
            </c:numRef>
          </c:val>
          <c:extLst>
            <c:ext xmlns:c16="http://schemas.microsoft.com/office/drawing/2014/chart" uri="{C3380CC4-5D6E-409C-BE32-E72D297353CC}">
              <c16:uniqueId val="{00000002-6EFD-4EDE-9F0C-A7912514FE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FD-4EDE-9F0C-A7912514FE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2963</c:v>
                </c:pt>
                <c:pt idx="3">
                  <c:v>2938</c:v>
                </c:pt>
                <c:pt idx="6">
                  <c:v>2819</c:v>
                </c:pt>
                <c:pt idx="9">
                  <c:v>2851</c:v>
                </c:pt>
                <c:pt idx="12">
                  <c:v>2818</c:v>
                </c:pt>
              </c:numCache>
            </c:numRef>
          </c:val>
          <c:extLst>
            <c:ext xmlns:c16="http://schemas.microsoft.com/office/drawing/2014/chart" uri="{C3380CC4-5D6E-409C-BE32-E72D297353CC}">
              <c16:uniqueId val="{00000004-6EFD-4EDE-9F0C-A7912514FE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FD-4EDE-9F0C-A7912514FE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FD-4EDE-9F0C-A7912514FE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15480</c:v>
                </c:pt>
                <c:pt idx="3">
                  <c:v>15680</c:v>
                </c:pt>
                <c:pt idx="6">
                  <c:v>13156</c:v>
                </c:pt>
                <c:pt idx="9">
                  <c:v>12929</c:v>
                </c:pt>
                <c:pt idx="12">
                  <c:v>12555</c:v>
                </c:pt>
              </c:numCache>
            </c:numRef>
          </c:val>
          <c:extLst>
            <c:ext xmlns:c16="http://schemas.microsoft.com/office/drawing/2014/chart" uri="{C3380CC4-5D6E-409C-BE32-E72D297353CC}">
              <c16:uniqueId val="{00000007-6EFD-4EDE-9F0C-A7912514FE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4856</c:v>
                </c:pt>
                <c:pt idx="2">
                  <c:v>#N/A</c:v>
                </c:pt>
                <c:pt idx="3">
                  <c:v>#N/A</c:v>
                </c:pt>
                <c:pt idx="4">
                  <c:v>5079</c:v>
                </c:pt>
                <c:pt idx="5">
                  <c:v>#N/A</c:v>
                </c:pt>
                <c:pt idx="6">
                  <c:v>#N/A</c:v>
                </c:pt>
                <c:pt idx="7">
                  <c:v>3209</c:v>
                </c:pt>
                <c:pt idx="8">
                  <c:v>#N/A</c:v>
                </c:pt>
                <c:pt idx="9">
                  <c:v>#N/A</c:v>
                </c:pt>
                <c:pt idx="10">
                  <c:v>3134</c:v>
                </c:pt>
                <c:pt idx="11">
                  <c:v>#N/A</c:v>
                </c:pt>
                <c:pt idx="12">
                  <c:v>#N/A</c:v>
                </c:pt>
                <c:pt idx="13">
                  <c:v>3013</c:v>
                </c:pt>
                <c:pt idx="14">
                  <c:v>#N/A</c:v>
                </c:pt>
              </c:numCache>
            </c:numRef>
          </c:val>
          <c:smooth val="0"/>
          <c:extLst>
            <c:ext xmlns:c16="http://schemas.microsoft.com/office/drawing/2014/chart" uri="{C3380CC4-5D6E-409C-BE32-E72D297353CC}">
              <c16:uniqueId val="{00000008-6EFD-4EDE-9F0C-A7912514FE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120831</c:v>
                </c:pt>
                <c:pt idx="5">
                  <c:v>118447</c:v>
                </c:pt>
                <c:pt idx="8">
                  <c:v>118607</c:v>
                </c:pt>
                <c:pt idx="11">
                  <c:v>115547</c:v>
                </c:pt>
                <c:pt idx="14">
                  <c:v>110663</c:v>
                </c:pt>
              </c:numCache>
            </c:numRef>
          </c:val>
          <c:extLst>
            <c:ext xmlns:c16="http://schemas.microsoft.com/office/drawing/2014/chart" uri="{C3380CC4-5D6E-409C-BE32-E72D297353CC}">
              <c16:uniqueId val="{00000000-4F8C-460A-89C6-917CC6E018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23764</c:v>
                </c:pt>
                <c:pt idx="5">
                  <c:v>23179</c:v>
                </c:pt>
                <c:pt idx="8">
                  <c:v>24190</c:v>
                </c:pt>
                <c:pt idx="11">
                  <c:v>24610</c:v>
                </c:pt>
                <c:pt idx="14">
                  <c:v>25280</c:v>
                </c:pt>
              </c:numCache>
            </c:numRef>
          </c:val>
          <c:extLst>
            <c:ext xmlns:c16="http://schemas.microsoft.com/office/drawing/2014/chart" uri="{C3380CC4-5D6E-409C-BE32-E72D297353CC}">
              <c16:uniqueId val="{00000001-4F8C-460A-89C6-917CC6E018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10290</c:v>
                </c:pt>
                <c:pt idx="5">
                  <c:v>10100</c:v>
                </c:pt>
                <c:pt idx="8">
                  <c:v>11613</c:v>
                </c:pt>
                <c:pt idx="11">
                  <c:v>14187</c:v>
                </c:pt>
                <c:pt idx="14">
                  <c:v>17050</c:v>
                </c:pt>
              </c:numCache>
            </c:numRef>
          </c:val>
          <c:extLst>
            <c:ext xmlns:c16="http://schemas.microsoft.com/office/drawing/2014/chart" uri="{C3380CC4-5D6E-409C-BE32-E72D297353CC}">
              <c16:uniqueId val="{00000002-4F8C-460A-89C6-917CC6E018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8C-460A-89C6-917CC6E018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8C-460A-89C6-917CC6E018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1677</c:v>
                </c:pt>
                <c:pt idx="3">
                  <c:v>1482</c:v>
                </c:pt>
                <c:pt idx="6">
                  <c:v>1384</c:v>
                </c:pt>
                <c:pt idx="9">
                  <c:v>1275</c:v>
                </c:pt>
                <c:pt idx="12">
                  <c:v>1169</c:v>
                </c:pt>
              </c:numCache>
            </c:numRef>
          </c:val>
          <c:extLst>
            <c:ext xmlns:c16="http://schemas.microsoft.com/office/drawing/2014/chart" uri="{C3380CC4-5D6E-409C-BE32-E72D297353CC}">
              <c16:uniqueId val="{00000005-4F8C-460A-89C6-917CC6E018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16203</c:v>
                </c:pt>
                <c:pt idx="3">
                  <c:v>16337</c:v>
                </c:pt>
                <c:pt idx="6">
                  <c:v>16293</c:v>
                </c:pt>
                <c:pt idx="9">
                  <c:v>15576</c:v>
                </c:pt>
                <c:pt idx="12">
                  <c:v>15627</c:v>
                </c:pt>
              </c:numCache>
            </c:numRef>
          </c:val>
          <c:extLst>
            <c:ext xmlns:c16="http://schemas.microsoft.com/office/drawing/2014/chart" uri="{C3380CC4-5D6E-409C-BE32-E72D297353CC}">
              <c16:uniqueId val="{00000006-4F8C-460A-89C6-917CC6E018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1991</c:v>
                </c:pt>
                <c:pt idx="3">
                  <c:v>1637</c:v>
                </c:pt>
                <c:pt idx="6">
                  <c:v>1282</c:v>
                </c:pt>
                <c:pt idx="9">
                  <c:v>1024</c:v>
                </c:pt>
                <c:pt idx="12">
                  <c:v>762</c:v>
                </c:pt>
              </c:numCache>
            </c:numRef>
          </c:val>
          <c:extLst>
            <c:ext xmlns:c16="http://schemas.microsoft.com/office/drawing/2014/chart" uri="{C3380CC4-5D6E-409C-BE32-E72D297353CC}">
              <c16:uniqueId val="{00000007-4F8C-460A-89C6-917CC6E018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28110</c:v>
                </c:pt>
                <c:pt idx="3">
                  <c:v>26539</c:v>
                </c:pt>
                <c:pt idx="6">
                  <c:v>25329</c:v>
                </c:pt>
                <c:pt idx="9">
                  <c:v>24802</c:v>
                </c:pt>
                <c:pt idx="12">
                  <c:v>24704</c:v>
                </c:pt>
              </c:numCache>
            </c:numRef>
          </c:val>
          <c:extLst>
            <c:ext xmlns:c16="http://schemas.microsoft.com/office/drawing/2014/chart" uri="{C3380CC4-5D6E-409C-BE32-E72D297353CC}">
              <c16:uniqueId val="{00000008-4F8C-460A-89C6-917CC6E018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1448</c:v>
                </c:pt>
                <c:pt idx="3">
                  <c:v>1333</c:v>
                </c:pt>
                <c:pt idx="6">
                  <c:v>1227</c:v>
                </c:pt>
                <c:pt idx="9">
                  <c:v>1115</c:v>
                </c:pt>
                <c:pt idx="12">
                  <c:v>1021</c:v>
                </c:pt>
              </c:numCache>
            </c:numRef>
          </c:val>
          <c:extLst>
            <c:ext xmlns:c16="http://schemas.microsoft.com/office/drawing/2014/chart" uri="{C3380CC4-5D6E-409C-BE32-E72D297353CC}">
              <c16:uniqueId val="{00000009-4F8C-460A-89C6-917CC6E018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141986</c:v>
                </c:pt>
                <c:pt idx="3">
                  <c:v>138299</c:v>
                </c:pt>
                <c:pt idx="6">
                  <c:v>140024</c:v>
                </c:pt>
                <c:pt idx="9">
                  <c:v>138304</c:v>
                </c:pt>
                <c:pt idx="12">
                  <c:v>134664</c:v>
                </c:pt>
              </c:numCache>
            </c:numRef>
          </c:val>
          <c:extLst>
            <c:ext xmlns:c16="http://schemas.microsoft.com/office/drawing/2014/chart" uri="{C3380CC4-5D6E-409C-BE32-E72D297353CC}">
              <c16:uniqueId val="{0000000A-4F8C-460A-89C6-917CC6E018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36530</c:v>
                </c:pt>
                <c:pt idx="2">
                  <c:v>#N/A</c:v>
                </c:pt>
                <c:pt idx="3">
                  <c:v>#N/A</c:v>
                </c:pt>
                <c:pt idx="4">
                  <c:v>33903</c:v>
                </c:pt>
                <c:pt idx="5">
                  <c:v>#N/A</c:v>
                </c:pt>
                <c:pt idx="6">
                  <c:v>#N/A</c:v>
                </c:pt>
                <c:pt idx="7">
                  <c:v>31127</c:v>
                </c:pt>
                <c:pt idx="8">
                  <c:v>#N/A</c:v>
                </c:pt>
                <c:pt idx="9">
                  <c:v>#N/A</c:v>
                </c:pt>
                <c:pt idx="10">
                  <c:v>27752</c:v>
                </c:pt>
                <c:pt idx="11">
                  <c:v>#N/A</c:v>
                </c:pt>
                <c:pt idx="12">
                  <c:v>#N/A</c:v>
                </c:pt>
                <c:pt idx="13">
                  <c:v>24955</c:v>
                </c:pt>
                <c:pt idx="14">
                  <c:v>#N/A</c:v>
                </c:pt>
              </c:numCache>
            </c:numRef>
          </c:val>
          <c:smooth val="0"/>
          <c:extLst>
            <c:ext xmlns:c16="http://schemas.microsoft.com/office/drawing/2014/chart" uri="{C3380CC4-5D6E-409C-BE32-E72D297353CC}">
              <c16:uniqueId val="{0000000B-4F8C-460A-89C6-917CC6E018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5671</c:v>
                </c:pt>
                <c:pt idx="1">
                  <c:v>7456</c:v>
                </c:pt>
                <c:pt idx="2">
                  <c:v>8474</c:v>
                </c:pt>
              </c:numCache>
            </c:numRef>
          </c:val>
          <c:extLst>
            <c:ext xmlns:c16="http://schemas.microsoft.com/office/drawing/2014/chart" uri="{C3380CC4-5D6E-409C-BE32-E72D297353CC}">
              <c16:uniqueId val="{00000000-B4C9-4F95-A67C-08F6C6A6B8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1136</c:v>
                </c:pt>
                <c:pt idx="1">
                  <c:v>0</c:v>
                </c:pt>
                <c:pt idx="2">
                  <c:v>0</c:v>
                </c:pt>
              </c:numCache>
            </c:numRef>
          </c:val>
          <c:extLst>
            <c:ext xmlns:c16="http://schemas.microsoft.com/office/drawing/2014/chart" uri="{C3380CC4-5D6E-409C-BE32-E72D297353CC}">
              <c16:uniqueId val="{00000001-B4C9-4F95-A67C-08F6C6A6B8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6139</c:v>
                </c:pt>
                <c:pt idx="1">
                  <c:v>7053</c:v>
                </c:pt>
                <c:pt idx="2">
                  <c:v>7165</c:v>
                </c:pt>
              </c:numCache>
            </c:numRef>
          </c:val>
          <c:extLst>
            <c:ext xmlns:c16="http://schemas.microsoft.com/office/drawing/2014/chart" uri="{C3380CC4-5D6E-409C-BE32-E72D297353CC}">
              <c16:uniqueId val="{00000002-B4C9-4F95-A67C-08F6C6A6B8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{EA372BF3-188F-4A0C-8DAB-331D0F2FCDDE}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C9A-4258-A9AB-E4194E4371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{E170AB38-D46C-44B6-9DC6-D8896F19F98B}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9A-4258-A9AB-E4194E4371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{7AB265FC-91FF-4360-A54C-16EFE7393320}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9A-4258-A9AB-E4194E4371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{246FF710-5CCB-4649-9073-13CFFB76942F}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9A-4258-A9AB-E4194E4371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{04B4EE00-EAA0-410B-A8C5-F5B384870ED4}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9A-4258-A9AB-E4194E437148}"/>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{915CF00C-95C6-4D65-B62B-7DAB12C02788}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C9A-4258-A9AB-E4194E437148}"/>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{866722C0-F8EE-4D9D-BA2F-2E333749FE3E}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C9A-4258-A9AB-E4194E437148}"/>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{194877D0-98F9-4549-AAFF-0DCBA210FC06}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C9A-4258-A9AB-E4194E437148}"/>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{8A9BA714-0520-4220-B40E-EEDC236A8482}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C9A-4258-A9AB-E4194E4371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68.2</c:v>
                </c:pt>
                <c:pt idx="8">
                  <c:v>69.599999999999994</c:v>
                </c:pt>
                <c:pt idx="16">
                  <c:v>69.8</c:v>
                </c:pt>
                <c:pt idx="24">
                  <c:v>70.400000000000006</c:v>
                </c:pt>
                <c:pt idx="32">
                  <c:v>71.8</c:v>
                </c:pt>
              </c:numCache>
            </c:numRef>
          </c:xVal>
          <c:yVal>
            <c:numRef>
              <c:f>公会計指標分析・財政指標組合せ分析表!$BP$51:$DC$51</c:f>
              <c:numCache>
                <c:formatCode>#,##0.0;"▲ "#,##0.0</c:formatCode>
                <c:ptCount val="40"/>
                <c:pt idx="0">
                  <c:v>61.1</c:v>
                </c:pt>
                <c:pt idx="8">
                  <c:v>57.2</c:v>
                </c:pt>
                <c:pt idx="16">
                  <c:v>52.4</c:v>
                </c:pt>
                <c:pt idx="24">
                  <c:v>46.1</c:v>
                </c:pt>
                <c:pt idx="32">
                  <c:v>40.1</c:v>
                </c:pt>
              </c:numCache>
            </c:numRef>
          </c:yVal>
          <c:smooth val="0"/>
          <c:extLst>
            <c:ext xmlns:c16="http://schemas.microsoft.com/office/drawing/2014/chart" uri="{C3380CC4-5D6E-409C-BE32-E72D297353CC}">
              <c16:uniqueId val="{00000009-9C9A-4258-A9AB-E4194E4371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{B6476AA0-A5DB-4EAF-B089-45DDC34745D9}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C9A-4258-A9AB-E4194E4371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{B4038292-DAD6-4BFC-8F77-43428AC6A056}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9A-4258-A9AB-E4194E4371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{2E377EBD-802C-4775-9FD5-5705B79042BC}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9A-4258-A9AB-E4194E4371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{D993F82E-32BD-408F-B9FF-CCF045FB3338}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9A-4258-A9AB-E4194E4371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{B387B1F3-B738-49FA-AB9D-0C8C17C10347}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9A-4258-A9AB-E4194E437148}"/>
                </c:ext>
              </c:extLst>
            </c:dLbl>
            <c:dLbl>
              <c:idx val="8"/>
              <c:layout>
                <c:manualLayout>
                  <c:x val="-2.986490331452694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{B3EA8270-F4EC-4CD1-9788-749E4841F37D}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C9A-4258-A9AB-E4194E437148}"/>
                </c:ext>
              </c:extLst>
            </c:dLbl>
            <c:dLbl>
              <c:idx val="16"/>
              <c:layout>
                <c:manualLayout>
                  <c:x val="-3.4296047805279443E-2"/>
                  <c:y val="-6.070575129366186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{FE138D61-58BF-42E2-A22C-2A15F72D9C11}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C9A-4258-A9AB-E4194E437148}"/>
                </c:ext>
              </c:extLst>
            </c:dLbl>
            <c:dLbl>
              <c:idx val="24"/>
              <c:layout>
                <c:manualLayout>
                  <c:x val="-3.2015750650234161E-2"/>
                  <c:y val="-6.8772332918068502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{2F1855F3-0F6A-461C-A0AA-55E47790A8B0}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C9A-4258-A9AB-E4194E43714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{2611855F-69EB-4E18-94FA-015AA5B47CE6}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C9A-4258-A9AB-E4194E4371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9C9A-4258-A9AB-E4194E43714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{658F5956-7C1A-45F8-B118-5B2F4A692C90}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A87-4740-8C07-C0FA0B94F8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{EB5C3CC3-BACD-4268-997A-06DCBADD8745}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87-4740-8C07-C0FA0B94F8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{06828A6F-C56C-49AA-AD13-B682D5DDCF70}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87-4740-8C07-C0FA0B94F8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{8911E88B-7A53-4994-B7D7-8268A958ABC1}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87-4740-8C07-C0FA0B94F8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{F2659B9C-D90D-4D33-AC1F-DB450E565E57}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87-4740-8C07-C0FA0B94F82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{8F3D2EB5-01D3-42D1-98DA-54FB7D43B9FC}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A87-4740-8C07-C0FA0B94F82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{51FB9537-23E6-4464-B52A-679BE4FDD2F5}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A87-4740-8C07-C0FA0B94F82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{F1A782C5-ACE1-4B8F-8B80-703EEEFF1B70}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A87-4740-8C07-C0FA0B94F82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{1BD69924-76D7-4AC7-A783-6641E29D8992}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A87-4740-8C07-C0FA0B94F8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8.1</c:v>
                </c:pt>
                <c:pt idx="16">
                  <c:v>7.3</c:v>
                </c:pt>
                <c:pt idx="24">
                  <c:v>6.4</c:v>
                </c:pt>
                <c:pt idx="32">
                  <c:v>5.0999999999999996</c:v>
                </c:pt>
              </c:numCache>
            </c:numRef>
          </c:xVal>
          <c:yVal>
            <c:numRef>
              <c:f>公会計指標分析・財政指標組合せ分析表!$BP$73:$DC$73</c:f>
              <c:numCache>
                <c:formatCode>#,##0.0;"▲ "#,##0.0</c:formatCode>
                <c:ptCount val="40"/>
                <c:pt idx="0">
                  <c:v>61.1</c:v>
                </c:pt>
                <c:pt idx="8">
                  <c:v>57.2</c:v>
                </c:pt>
                <c:pt idx="16">
                  <c:v>52.4</c:v>
                </c:pt>
                <c:pt idx="24">
                  <c:v>46.1</c:v>
                </c:pt>
                <c:pt idx="32">
                  <c:v>40.1</c:v>
                </c:pt>
              </c:numCache>
            </c:numRef>
          </c:yVal>
          <c:smooth val="0"/>
          <c:extLst>
            <c:ext xmlns:c16="http://schemas.microsoft.com/office/drawing/2014/chart" uri="{C3380CC4-5D6E-409C-BE32-E72D297353CC}">
              <c16:uniqueId val="{00000009-4A87-4740-8C07-C0FA0B94F8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{8F6DA388-D4EB-4F99-86E5-4750CBCD8726}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A87-4740-8C07-C0FA0B94F8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{6189F0CB-A62F-4172-A7F6-1E55624B2C43}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87-4740-8C07-C0FA0B94F8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{0C51208C-7E71-424E-9FD1-1E698F105005}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87-4740-8C07-C0FA0B94F8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{4803A4E6-602E-42FE-B918-7BCC2171D9AB}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87-4740-8C07-C0FA0B94F8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{C12B53F4-FD08-4415-8C4E-B97DF66EEA4E}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87-4740-8C07-C0FA0B94F82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{A20572CA-12E3-4B7F-A9C2-B769F9FAB5B6}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A87-4740-8C07-C0FA0B94F82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{33961043-5D4C-48CE-A8FC-4D4308A818B0}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A87-4740-8C07-C0FA0B94F82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{C47D5B3E-307C-420D-9541-8A7053B3AB64}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A87-4740-8C07-C0FA0B94F82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{BC7F3956-4450-48B8-BED8-960312E04B2B}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A87-4740-8C07-C0FA0B94F8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4A87-4740-8C07-C0FA0B94F826}"/>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市債残高は減少してきており，交付税措置のある起債</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の選択などにより改善に努めている。前年度と比較して</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元利償還金が減少したこと等により令和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年度の実質公</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債費比率（３か年平均）は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１．３ポイント改善し</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なった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今後も市債発行額を極力抑制していき，比率の改善に</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努めていく。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（単年度実質公債費比率参考）</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　</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令和２年度　５．２％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令和元年度　５．４％</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減債基金のうち、満期一括償還地方債の償還財源とし</a:t>
          </a:r>
          <a:endParaRPr lang="ja-JP" altLang="ja-JP" sz="1000">
            <a:effectLst/>
          </a:endParaRPr>
        </a:p>
        <a:p>
          <a:pPr eaLnBrk="1" fontAlgn="auto" latinLnBrk="0" hangingPunct="1"/>
          <a:r>
            <a:rPr kumimoji="1" lang="ja-JP" altLang="ja-JP" sz="1100" b="0" i="0" baseline="0">
              <a:solidFill>
                <a:schemeClr val="dk1"/>
              </a:solidFill>
              <a:effectLst/>
              <a:latin typeface="+mn-lt"/>
              <a:ea typeface="+mn-ea"/>
              <a:cs typeface="+mn-cs"/>
            </a:rPr>
            <a:t>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新規市債発行の抑制に伴う地方債現在高の減少等により，将来負担額は減少傾向にある。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今後も，新規市債発行の抑制などを行い，将来負担額の縮減を図っていく。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北海道函館市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a:effectLst/>
          </a:endParaRPr>
        </a:p>
        <a:p>
          <a:r>
            <a:rPr kumimoji="1" lang="ja-JP" altLang="ja-JP" sz="1100">
              <a:solidFill>
                <a:schemeClr val="dk1"/>
              </a:solidFill>
              <a:effectLst/>
              <a:latin typeface="+mn-lt"/>
              <a:ea typeface="+mn-ea"/>
              <a:cs typeface="+mn-cs"/>
            </a:rPr>
            <a:t>　決算剰余金１／２相当の</a:t>
          </a:r>
          <a:r>
            <a:rPr kumimoji="1" lang="ja-JP" altLang="en-US" sz="1100">
              <a:solidFill>
                <a:schemeClr val="dk1"/>
              </a:solidFill>
              <a:effectLst/>
              <a:latin typeface="+mn-lt"/>
              <a:ea typeface="+mn-ea"/>
              <a:cs typeface="+mn-cs"/>
            </a:rPr>
            <a:t>１０．１</a:t>
          </a:r>
          <a:r>
            <a:rPr kumimoji="1" lang="ja-JP" altLang="ja-JP" sz="1100">
              <a:solidFill>
                <a:schemeClr val="dk1"/>
              </a:solidFill>
              <a:effectLst/>
              <a:latin typeface="+mn-lt"/>
              <a:ea typeface="+mn-ea"/>
              <a:cs typeface="+mn-cs"/>
            </a:rPr>
            <a:t>億円を財政調整基金に，土地売払収入等</a:t>
          </a: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億円を公共施設整備等基金に積立てた一方で，</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地域の振興に資する事業のため地域振興基金を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億円取崩したこと等により，基金全体としては１</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億円の増となった。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（今後の方針）</a:t>
          </a:r>
          <a:endParaRPr lang="ja-JP" altLang="ja-JP">
            <a:effectLst/>
          </a:endParaRPr>
        </a:p>
        <a:p>
          <a:r>
            <a:rPr kumimoji="1" lang="ja-JP" altLang="ja-JP" sz="1100">
              <a:solidFill>
                <a:schemeClr val="dk1"/>
              </a:solidFill>
              <a:effectLst/>
              <a:latin typeface="+mn-lt"/>
              <a:ea typeface="+mn-ea"/>
              <a:cs typeface="+mn-cs"/>
            </a:rPr>
            <a:t>　今後も厳しい財政状況が続くと見込まれるため，全体として基金残高は増加傾向にあるが，行財政改革の推進等により，可能な</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限り基金に頼らない財政運営を行うよう努める。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・地域振興基金：市民の連帯の強化および地域振興に資する事業を行うため</a:t>
          </a:r>
          <a:endParaRPr lang="ja-JP" altLang="ja-JP" sz="1400">
            <a:effectLst/>
          </a:endParaRPr>
        </a:p>
        <a:p>
          <a:r>
            <a:rPr kumimoji="1" lang="ja-JP" altLang="ja-JP" sz="1100">
              <a:solidFill>
                <a:schemeClr val="dk1"/>
              </a:solidFill>
              <a:effectLst/>
              <a:latin typeface="+mn-lt"/>
              <a:ea typeface="+mn-ea"/>
              <a:cs typeface="+mn-cs"/>
            </a:rPr>
            <a:t>　・公共施設整備等基金：市の公共施設その他の施設の整備等のため</a:t>
          </a:r>
          <a:endParaRPr lang="ja-JP" altLang="ja-JP" sz="1400">
            <a:effectLst/>
          </a:endParaRPr>
        </a:p>
        <a:p>
          <a:r>
            <a:rPr kumimoji="1" lang="ja-JP" altLang="ja-JP" sz="1100">
              <a:solidFill>
                <a:schemeClr val="dk1"/>
              </a:solidFill>
              <a:effectLst/>
              <a:latin typeface="+mn-lt"/>
              <a:ea typeface="+mn-ea"/>
              <a:cs typeface="+mn-cs"/>
            </a:rPr>
            <a:t>　など</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・地域振興基金：</a:t>
          </a:r>
          <a:endParaRPr lang="ja-JP" altLang="ja-JP" sz="1400">
            <a:effectLst/>
          </a:endParaRPr>
        </a:p>
        <a:p>
          <a:r>
            <a:rPr kumimoji="1" lang="ja-JP" altLang="ja-JP" sz="1100">
              <a:solidFill>
                <a:schemeClr val="dk1"/>
              </a:solidFill>
              <a:effectLst/>
              <a:latin typeface="+mn-lt"/>
              <a:ea typeface="+mn-ea"/>
              <a:cs typeface="+mn-cs"/>
            </a:rPr>
            <a:t>　　　　魚種転換支援事業や，ＩＴ設備導入支援等補助事業，</a:t>
          </a:r>
          <a:r>
            <a:rPr kumimoji="1" lang="ja-JP" altLang="en-US" sz="1100">
              <a:solidFill>
                <a:schemeClr val="dk1"/>
              </a:solidFill>
              <a:effectLst/>
              <a:latin typeface="+mn-lt"/>
              <a:ea typeface="+mn-ea"/>
              <a:cs typeface="+mn-cs"/>
            </a:rPr>
            <a:t>交通</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および病院事業</a:t>
          </a:r>
          <a:r>
            <a:rPr kumimoji="1" lang="ja-JP" altLang="ja-JP" sz="1100">
              <a:solidFill>
                <a:schemeClr val="dk1"/>
              </a:solidFill>
              <a:effectLst/>
              <a:latin typeface="+mn-lt"/>
              <a:ea typeface="+mn-ea"/>
              <a:cs typeface="+mn-cs"/>
            </a:rPr>
            <a:t>の経営支援など地域振興に資する事業のため</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億円取崩した</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・公共施設整備等基金：</a:t>
          </a:r>
          <a:endParaRPr lang="ja-JP" altLang="ja-JP" sz="1400">
            <a:effectLst/>
          </a:endParaRPr>
        </a:p>
        <a:p>
          <a:r>
            <a:rPr kumimoji="1" lang="ja-JP" altLang="ja-JP" sz="1100">
              <a:solidFill>
                <a:schemeClr val="dk1"/>
              </a:solidFill>
              <a:effectLst/>
              <a:latin typeface="+mn-lt"/>
              <a:ea typeface="+mn-ea"/>
              <a:cs typeface="+mn-cs"/>
            </a:rPr>
            <a:t>　　　　土地売払収入</a:t>
          </a: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億円を積み立てしたことにより残高増となった。</a:t>
          </a:r>
          <a:endParaRPr lang="ja-JP" altLang="ja-JP" sz="1400">
            <a:effectLst/>
          </a:endParaRPr>
        </a:p>
        <a:p>
          <a:r>
            <a:rPr kumimoji="1" lang="ja-JP" altLang="ja-JP" sz="1100">
              <a:solidFill>
                <a:schemeClr val="dk1"/>
              </a:solidFill>
              <a:effectLst/>
              <a:latin typeface="+mn-lt"/>
              <a:ea typeface="+mn-ea"/>
              <a:cs typeface="+mn-cs"/>
            </a:rPr>
            <a:t>　など</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・公共施設整備等基金：</a:t>
          </a:r>
          <a:endParaRPr lang="ja-JP" altLang="ja-JP" sz="1400">
            <a:effectLst/>
          </a:endParaRPr>
        </a:p>
        <a:p>
          <a:r>
            <a:rPr kumimoji="1" lang="ja-JP" altLang="ja-JP" sz="1100">
              <a:solidFill>
                <a:schemeClr val="dk1"/>
              </a:solidFill>
              <a:effectLst/>
              <a:latin typeface="+mn-lt"/>
              <a:ea typeface="+mn-ea"/>
              <a:cs typeface="+mn-cs"/>
            </a:rPr>
            <a:t>　　　公共施設の老朽化による維持補修や解体事業などの増加が見込まれるため，残高は今後も減少していく見通しであることから，未利用</a:t>
          </a:r>
          <a:endParaRPr lang="ja-JP" altLang="ja-JP" sz="1400">
            <a:effectLst/>
          </a:endParaRPr>
        </a:p>
        <a:p>
          <a:r>
            <a:rPr kumimoji="1" lang="ja-JP" altLang="ja-JP" sz="1100">
              <a:solidFill>
                <a:schemeClr val="dk1"/>
              </a:solidFill>
              <a:effectLst/>
              <a:latin typeface="+mn-lt"/>
              <a:ea typeface="+mn-ea"/>
              <a:cs typeface="+mn-cs"/>
            </a:rPr>
            <a:t>　　土地の積極的な売却などにより残高の確保に努める。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決算剰余金の１／２積立て</a:t>
          </a:r>
          <a:r>
            <a:rPr kumimoji="1" lang="ja-JP" altLang="en-US" sz="1100">
              <a:solidFill>
                <a:schemeClr val="dk1"/>
              </a:solidFill>
              <a:effectLst/>
              <a:latin typeface="+mn-lt"/>
              <a:ea typeface="+mn-ea"/>
              <a:cs typeface="+mn-cs"/>
            </a:rPr>
            <a:t>１０．１</a:t>
          </a:r>
          <a:r>
            <a:rPr kumimoji="1" lang="ja-JP" altLang="ja-JP" sz="1100">
              <a:solidFill>
                <a:schemeClr val="dk1"/>
              </a:solidFill>
              <a:effectLst/>
              <a:latin typeface="+mn-lt"/>
              <a:ea typeface="+mn-ea"/>
              <a:cs typeface="+mn-cs"/>
            </a:rPr>
            <a:t>億円などにより残高増となった。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引き続き厳しい財政状況が続くと見込まれることから，事務事業の見直しなどの行財政改革を推し進めながら，長期的な人口減少を見据</a:t>
          </a:r>
          <a:endParaRPr lang="ja-JP" altLang="ja-JP" sz="1400">
            <a:effectLst/>
          </a:endParaRPr>
        </a:p>
        <a:p>
          <a:r>
            <a:rPr kumimoji="1" lang="ja-JP" altLang="ja-JP" sz="1100">
              <a:solidFill>
                <a:schemeClr val="dk1"/>
              </a:solidFill>
              <a:effectLst/>
              <a:latin typeface="+mn-lt"/>
              <a:ea typeface="+mn-ea"/>
              <a:cs typeface="+mn-cs"/>
            </a:rPr>
            <a:t>えた財政運営を行い，不測の事態以外での取崩しを可能な限り行わないよう努めるとともに，決算剰余金の１／２を着実に積立てていく。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令和２年度で財源対策債が償還終了となったことに伴い廃止。</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32AC330-5219-4A50-814F-5E1E8C9C77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93CE4BD-6ED2-4C24-85FF-18415C027E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B092D38-EC48-406E-9339-D7E62EB5A7D7}"/>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878B041-5771-4F67-A895-BE91F0278F0A}"/>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A00DAFA-8EB2-4D39-A20D-BC4CFDC93AC6}"/>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224D50C-57A9-4C0E-A5B2-DF51E7E824D9}"/>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7874BDD-CBB8-4D79-AC0D-F0CF5DB35C11}"/>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833ADCB-C956-414B-B4A0-C526C1A22458}"/>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63489F4-1A51-4D3A-A7EA-F9369BC2AA40}"/>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FBD7994-208A-431F-8096-CC61D14F28BD}"/>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9C36D01-10FB-40EF-985A-5244697A6672}"/>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9621A6A-E6C8-44A3-86F1-58B0B43D0FEA}"/>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248,106
247,102
677.87
146,534,785
142,484,781
3,144,618
72,224,159
131,635,714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7DAABF5-D1D9-4710-B56D-52155CB2C010}"/>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3B630A5-DB83-4899-B252-C5502D7B433E}"/>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D412595-5B43-4EFA-83EA-492FF7F677FD}"/>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95CDD05-0751-4CEB-935B-F216386B90B8}"/>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E74BC16-3128-482C-9773-A47B8188D41D}"/>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F6D8475-C1A7-4577-B0D0-396F230CBF36}"/>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438EE41-6933-47C1-BC68-EB10C9D788D5}"/>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05F5425-803B-4E8B-AE89-A852235CEF16}"/>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98E8529-8350-46BD-BC0D-A746C0B3D345}"/>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1D09A6F-815D-4E17-9A2F-17C56641D603}"/>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08FA604-C895-40C6-A252-CB1A60E3ABC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6693C19-AEF4-4F65-A5F9-E8450DE0ABBD}"/>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A1949E6-834D-477F-9B03-F9EB9D07A89D}"/>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B232E2D-03B1-4B3A-BF39-470BA65B9A28}"/>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9EEE08D-E926-4FC7-8327-83B81209F4B3}"/>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B3D4F87-16C9-4806-860F-67B70FBC2C16}"/>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7D80A0F-1610-4BDB-9CDA-61BF58670C4B}"/>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14DD131-2CD5-4BB2-B677-F47C4A255FD6}"/>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928618A-0AF5-44B5-BA89-24389C57A1EF}"/>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F84310B-F2E7-484C-ACEC-44E005B8C23D}"/>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985B62D-0B9E-41C0-A1DF-61B9C3AB849A}"/>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7DA2607-4B63-48FA-AA2E-94E6C5BDEE08}"/>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0208D06-F010-4AF9-8AE9-7A3872E9E385}"/>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6538448-4439-45C9-A5D9-5FF001EEDE96}"/>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7C5E019-DC52-46D8-BA5A-1860E7FFE1C3}"/>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D384A4B-08FE-43CE-8806-4933C3581E15}"/>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72A49DC-E0B5-4759-A327-114C37E4504A}"/>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F3DA5CF-CD20-433F-9DBA-2C146672A3DE}"/>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20F3055-45B1-4F77-AB17-2E0EB8BE8B57}"/>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16E86C8-E1F0-4CB5-B5E8-BF0AC24E87F9}"/>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3F069F6-AFD7-4E36-B4AC-059465BFA0FC}"/>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512CCDF-2893-4BC5-A9AE-6936D5EE81F2}"/>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75CFF4D-0B8E-47F1-BF68-B9B5A8CBF2F3}"/>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C7D0B66-FFDD-4FF6-8625-174A0D4BF4B8}"/>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FA3894A-60CD-4C3B-901E-BDD0B143814D}"/>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耐用年数を超えている資産が多いこともあり，類似団体平均より高い水準にある。老朽化した施設について，点検・診断や計画的な予防保全による長寿命化を進めていくなど，公共施設等の適正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8D0B784-02E9-4A4F-BECD-1854FA97A0FF}"/>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1D8A428-21FE-4786-934C-83765A4F1CB1}"/>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66A8D63-8FF7-4D1E-A941-580A5430D519}"/>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8AFDDEB-4339-4B71-865C-9687D5B3F5A1}"/>
            </a:ext>
          </a:extLst>
        </xdr:cNvPr>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729805E-5BDA-49D5-A07A-7BDFA757FB8C}"/>
            </a:ext>
          </a:extLst>
        </xdr:cNvPr>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B4746DD7-5AA4-4327-A0F3-E457F8219A3E}"/>
            </a:ext>
          </a:extLst>
        </xdr:cNvPr>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58EDA3E-4679-4641-B6D7-237B4D82D83D}"/>
            </a:ext>
          </a:extLst>
        </xdr:cNvPr>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9E53A7A9-8B68-4602-B65F-F59003F3D080}"/>
            </a:ext>
          </a:extLst>
        </xdr:cNvPr>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C0FFF21-68D8-49D7-B001-242F815E29A8}"/>
            </a:ext>
          </a:extLst>
        </xdr:cNvPr>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166EC3C-447C-432D-885F-E791C8970FAA}"/>
            </a:ext>
          </a:extLst>
        </xdr:cNvPr>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5B74E0CE-74BE-4C74-825B-CB4A23085104}"/>
            </a:ext>
          </a:extLst>
        </xdr:cNvPr>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AAB9303-FB40-4CCF-A4BD-695C60A91609}"/>
            </a:ext>
          </a:extLst>
        </xdr:cNvPr>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12E493D2-B318-4993-BFFD-B20E2ADE2413}"/>
            </a:ext>
          </a:extLst>
        </xdr:cNvPr>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0EDF39B-5280-4CA8-AA74-553F3DD8E1B5}"/>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EC175C7B-01D9-42B8-A54D-9CFED7A51E47}"/>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500C074-D245-4EBA-BF8B-46C929EAA6D0}"/>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1262FA60-44F6-4B45-A6F9-2D9C98EACC5B}"/>
            </a:ext>
          </a:extLst>
        </xdr:cNvPr>
        <xdr:cNvCxnSpPr/>
      </xdr:nvCxnSpPr>
      <xdr:spPr>
        <a:xfrm flipV="1">
          <a:off x="4300220" y="5220335"/>
          <a:ext cx="1270" cy="126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2E3F09B0-7ED9-44E7-8AD2-DF6C428C4B92}"/>
            </a:ext>
          </a:extLst>
        </xdr:cNvPr>
        <xdr:cNvSpPr txBox="1"/>
      </xdr:nvSpPr>
      <xdr:spPr>
        <a:xfrm>
          <a:off x="4352925" y="6493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87CB25B8-204A-4373-BC10-D619C31590D2}"/>
            </a:ext>
          </a:extLst>
        </xdr:cNvPr>
        <xdr:cNvCxnSpPr/>
      </xdr:nvCxnSpPr>
      <xdr:spPr>
        <a:xfrm>
          <a:off x="4213225" y="649012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D36EF8E3-F65B-42E2-AFCF-5001B42F174D}"/>
            </a:ext>
          </a:extLst>
        </xdr:cNvPr>
        <xdr:cNvSpPr txBox="1"/>
      </xdr:nvSpPr>
      <xdr:spPr>
        <a:xfrm>
          <a:off x="4352925" y="500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344445A-37DC-46A0-B20B-0697AB9471FE}"/>
            </a:ext>
          </a:extLst>
        </xdr:cNvPr>
        <xdr:cNvCxnSpPr/>
      </xdr:nvCxnSpPr>
      <xdr:spPr>
        <a:xfrm>
          <a:off x="4213225" y="522033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a:extLst>
            <a:ext uri="{FF2B5EF4-FFF2-40B4-BE49-F238E27FC236}">
              <a16:creationId xmlns:a16="http://schemas.microsoft.com/office/drawing/2014/main" id="{6F57E993-28E9-44D9-A7FD-D0E3E09ABB24}"/>
            </a:ext>
          </a:extLst>
        </xdr:cNvPr>
        <xdr:cNvSpPr txBox="1"/>
      </xdr:nvSpPr>
      <xdr:spPr>
        <a:xfrm>
          <a:off x="4352925" y="5805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C43D0D7D-D629-4EB3-9580-CE18F62798D1}"/>
            </a:ext>
          </a:extLst>
        </xdr:cNvPr>
        <xdr:cNvSpPr/>
      </xdr:nvSpPr>
      <xdr:spPr>
        <a:xfrm>
          <a:off x="4251325" y="594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E3C49134-8CC7-4822-9A0F-C79D396E066E}"/>
            </a:ext>
          </a:extLst>
        </xdr:cNvPr>
        <xdr:cNvSpPr/>
      </xdr:nvSpPr>
      <xdr:spPr>
        <a:xfrm>
          <a:off x="3616325" y="59105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D3612789-324A-42EB-8594-E9BBEDBB438D}"/>
            </a:ext>
          </a:extLst>
        </xdr:cNvPr>
        <xdr:cNvSpPr/>
      </xdr:nvSpPr>
      <xdr:spPr>
        <a:xfrm>
          <a:off x="2930525" y="58817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a:extLst>
            <a:ext uri="{FF2B5EF4-FFF2-40B4-BE49-F238E27FC236}">
              <a16:creationId xmlns:a16="http://schemas.microsoft.com/office/drawing/2014/main" id="{D2A99177-C74D-419B-B7EA-B7429154772D}"/>
            </a:ext>
          </a:extLst>
        </xdr:cNvPr>
        <xdr:cNvSpPr/>
      </xdr:nvSpPr>
      <xdr:spPr>
        <a:xfrm>
          <a:off x="2244725" y="58530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a:extLst>
            <a:ext uri="{FF2B5EF4-FFF2-40B4-BE49-F238E27FC236}">
              <a16:creationId xmlns:a16="http://schemas.microsoft.com/office/drawing/2014/main" id="{35D0C4C4-58AE-43DA-8795-0080C6A74394}"/>
            </a:ext>
          </a:extLst>
        </xdr:cNvPr>
        <xdr:cNvSpPr/>
      </xdr:nvSpPr>
      <xdr:spPr>
        <a:xfrm>
          <a:off x="1558925" y="5813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6669DE9-9553-4F07-A8B2-F31CADA568EB}"/>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2B26EB8-2588-4D9C-B54D-ECC396B19C05}"/>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CDAFDAA-E663-44E1-9D17-D83C3ED77B5A}"/>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782899A-F2CC-4172-837E-B4B982823D08}"/>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2A129D4-6AAB-4CC3-8672-61D5E239E7BD}"/>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148378</xdr:rowOff>
    </xdr:from>
    <xdr:to>
      <xdr:col>23</xdr:col>
      <xdr:colOff>136525</xdr:colOff>
      <xdr:row>33</xdr:row>
      <xdr:rowOff>78529</xdr:rowOff>
    </xdr:to>
    <xdr:sp macro="" textlink="">
      <xdr:nvSpPr>
        <xdr:cNvPr id="81" name="楕円 80">
          <a:extLst>
            <a:ext uri="{FF2B5EF4-FFF2-40B4-BE49-F238E27FC236}">
              <a16:creationId xmlns:a16="http://schemas.microsoft.com/office/drawing/2014/main" id="{F9380086-FB14-4A07-B94D-AE349048B076}"/>
            </a:ext>
          </a:extLst>
        </xdr:cNvPr>
        <xdr:cNvSpPr/>
      </xdr:nvSpPr>
      <xdr:spPr>
        <a:xfrm>
          <a:off x="4251325" y="6225328"/>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126805</xdr:rowOff>
    </xdr:from>
    <xdr:ext cx="405111" cy="259045"/>
    <xdr:sp macro="" textlink="">
      <xdr:nvSpPr>
        <xdr:cNvPr id="82" name="有形固定資産減価償却率該当値テキスト">
          <a:extLst>
            <a:ext uri="{FF2B5EF4-FFF2-40B4-BE49-F238E27FC236}">
              <a16:creationId xmlns:a16="http://schemas.microsoft.com/office/drawing/2014/main" id="{951BE831-15C7-4CBF-9751-798A0C18E0BF}"/>
            </a:ext>
          </a:extLst>
        </xdr:cNvPr>
        <xdr:cNvSpPr txBox="1"/>
      </xdr:nvSpPr>
      <xdr:spPr>
        <a:xfrm>
          <a:off x="4352925" y="620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98002</xdr:rowOff>
    </xdr:from>
    <xdr:to>
      <xdr:col>19</xdr:col>
      <xdr:colOff>187325</xdr:colOff>
      <xdr:row>33</xdr:row>
      <xdr:rowOff>28152</xdr:rowOff>
    </xdr:to>
    <xdr:sp macro="" textlink="">
      <xdr:nvSpPr>
        <xdr:cNvPr id="83" name="楕円 82">
          <a:extLst>
            <a:ext uri="{FF2B5EF4-FFF2-40B4-BE49-F238E27FC236}">
              <a16:creationId xmlns:a16="http://schemas.microsoft.com/office/drawing/2014/main" id="{552C16F5-D603-4FA3-9541-ADC57E845F6A}"/>
            </a:ext>
          </a:extLst>
        </xdr:cNvPr>
        <xdr:cNvSpPr/>
      </xdr:nvSpPr>
      <xdr:spPr>
        <a:xfrm>
          <a:off x="3616325" y="61749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148802</xdr:rowOff>
    </xdr:from>
    <xdr:to>
      <xdr:col>23</xdr:col>
      <xdr:colOff>85725</xdr:colOff>
      <xdr:row>33</xdr:row>
      <xdr:rowOff>27728</xdr:rowOff>
    </xdr:to>
    <xdr:cxnSp macro="">
      <xdr:nvCxnSpPr>
        <xdr:cNvPr id="84" name="直線コネクタ 83">
          <a:extLst>
            <a:ext uri="{FF2B5EF4-FFF2-40B4-BE49-F238E27FC236}">
              <a16:creationId xmlns:a16="http://schemas.microsoft.com/office/drawing/2014/main" id="{9B19AECE-23D4-47DC-B8DF-FB260FA86F34}"/>
            </a:ext>
          </a:extLst>
        </xdr:cNvPr>
        <xdr:cNvCxnSpPr/>
      </xdr:nvCxnSpPr>
      <xdr:spPr>
        <a:xfrm>
          <a:off x="3667125" y="6225752"/>
          <a:ext cx="635000" cy="4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76412</xdr:rowOff>
    </xdr:from>
    <xdr:to>
      <xdr:col>15</xdr:col>
      <xdr:colOff>187325</xdr:colOff>
      <xdr:row>33</xdr:row>
      <xdr:rowOff>6562</xdr:rowOff>
    </xdr:to>
    <xdr:sp macro="" textlink="">
      <xdr:nvSpPr>
        <xdr:cNvPr id="85" name="楕円 84">
          <a:extLst>
            <a:ext uri="{FF2B5EF4-FFF2-40B4-BE49-F238E27FC236}">
              <a16:creationId xmlns:a16="http://schemas.microsoft.com/office/drawing/2014/main" id="{01E614CD-B0BF-4B4E-B780-376974BBCD3C}"/>
            </a:ext>
          </a:extLst>
        </xdr:cNvPr>
        <xdr:cNvSpPr/>
      </xdr:nvSpPr>
      <xdr:spPr>
        <a:xfrm>
          <a:off x="2930525" y="61533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127212</xdr:rowOff>
    </xdr:from>
    <xdr:to>
      <xdr:col>19</xdr:col>
      <xdr:colOff>136525</xdr:colOff>
      <xdr:row>32</xdr:row>
      <xdr:rowOff>148802</xdr:rowOff>
    </xdr:to>
    <xdr:cxnSp macro="">
      <xdr:nvCxnSpPr>
        <xdr:cNvPr id="86" name="直線コネクタ 85">
          <a:extLst>
            <a:ext uri="{FF2B5EF4-FFF2-40B4-BE49-F238E27FC236}">
              <a16:creationId xmlns:a16="http://schemas.microsoft.com/office/drawing/2014/main" id="{10C86A59-BC8E-41A4-A075-2806127837D2}"/>
            </a:ext>
          </a:extLst>
        </xdr:cNvPr>
        <xdr:cNvCxnSpPr/>
      </xdr:nvCxnSpPr>
      <xdr:spPr>
        <a:xfrm>
          <a:off x="2981325" y="6204162"/>
          <a:ext cx="6858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69215</xdr:rowOff>
    </xdr:from>
    <xdr:to>
      <xdr:col>11</xdr:col>
      <xdr:colOff>187325</xdr:colOff>
      <xdr:row>32</xdr:row>
      <xdr:rowOff>170815</xdr:rowOff>
    </xdr:to>
    <xdr:sp macro="" textlink="">
      <xdr:nvSpPr>
        <xdr:cNvPr id="87" name="楕円 86">
          <a:extLst>
            <a:ext uri="{FF2B5EF4-FFF2-40B4-BE49-F238E27FC236}">
              <a16:creationId xmlns:a16="http://schemas.microsoft.com/office/drawing/2014/main" id="{324BC3CC-A2DF-4C3D-8740-1CCDE97938FD}"/>
            </a:ext>
          </a:extLst>
        </xdr:cNvPr>
        <xdr:cNvSpPr/>
      </xdr:nvSpPr>
      <xdr:spPr>
        <a:xfrm>
          <a:off x="2244725" y="61461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120015</xdr:rowOff>
    </xdr:from>
    <xdr:to>
      <xdr:col>15</xdr:col>
      <xdr:colOff>136525</xdr:colOff>
      <xdr:row>32</xdr:row>
      <xdr:rowOff>127212</xdr:rowOff>
    </xdr:to>
    <xdr:cxnSp macro="">
      <xdr:nvCxnSpPr>
        <xdr:cNvPr id="88" name="直線コネクタ 87">
          <a:extLst>
            <a:ext uri="{FF2B5EF4-FFF2-40B4-BE49-F238E27FC236}">
              <a16:creationId xmlns:a16="http://schemas.microsoft.com/office/drawing/2014/main" id="{43D00553-1AF7-4001-868F-C522FE7C4A4A}"/>
            </a:ext>
          </a:extLst>
        </xdr:cNvPr>
        <xdr:cNvCxnSpPr/>
      </xdr:nvCxnSpPr>
      <xdr:spPr>
        <a:xfrm>
          <a:off x="2295525" y="6196965"/>
          <a:ext cx="6858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18838</xdr:rowOff>
    </xdr:from>
    <xdr:to>
      <xdr:col>7</xdr:col>
      <xdr:colOff>187325</xdr:colOff>
      <xdr:row>32</xdr:row>
      <xdr:rowOff>120438</xdr:rowOff>
    </xdr:to>
    <xdr:sp macro="" textlink="">
      <xdr:nvSpPr>
        <xdr:cNvPr id="89" name="楕円 88">
          <a:extLst>
            <a:ext uri="{FF2B5EF4-FFF2-40B4-BE49-F238E27FC236}">
              <a16:creationId xmlns:a16="http://schemas.microsoft.com/office/drawing/2014/main" id="{9DD64B4A-E314-447C-A1E5-751E065BD9E1}"/>
            </a:ext>
          </a:extLst>
        </xdr:cNvPr>
        <xdr:cNvSpPr/>
      </xdr:nvSpPr>
      <xdr:spPr>
        <a:xfrm>
          <a:off x="1558925" y="60957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69638</xdr:rowOff>
    </xdr:from>
    <xdr:to>
      <xdr:col>11</xdr:col>
      <xdr:colOff>136525</xdr:colOff>
      <xdr:row>32</xdr:row>
      <xdr:rowOff>120015</xdr:rowOff>
    </xdr:to>
    <xdr:cxnSp macro="">
      <xdr:nvCxnSpPr>
        <xdr:cNvPr id="90" name="直線コネクタ 89">
          <a:extLst>
            <a:ext uri="{FF2B5EF4-FFF2-40B4-BE49-F238E27FC236}">
              <a16:creationId xmlns:a16="http://schemas.microsoft.com/office/drawing/2014/main" id="{707366CE-D56F-41F0-91AF-97AE2CDDBA00}"/>
            </a:ext>
          </a:extLst>
        </xdr:cNvPr>
        <xdr:cNvCxnSpPr/>
      </xdr:nvCxnSpPr>
      <xdr:spPr>
        <a:xfrm>
          <a:off x="1609725" y="6146588"/>
          <a:ext cx="6858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a:extLst>
            <a:ext uri="{FF2B5EF4-FFF2-40B4-BE49-F238E27FC236}">
              <a16:creationId xmlns:a16="http://schemas.microsoft.com/office/drawing/2014/main" id="{1A4CC2B5-AE8B-4D71-85B7-640A192EB706}"/>
            </a:ext>
          </a:extLst>
        </xdr:cNvPr>
        <xdr:cNvSpPr txBox="1"/>
      </xdr:nvSpPr>
      <xdr:spPr>
        <a:xfrm>
          <a:off x="3470919"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2" name="n_2aveValue有形固定資産減価償却率">
          <a:extLst>
            <a:ext uri="{FF2B5EF4-FFF2-40B4-BE49-F238E27FC236}">
              <a16:creationId xmlns:a16="http://schemas.microsoft.com/office/drawing/2014/main" id="{749FCE92-1D68-4696-9CB6-88C6FE383538}"/>
            </a:ext>
          </a:extLst>
        </xdr:cNvPr>
        <xdr:cNvSpPr txBox="1"/>
      </xdr:nvSpPr>
      <xdr:spPr>
        <a:xfrm>
          <a:off x="2797819"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3" name="n_3aveValue有形固定資産減価償却率">
          <a:extLst>
            <a:ext uri="{FF2B5EF4-FFF2-40B4-BE49-F238E27FC236}">
              <a16:creationId xmlns:a16="http://schemas.microsoft.com/office/drawing/2014/main" id="{5357EF0F-C388-4A3D-9725-A32137BDE2D8}"/>
            </a:ext>
          </a:extLst>
        </xdr:cNvPr>
        <xdr:cNvSpPr txBox="1"/>
      </xdr:nvSpPr>
      <xdr:spPr>
        <a:xfrm>
          <a:off x="2112019"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4" name="n_4aveValue有形固定資産減価償却率">
          <a:extLst>
            <a:ext uri="{FF2B5EF4-FFF2-40B4-BE49-F238E27FC236}">
              <a16:creationId xmlns:a16="http://schemas.microsoft.com/office/drawing/2014/main" id="{AD0E0BDA-14B8-4132-8A27-479D2B8F35B0}"/>
            </a:ext>
          </a:extLst>
        </xdr:cNvPr>
        <xdr:cNvSpPr txBox="1"/>
      </xdr:nvSpPr>
      <xdr:spPr>
        <a:xfrm>
          <a:off x="1426219"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19279</xdr:rowOff>
    </xdr:from>
    <xdr:ext cx="405111" cy="259045"/>
    <xdr:sp macro="" textlink="">
      <xdr:nvSpPr>
        <xdr:cNvPr id="95" name="n_1mainValue有形固定資産減価償却率">
          <a:extLst>
            <a:ext uri="{FF2B5EF4-FFF2-40B4-BE49-F238E27FC236}">
              <a16:creationId xmlns:a16="http://schemas.microsoft.com/office/drawing/2014/main" id="{60B17D36-78E6-4A0D-B993-30D3D8729AF5}"/>
            </a:ext>
          </a:extLst>
        </xdr:cNvPr>
        <xdr:cNvSpPr txBox="1"/>
      </xdr:nvSpPr>
      <xdr:spPr>
        <a:xfrm>
          <a:off x="3470919" y="6261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169139</xdr:rowOff>
    </xdr:from>
    <xdr:ext cx="405111" cy="259045"/>
    <xdr:sp macro="" textlink="">
      <xdr:nvSpPr>
        <xdr:cNvPr id="96" name="n_2mainValue有形固定資産減価償却率">
          <a:extLst>
            <a:ext uri="{FF2B5EF4-FFF2-40B4-BE49-F238E27FC236}">
              <a16:creationId xmlns:a16="http://schemas.microsoft.com/office/drawing/2014/main" id="{8FC3921A-AA7A-4D8B-BC0F-9C936DA6F892}"/>
            </a:ext>
          </a:extLst>
        </xdr:cNvPr>
        <xdr:cNvSpPr txBox="1"/>
      </xdr:nvSpPr>
      <xdr:spPr>
        <a:xfrm>
          <a:off x="2797819" y="623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161942</xdr:rowOff>
    </xdr:from>
    <xdr:ext cx="405111" cy="259045"/>
    <xdr:sp macro="" textlink="">
      <xdr:nvSpPr>
        <xdr:cNvPr id="97" name="n_3mainValue有形固定資産減価償却率">
          <a:extLst>
            <a:ext uri="{FF2B5EF4-FFF2-40B4-BE49-F238E27FC236}">
              <a16:creationId xmlns:a16="http://schemas.microsoft.com/office/drawing/2014/main" id="{F505F4F4-B469-4FDF-B58A-E365AF5DF523}"/>
            </a:ext>
          </a:extLst>
        </xdr:cNvPr>
        <xdr:cNvSpPr txBox="1"/>
      </xdr:nvSpPr>
      <xdr:spPr>
        <a:xfrm>
          <a:off x="2112019" y="62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111565</xdr:rowOff>
    </xdr:from>
    <xdr:ext cx="405111" cy="259045"/>
    <xdr:sp macro="" textlink="">
      <xdr:nvSpPr>
        <xdr:cNvPr id="98" name="n_4mainValue有形固定資産減価償却率">
          <a:extLst>
            <a:ext uri="{FF2B5EF4-FFF2-40B4-BE49-F238E27FC236}">
              <a16:creationId xmlns:a16="http://schemas.microsoft.com/office/drawing/2014/main" id="{95624A68-E3B7-4D9A-8690-DE023572C0D1}"/>
            </a:ext>
          </a:extLst>
        </xdr:cNvPr>
        <xdr:cNvSpPr txBox="1"/>
      </xdr:nvSpPr>
      <xdr:spPr>
        <a:xfrm>
          <a:off x="1426219" y="6188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A724D43-1436-467E-B563-56445505BE2C}"/>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503A0EB7-77A1-49BF-843C-1C5B2D4DE53F}"/>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AD25494-4020-49DD-8CE4-9C066A2B2641}"/>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313FD8AD-0175-481F-AA10-C1440638EA75}"/>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BFE53254-EF73-4FA2-8264-1AB397534315}"/>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31C7330-2D82-4675-8FCC-3438D25141B0}"/>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22CD8037-3348-4AF2-977E-F5C713FDE1FE}"/>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9E65281E-2FA8-4765-A1BC-8188E8FC40B0}"/>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8212939-87E3-4E5C-94E1-1BD34962BE1F}"/>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FBADC7F9-DB2F-4872-B836-CCD8576A4D68}"/>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C3FCDA0-4D91-4CAB-BE18-A217D557E152}"/>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223FDA98-3396-4CA0-8632-9F6102F7CA58}"/>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2486C474-98FD-4BFF-ABF8-0941B751DB0D}"/>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債務償還比率については，新規市債発行の抑制や市債残高の減少等の影響により改善傾向にあるが，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新規市債発行の抑制や財源の確保に努めていく。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9F40FD9C-CE41-4A2D-A2E3-98ED50DDCFA4}"/>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B68BAC27-3C1F-4838-A029-4C09B44AD6FB}"/>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F27FE17D-B127-46EA-B26E-E60D9212DB08}"/>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FDF97C67-E110-4F22-8B2B-2A49E5F85A99}"/>
            </a:ext>
          </a:extLst>
        </xdr:cNvPr>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D8FFAD2D-29C1-44A7-A348-D049DD8A20F5}"/>
            </a:ext>
          </a:extLst>
        </xdr:cNvPr>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B90567B4-2EE2-46C0-A64E-86998C083018}"/>
            </a:ext>
          </a:extLst>
        </xdr:cNvPr>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BF9F2455-9FCC-45C5-AF96-4902E8433346}"/>
            </a:ext>
          </a:extLst>
        </xdr:cNvPr>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8B6DE00-F09E-4DAD-933A-D665431981A9}"/>
            </a:ext>
          </a:extLst>
        </xdr:cNvPr>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BE86DDA6-A353-4962-BE59-ADA13C8C108F}"/>
            </a:ext>
          </a:extLst>
        </xdr:cNvPr>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B9051AB4-C87E-4456-BA0D-A94FC1C2109D}"/>
            </a:ext>
          </a:extLst>
        </xdr:cNvPr>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4C99898D-05F2-4006-AC4A-A7224BF686C7}"/>
            </a:ext>
          </a:extLst>
        </xdr:cNvPr>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246EE804-3D5A-40C2-AB55-3C9AC5BEDF5D}"/>
            </a:ext>
          </a:extLst>
        </xdr:cNvPr>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DB5FF8F0-6BA0-48DE-A2CF-61E25D1A9FA0}"/>
            </a:ext>
          </a:extLst>
        </xdr:cNvPr>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262E2BAD-1695-476F-BEFA-31A29297397B}"/>
            </a:ext>
          </a:extLst>
        </xdr:cNvPr>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8A14275A-75B7-454E-B482-6EAEAA1577C0}"/>
            </a:ext>
          </a:extLst>
        </xdr:cNvPr>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FCCB24B2-8884-4AE9-BFBC-9D2D434397EA}"/>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2ECC2F41-BE6D-4B57-97FF-63F973BACDB5}"/>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a:extLst>
            <a:ext uri="{FF2B5EF4-FFF2-40B4-BE49-F238E27FC236}">
              <a16:creationId xmlns:a16="http://schemas.microsoft.com/office/drawing/2014/main" id="{AD1A8415-3AF1-49BF-A09A-F76D711DBA96}"/>
            </a:ext>
          </a:extLst>
        </xdr:cNvPr>
        <xdr:cNvCxnSpPr/>
      </xdr:nvCxnSpPr>
      <xdr:spPr>
        <a:xfrm flipV="1">
          <a:off x="13323570" y="5118553"/>
          <a:ext cx="1269" cy="147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a:extLst>
            <a:ext uri="{FF2B5EF4-FFF2-40B4-BE49-F238E27FC236}">
              <a16:creationId xmlns:a16="http://schemas.microsoft.com/office/drawing/2014/main" id="{3A0717CE-5CA9-4CD2-B946-9906A1796C18}"/>
            </a:ext>
          </a:extLst>
        </xdr:cNvPr>
        <xdr:cNvSpPr txBox="1"/>
      </xdr:nvSpPr>
      <xdr:spPr>
        <a:xfrm>
          <a:off x="13376275" y="659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a:extLst>
            <a:ext uri="{FF2B5EF4-FFF2-40B4-BE49-F238E27FC236}">
              <a16:creationId xmlns:a16="http://schemas.microsoft.com/office/drawing/2014/main" id="{EC184120-3105-4951-825B-12A94FF4A4E6}"/>
            </a:ext>
          </a:extLst>
        </xdr:cNvPr>
        <xdr:cNvCxnSpPr/>
      </xdr:nvCxnSpPr>
      <xdr:spPr>
        <a:xfrm>
          <a:off x="13255625" y="6591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C80F06B-860A-4C68-A934-F7C54BF86CFC}"/>
            </a:ext>
          </a:extLst>
        </xdr:cNvPr>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D9AB715F-FD2A-4B75-A4DC-839BE435963A}"/>
            </a:ext>
          </a:extLst>
        </xdr:cNvPr>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a:extLst>
            <a:ext uri="{FF2B5EF4-FFF2-40B4-BE49-F238E27FC236}">
              <a16:creationId xmlns:a16="http://schemas.microsoft.com/office/drawing/2014/main" id="{66194666-B7AC-49FC-88F0-51C89144955B}"/>
            </a:ext>
          </a:extLst>
        </xdr:cNvPr>
        <xdr:cNvSpPr txBox="1"/>
      </xdr:nvSpPr>
      <xdr:spPr>
        <a:xfrm>
          <a:off x="13376275" y="568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a:extLst>
            <a:ext uri="{FF2B5EF4-FFF2-40B4-BE49-F238E27FC236}">
              <a16:creationId xmlns:a16="http://schemas.microsoft.com/office/drawing/2014/main" id="{6AEDE968-E4B5-4D86-821F-ADF80A3CB43C}"/>
            </a:ext>
          </a:extLst>
        </xdr:cNvPr>
        <xdr:cNvSpPr/>
      </xdr:nvSpPr>
      <xdr:spPr>
        <a:xfrm>
          <a:off x="13293725" y="5822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a:extLst>
            <a:ext uri="{FF2B5EF4-FFF2-40B4-BE49-F238E27FC236}">
              <a16:creationId xmlns:a16="http://schemas.microsoft.com/office/drawing/2014/main" id="{371AF949-89E3-4A87-803D-28AD0996804B}"/>
            </a:ext>
          </a:extLst>
        </xdr:cNvPr>
        <xdr:cNvSpPr/>
      </xdr:nvSpPr>
      <xdr:spPr>
        <a:xfrm>
          <a:off x="12639675" y="60501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a:extLst>
            <a:ext uri="{FF2B5EF4-FFF2-40B4-BE49-F238E27FC236}">
              <a16:creationId xmlns:a16="http://schemas.microsoft.com/office/drawing/2014/main" id="{D99EB0E1-EC24-485F-B31F-F462C80DD3C1}"/>
            </a:ext>
          </a:extLst>
        </xdr:cNvPr>
        <xdr:cNvSpPr/>
      </xdr:nvSpPr>
      <xdr:spPr>
        <a:xfrm>
          <a:off x="11953875" y="60592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F38EFC78-F661-4E00-90E1-4FD90FE6A802}"/>
            </a:ext>
          </a:extLst>
        </xdr:cNvPr>
        <xdr:cNvSpPr/>
      </xdr:nvSpPr>
      <xdr:spPr>
        <a:xfrm>
          <a:off x="11268075" y="60266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a:extLst>
            <a:ext uri="{FF2B5EF4-FFF2-40B4-BE49-F238E27FC236}">
              <a16:creationId xmlns:a16="http://schemas.microsoft.com/office/drawing/2014/main" id="{E3D6C378-C61D-4112-A9BC-0AAAF40CFC95}"/>
            </a:ext>
          </a:extLst>
        </xdr:cNvPr>
        <xdr:cNvSpPr/>
      </xdr:nvSpPr>
      <xdr:spPr>
        <a:xfrm>
          <a:off x="10582275" y="60457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CCE769A-B5E8-42C6-A1F8-B9A99D5BD886}"/>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1C72B6E-C6B6-430B-AC41-9D54750A9C41}"/>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BE491B8-FF19-49F8-BA66-0EF2E4616213}"/>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2D4F709-1C7A-4629-B637-728E002C88E6}"/>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BB0B305-EA26-434A-B98E-818623D2AA6F}"/>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54066</xdr:rowOff>
    </xdr:from>
    <xdr:to>
      <xdr:col>76</xdr:col>
      <xdr:colOff>73025</xdr:colOff>
      <xdr:row>31</xdr:row>
      <xdr:rowOff>155666</xdr:rowOff>
    </xdr:to>
    <xdr:sp macro="" textlink="">
      <xdr:nvSpPr>
        <xdr:cNvPr id="145" name="楕円 144">
          <a:extLst>
            <a:ext uri="{FF2B5EF4-FFF2-40B4-BE49-F238E27FC236}">
              <a16:creationId xmlns:a16="http://schemas.microsoft.com/office/drawing/2014/main" id="{4ED9B10B-4FEC-4017-B804-4B93973BB6BD}"/>
            </a:ext>
          </a:extLst>
        </xdr:cNvPr>
        <xdr:cNvSpPr/>
      </xdr:nvSpPr>
      <xdr:spPr>
        <a:xfrm>
          <a:off x="13293725" y="59659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32493</xdr:rowOff>
    </xdr:from>
    <xdr:ext cx="469744" cy="259045"/>
    <xdr:sp macro="" textlink="">
      <xdr:nvSpPr>
        <xdr:cNvPr id="146" name="債務償還比率該当値テキスト">
          <a:extLst>
            <a:ext uri="{FF2B5EF4-FFF2-40B4-BE49-F238E27FC236}">
              <a16:creationId xmlns:a16="http://schemas.microsoft.com/office/drawing/2014/main" id="{F05F9A85-E1EB-4882-81F4-DE51CB999048}"/>
            </a:ext>
          </a:extLst>
        </xdr:cNvPr>
        <xdr:cNvSpPr txBox="1"/>
      </xdr:nvSpPr>
      <xdr:spPr>
        <a:xfrm>
          <a:off x="13376275" y="594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67056</xdr:rowOff>
    </xdr:from>
    <xdr:to>
      <xdr:col>72</xdr:col>
      <xdr:colOff>123825</xdr:colOff>
      <xdr:row>32</xdr:row>
      <xdr:rowOff>168656</xdr:rowOff>
    </xdr:to>
    <xdr:sp macro="" textlink="">
      <xdr:nvSpPr>
        <xdr:cNvPr id="147" name="楕円 146">
          <a:extLst>
            <a:ext uri="{FF2B5EF4-FFF2-40B4-BE49-F238E27FC236}">
              <a16:creationId xmlns:a16="http://schemas.microsoft.com/office/drawing/2014/main" id="{CFF3C18E-1959-4D80-A17A-9E9244925082}"/>
            </a:ext>
          </a:extLst>
        </xdr:cNvPr>
        <xdr:cNvSpPr/>
      </xdr:nvSpPr>
      <xdr:spPr>
        <a:xfrm>
          <a:off x="12639675" y="61440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104866</xdr:rowOff>
    </xdr:from>
    <xdr:to>
      <xdr:col>76</xdr:col>
      <xdr:colOff>22225</xdr:colOff>
      <xdr:row>32</xdr:row>
      <xdr:rowOff>117856</xdr:rowOff>
    </xdr:to>
    <xdr:cxnSp macro="">
      <xdr:nvCxnSpPr>
        <xdr:cNvPr id="148" name="直線コネクタ 147">
          <a:extLst>
            <a:ext uri="{FF2B5EF4-FFF2-40B4-BE49-F238E27FC236}">
              <a16:creationId xmlns:a16="http://schemas.microsoft.com/office/drawing/2014/main" id="{11E2ABC6-B42D-45C9-BA88-76C4A4CD4E97}"/>
            </a:ext>
          </a:extLst>
        </xdr:cNvPr>
        <xdr:cNvCxnSpPr/>
      </xdr:nvCxnSpPr>
      <xdr:spPr>
        <a:xfrm flipV="1">
          <a:off x="12690475" y="6016716"/>
          <a:ext cx="635000" cy="1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89263</xdr:rowOff>
    </xdr:from>
    <xdr:to>
      <xdr:col>68</xdr:col>
      <xdr:colOff>123825</xdr:colOff>
      <xdr:row>33</xdr:row>
      <xdr:rowOff>19413</xdr:rowOff>
    </xdr:to>
    <xdr:sp macro="" textlink="">
      <xdr:nvSpPr>
        <xdr:cNvPr id="149" name="楕円 148">
          <a:extLst>
            <a:ext uri="{FF2B5EF4-FFF2-40B4-BE49-F238E27FC236}">
              <a16:creationId xmlns:a16="http://schemas.microsoft.com/office/drawing/2014/main" id="{B06FAB8D-F22E-4162-8722-B6C2159F3785}"/>
            </a:ext>
          </a:extLst>
        </xdr:cNvPr>
        <xdr:cNvSpPr/>
      </xdr:nvSpPr>
      <xdr:spPr>
        <a:xfrm>
          <a:off x="11953875" y="61662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117856</xdr:rowOff>
    </xdr:from>
    <xdr:to>
      <xdr:col>72</xdr:col>
      <xdr:colOff>73025</xdr:colOff>
      <xdr:row>32</xdr:row>
      <xdr:rowOff>140063</xdr:rowOff>
    </xdr:to>
    <xdr:cxnSp macro="">
      <xdr:nvCxnSpPr>
        <xdr:cNvPr id="150" name="直線コネクタ 149">
          <a:extLst>
            <a:ext uri="{FF2B5EF4-FFF2-40B4-BE49-F238E27FC236}">
              <a16:creationId xmlns:a16="http://schemas.microsoft.com/office/drawing/2014/main" id="{7B3707B5-4764-452E-A738-327679EFF755}"/>
            </a:ext>
          </a:extLst>
        </xdr:cNvPr>
        <xdr:cNvCxnSpPr/>
      </xdr:nvCxnSpPr>
      <xdr:spPr>
        <a:xfrm flipV="1">
          <a:off x="12004675" y="6194806"/>
          <a:ext cx="6858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159240</xdr:rowOff>
    </xdr:from>
    <xdr:to>
      <xdr:col>64</xdr:col>
      <xdr:colOff>123825</xdr:colOff>
      <xdr:row>32</xdr:row>
      <xdr:rowOff>89390</xdr:rowOff>
    </xdr:to>
    <xdr:sp macro="" textlink="">
      <xdr:nvSpPr>
        <xdr:cNvPr id="151" name="楕円 150">
          <a:extLst>
            <a:ext uri="{FF2B5EF4-FFF2-40B4-BE49-F238E27FC236}">
              <a16:creationId xmlns:a16="http://schemas.microsoft.com/office/drawing/2014/main" id="{A3E88190-5B9C-49F9-9835-D81D58F3B77E}"/>
            </a:ext>
          </a:extLst>
        </xdr:cNvPr>
        <xdr:cNvSpPr/>
      </xdr:nvSpPr>
      <xdr:spPr>
        <a:xfrm>
          <a:off x="11268075" y="6071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38590</xdr:rowOff>
    </xdr:from>
    <xdr:to>
      <xdr:col>68</xdr:col>
      <xdr:colOff>73025</xdr:colOff>
      <xdr:row>32</xdr:row>
      <xdr:rowOff>140063</xdr:rowOff>
    </xdr:to>
    <xdr:cxnSp macro="">
      <xdr:nvCxnSpPr>
        <xdr:cNvPr id="152" name="直線コネクタ 151">
          <a:extLst>
            <a:ext uri="{FF2B5EF4-FFF2-40B4-BE49-F238E27FC236}">
              <a16:creationId xmlns:a16="http://schemas.microsoft.com/office/drawing/2014/main" id="{13B52322-B874-48ED-8FE6-FB28A7D74FC2}"/>
            </a:ext>
          </a:extLst>
        </xdr:cNvPr>
        <xdr:cNvCxnSpPr/>
      </xdr:nvCxnSpPr>
      <xdr:spPr>
        <a:xfrm>
          <a:off x="11318875" y="6115540"/>
          <a:ext cx="6858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140734</xdr:rowOff>
    </xdr:from>
    <xdr:to>
      <xdr:col>60</xdr:col>
      <xdr:colOff>123825</xdr:colOff>
      <xdr:row>32</xdr:row>
      <xdr:rowOff>70884</xdr:rowOff>
    </xdr:to>
    <xdr:sp macro="" textlink="">
      <xdr:nvSpPr>
        <xdr:cNvPr id="153" name="楕円 152">
          <a:extLst>
            <a:ext uri="{FF2B5EF4-FFF2-40B4-BE49-F238E27FC236}">
              <a16:creationId xmlns:a16="http://schemas.microsoft.com/office/drawing/2014/main" id="{4234390F-6088-4B0D-87EF-24936D19C927}"/>
            </a:ext>
          </a:extLst>
        </xdr:cNvPr>
        <xdr:cNvSpPr/>
      </xdr:nvSpPr>
      <xdr:spPr>
        <a:xfrm>
          <a:off x="10582275" y="60525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20084</xdr:rowOff>
    </xdr:from>
    <xdr:to>
      <xdr:col>64</xdr:col>
      <xdr:colOff>73025</xdr:colOff>
      <xdr:row>32</xdr:row>
      <xdr:rowOff>38590</xdr:rowOff>
    </xdr:to>
    <xdr:cxnSp macro="">
      <xdr:nvCxnSpPr>
        <xdr:cNvPr id="154" name="直線コネクタ 153">
          <a:extLst>
            <a:ext uri="{FF2B5EF4-FFF2-40B4-BE49-F238E27FC236}">
              <a16:creationId xmlns:a16="http://schemas.microsoft.com/office/drawing/2014/main" id="{DC154448-E745-41BD-BBA7-B05DA32484E6}"/>
            </a:ext>
          </a:extLst>
        </xdr:cNvPr>
        <xdr:cNvCxnSpPr/>
      </xdr:nvCxnSpPr>
      <xdr:spPr>
        <a:xfrm>
          <a:off x="10633075" y="6097034"/>
          <a:ext cx="6858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a:extLst>
            <a:ext uri="{FF2B5EF4-FFF2-40B4-BE49-F238E27FC236}">
              <a16:creationId xmlns:a16="http://schemas.microsoft.com/office/drawing/2014/main" id="{889A4F7B-0856-4ACD-981B-FE0A1188D2FD}"/>
            </a:ext>
          </a:extLst>
        </xdr:cNvPr>
        <xdr:cNvSpPr txBox="1"/>
      </xdr:nvSpPr>
      <xdr:spPr>
        <a:xfrm>
          <a:off x="12461952" y="583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a:extLst>
            <a:ext uri="{FF2B5EF4-FFF2-40B4-BE49-F238E27FC236}">
              <a16:creationId xmlns:a16="http://schemas.microsoft.com/office/drawing/2014/main" id="{535D5C39-6C7C-4C36-A683-2F1197A9CD44}"/>
            </a:ext>
          </a:extLst>
        </xdr:cNvPr>
        <xdr:cNvSpPr txBox="1"/>
      </xdr:nvSpPr>
      <xdr:spPr>
        <a:xfrm>
          <a:off x="11788852" y="584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B63395DA-77A5-4369-B18C-ED4ECB03FDF7}"/>
            </a:ext>
          </a:extLst>
        </xdr:cNvPr>
        <xdr:cNvSpPr txBox="1"/>
      </xdr:nvSpPr>
      <xdr:spPr>
        <a:xfrm>
          <a:off x="11103052" y="580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80626</xdr:rowOff>
    </xdr:from>
    <xdr:ext cx="469744" cy="259045"/>
    <xdr:sp macro="" textlink="">
      <xdr:nvSpPr>
        <xdr:cNvPr id="158" name="n_4aveValue債務償還比率">
          <a:extLst>
            <a:ext uri="{FF2B5EF4-FFF2-40B4-BE49-F238E27FC236}">
              <a16:creationId xmlns:a16="http://schemas.microsoft.com/office/drawing/2014/main" id="{1F690639-5565-4DF2-9460-6B842DB22915}"/>
            </a:ext>
          </a:extLst>
        </xdr:cNvPr>
        <xdr:cNvSpPr txBox="1"/>
      </xdr:nvSpPr>
      <xdr:spPr>
        <a:xfrm>
          <a:off x="10417252" y="582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159783</xdr:rowOff>
    </xdr:from>
    <xdr:ext cx="469744" cy="259045"/>
    <xdr:sp macro="" textlink="">
      <xdr:nvSpPr>
        <xdr:cNvPr id="159" name="n_1mainValue債務償還比率">
          <a:extLst>
            <a:ext uri="{FF2B5EF4-FFF2-40B4-BE49-F238E27FC236}">
              <a16:creationId xmlns:a16="http://schemas.microsoft.com/office/drawing/2014/main" id="{6F7651B4-CF09-4272-9743-1B6B49855E27}"/>
            </a:ext>
          </a:extLst>
        </xdr:cNvPr>
        <xdr:cNvSpPr txBox="1"/>
      </xdr:nvSpPr>
      <xdr:spPr>
        <a:xfrm>
          <a:off x="12461952" y="623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10540</xdr:rowOff>
    </xdr:from>
    <xdr:ext cx="469744" cy="259045"/>
    <xdr:sp macro="" textlink="">
      <xdr:nvSpPr>
        <xdr:cNvPr id="160" name="n_2mainValue債務償還比率">
          <a:extLst>
            <a:ext uri="{FF2B5EF4-FFF2-40B4-BE49-F238E27FC236}">
              <a16:creationId xmlns:a16="http://schemas.microsoft.com/office/drawing/2014/main" id="{35B9988C-41B4-4081-8140-C873ABD2A20B}"/>
            </a:ext>
          </a:extLst>
        </xdr:cNvPr>
        <xdr:cNvSpPr txBox="1"/>
      </xdr:nvSpPr>
      <xdr:spPr>
        <a:xfrm>
          <a:off x="11788852" y="625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80517</xdr:rowOff>
    </xdr:from>
    <xdr:ext cx="469744" cy="259045"/>
    <xdr:sp macro="" textlink="">
      <xdr:nvSpPr>
        <xdr:cNvPr id="161" name="n_3mainValue債務償還比率">
          <a:extLst>
            <a:ext uri="{FF2B5EF4-FFF2-40B4-BE49-F238E27FC236}">
              <a16:creationId xmlns:a16="http://schemas.microsoft.com/office/drawing/2014/main" id="{3C2F8A5D-DF07-46B4-9AFC-16C2689673D8}"/>
            </a:ext>
          </a:extLst>
        </xdr:cNvPr>
        <xdr:cNvSpPr txBox="1"/>
      </xdr:nvSpPr>
      <xdr:spPr>
        <a:xfrm>
          <a:off x="11103052" y="615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62011</xdr:rowOff>
    </xdr:from>
    <xdr:ext cx="469744" cy="259045"/>
    <xdr:sp macro="" textlink="">
      <xdr:nvSpPr>
        <xdr:cNvPr id="162" name="n_4mainValue債務償還比率">
          <a:extLst>
            <a:ext uri="{FF2B5EF4-FFF2-40B4-BE49-F238E27FC236}">
              <a16:creationId xmlns:a16="http://schemas.microsoft.com/office/drawing/2014/main" id="{A9D8871C-83CF-42B1-AF4E-E5D4C1E59A00}"/>
            </a:ext>
          </a:extLst>
        </xdr:cNvPr>
        <xdr:cNvSpPr txBox="1"/>
      </xdr:nvSpPr>
      <xdr:spPr>
        <a:xfrm>
          <a:off x="10417252" y="613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C7C44DDB-9ED4-45D9-9E04-3E9778B9D876}"/>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9AAEFC89-C38E-48E4-9520-5056A5FEEAEA}"/>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D17E028C-F0AE-43E1-915A-E094F3C63957}"/>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83A795FA-A1C7-4721-8450-D4F15E519EE9}"/>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77F668F7-70FC-4351-B09B-76E050BFE9B9}"/>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A2E52415-0309-4284-B6E8-28FDDA5C584B}"/>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DB1F918-9040-4C31-8D93-4DA9AA6A8623}"/>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5AD35BD-7EE3-455D-8242-79790FBDE871}"/>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5F729B8-05B0-4E0B-A3FA-7232CFE415CA}"/>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7986158-AF3B-4653-8D66-AC934BA29A82}"/>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5FBEFB2-B9AB-4BA1-99CA-1755E36B589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3F9E398-43C4-4ABE-8873-14BD8011715F}"/>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6626C4D-2C09-4DE4-9223-F93B14369FFB}"/>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679333-9CCE-4AA8-A408-1C695B66E36F}"/>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AC74FF2-3137-4535-83FE-636B99E2955B}"/>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E48498-248C-4DE3-B255-AACAD072E71C}"/>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248,106
247,102
677.87
146,534,785
142,484,781
3,144,618
72,224,159
131,635,714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E1D1F3-B9F6-4C2A-AA78-66EB24781858}"/>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D59AFA1-186D-474E-A6D2-C60ED9EB78DA}"/>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1F2DD01-F692-4E18-993C-970A55321AA5}"/>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9BB99EC-C5D3-4E3B-BE6D-AB7276487147}"/>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932386A-E571-42FC-B25C-098B821B66AE}"/>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CA5D135-64C0-460B-B9B0-186D813284F6}"/>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FF48180-1572-4AA8-A1CE-17F076C47C23}"/>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A0E83FF-6BCE-4E93-926D-AF4943FAECD5}"/>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8F314F2-0AA0-4FB7-ACD1-A91EFBE91CF6}"/>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454D85-18B9-49C5-B43E-DFDAD2569FFE}"/>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8208D3D-C57F-4431-B505-A2DDE230447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BFF728-7E22-43CC-B92D-BEA5AD10C724}"/>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C49D2F5-458B-4B2D-B821-17D796D994C1}"/>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FB8339D-99F7-4404-A2F5-B37F16B2F18C}"/>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EE27AEC-D15D-46EC-AE00-6E9E90C31EB6}"/>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5217169-957B-4697-96DA-B10CDD048D2A}"/>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8D188A8-1E5D-4BA7-B2F7-87FC18243A1B}"/>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5A6AD04-6E25-42EE-8722-162BE1713A1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7D4E579-3131-4E58-9996-249EFF89D819}"/>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13BC391-3BFE-4F06-8846-54B5821F98EF}"/>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91D07C0-E6A1-4D9F-9DB1-BF04B2322DAF}"/>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1F913C3-2C5A-48BE-A317-902008E07206}"/>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77B5460-904D-4A99-924A-3CFAE794D8FF}"/>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436E1B9-3452-4577-98A7-A973FF3F6BF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7D7C322-0E7F-4346-8AC0-3F6CCDC39B96}"/>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0C1BD94-731C-4514-9022-D0F5C509C9E5}"/>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C01537F-F13D-4DB1-AC06-488EDE59B8B6}"/>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FB63A0-7510-4549-9E0D-403F3F5D7807}"/>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544984A-E5FC-4A26-A12B-6FE7CFD2ADE9}"/>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F208B88-2D7F-4FE4-B30D-484939C3AD01}"/>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AD87099-5DD6-4DC8-88E9-48DC70089191}"/>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BE3BE44-0537-4587-AFA1-13AED771E25C}"/>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FA39E802-F497-4926-8635-1F70B5DEC7D1}"/>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91BB0D28-D673-48BD-B075-5469A0CE97FD}"/>
            </a:ext>
          </a:extLst>
        </xdr:cNvPr>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8421170-CCCD-4624-981F-65F95B11BFAC}"/>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9B1203CE-8239-4778-8BD0-3086D745F6CD}"/>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10418586-022A-42DF-93D6-427E6E90D537}"/>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739DDF8-7875-4E68-9B52-A4F6A7DCE8FC}"/>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60BE7AB2-9E32-46B1-82C1-63FC43C41095}"/>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45F7DE26-89B0-4F26-81CF-B743D3FBE0A0}"/>
            </a:ext>
          </a:extLst>
        </xdr:cNvPr>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7D11C36-C6E6-41FF-B12E-054CF5E5C3DF}"/>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D1F6957E-AA37-441D-AA61-3D726B0B4ADA}"/>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24BA512F-3253-47DE-B774-B78F76E84D99}"/>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33FF1A5A-928B-4B0B-8F00-3864CFA1EDEB}"/>
            </a:ext>
          </a:extLst>
        </xdr:cNvPr>
        <xdr:cNvCxnSpPr/>
      </xdr:nvCxnSpPr>
      <xdr:spPr>
        <a:xfrm flipV="1">
          <a:off x="4177665" y="5471414"/>
          <a:ext cx="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E8876746-FA05-47BD-92BC-8EA77205204B}"/>
            </a:ext>
          </a:extLst>
        </xdr:cNvPr>
        <xdr:cNvSpPr txBox="1"/>
      </xdr:nvSpPr>
      <xdr:spPr>
        <a:xfrm>
          <a:off x="4216400" y="6864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F33DD135-25D8-4D0E-8303-29201B303902}"/>
            </a:ext>
          </a:extLst>
        </xdr:cNvPr>
        <xdr:cNvCxnSpPr/>
      </xdr:nvCxnSpPr>
      <xdr:spPr>
        <a:xfrm>
          <a:off x="4108450" y="68607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C3C6B510-BB12-418B-9069-EECF161380BF}"/>
            </a:ext>
          </a:extLst>
        </xdr:cNvPr>
        <xdr:cNvSpPr txBox="1"/>
      </xdr:nvSpPr>
      <xdr:spPr>
        <a:xfrm>
          <a:off x="4216400" y="525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FE7547EA-EA5C-4AFA-A94C-C6217B86BFF9}"/>
            </a:ext>
          </a:extLst>
        </xdr:cNvPr>
        <xdr:cNvCxnSpPr/>
      </xdr:nvCxnSpPr>
      <xdr:spPr>
        <a:xfrm>
          <a:off x="4108450" y="54714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a:extLst>
            <a:ext uri="{FF2B5EF4-FFF2-40B4-BE49-F238E27FC236}">
              <a16:creationId xmlns:a16="http://schemas.microsoft.com/office/drawing/2014/main" id="{FD00A3BB-3BC5-4538-8107-2272A7F8968E}"/>
            </a:ext>
          </a:extLst>
        </xdr:cNvPr>
        <xdr:cNvSpPr txBox="1"/>
      </xdr:nvSpPr>
      <xdr:spPr>
        <a:xfrm>
          <a:off x="4216400" y="5966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149E5CC2-6805-480D-BE2B-2D17FF8DEE17}"/>
            </a:ext>
          </a:extLst>
        </xdr:cNvPr>
        <xdr:cNvSpPr/>
      </xdr:nvSpPr>
      <xdr:spPr>
        <a:xfrm>
          <a:off x="4127500" y="61147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A1083727-DAC2-4744-A4E2-2CF3E5A13529}"/>
            </a:ext>
          </a:extLst>
        </xdr:cNvPr>
        <xdr:cNvSpPr/>
      </xdr:nvSpPr>
      <xdr:spPr>
        <a:xfrm>
          <a:off x="3384550" y="60827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97FF3DDF-DCA6-4C36-92E5-886A7D566238}"/>
            </a:ext>
          </a:extLst>
        </xdr:cNvPr>
        <xdr:cNvSpPr/>
      </xdr:nvSpPr>
      <xdr:spPr>
        <a:xfrm>
          <a:off x="2571750" y="60485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32517543-C3A9-4388-9338-760E1AFE1768}"/>
            </a:ext>
          </a:extLst>
        </xdr:cNvPr>
        <xdr:cNvSpPr/>
      </xdr:nvSpPr>
      <xdr:spPr>
        <a:xfrm>
          <a:off x="17780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1E907D50-6564-4015-890D-77BBF9E80D48}"/>
            </a:ext>
          </a:extLst>
        </xdr:cNvPr>
        <xdr:cNvSpPr/>
      </xdr:nvSpPr>
      <xdr:spPr>
        <a:xfrm>
          <a:off x="984250" y="59753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6652853-613E-45BB-AB72-AFE918EB20CE}"/>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02F4D3B-5758-4EF0-92BB-83D74B10D2A4}"/>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411A4D6-0212-4D39-9DC7-12152543C18C}"/>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2625E09-33A7-476C-B240-1CF14D40BD4D}"/>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6C15472-5615-42AE-9CBF-3E22B70FC2A3}"/>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71" name="楕円 70">
          <a:extLst>
            <a:ext uri="{FF2B5EF4-FFF2-40B4-BE49-F238E27FC236}">
              <a16:creationId xmlns:a16="http://schemas.microsoft.com/office/drawing/2014/main" id="{D9285D53-81A9-4E78-B054-6D8A887B2F05}"/>
            </a:ext>
          </a:extLst>
        </xdr:cNvPr>
        <xdr:cNvSpPr/>
      </xdr:nvSpPr>
      <xdr:spPr>
        <a:xfrm>
          <a:off x="4127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163847</xdr:rowOff>
    </xdr:from>
    <xdr:ext cx="405111" cy="259045"/>
    <xdr:sp macro="" textlink="">
      <xdr:nvSpPr>
        <xdr:cNvPr id="72" name="【道路】&#10;有形固定資産減価償却率該当値テキスト">
          <a:extLst>
            <a:ext uri="{FF2B5EF4-FFF2-40B4-BE49-F238E27FC236}">
              <a16:creationId xmlns:a16="http://schemas.microsoft.com/office/drawing/2014/main" id="{B58C9275-1A22-4965-AED9-4756A5AE11FE}"/>
            </a:ext>
          </a:extLst>
        </xdr:cNvPr>
        <xdr:cNvSpPr txBox="1"/>
      </xdr:nvSpPr>
      <xdr:spPr>
        <a:xfrm>
          <a:off x="4216400"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xdr:rowOff>
    </xdr:from>
    <xdr:to>
      <xdr:col>20</xdr:col>
      <xdr:colOff>38100</xdr:colOff>
      <xdr:row>39</xdr:row>
      <xdr:rowOff>101854</xdr:rowOff>
    </xdr:to>
    <xdr:sp macro="" textlink="">
      <xdr:nvSpPr>
        <xdr:cNvPr id="73" name="楕円 72">
          <a:extLst>
            <a:ext uri="{FF2B5EF4-FFF2-40B4-BE49-F238E27FC236}">
              <a16:creationId xmlns:a16="http://schemas.microsoft.com/office/drawing/2014/main" id="{492E7A51-6522-4A2D-A15F-FFEC7806A29B}"/>
            </a:ext>
          </a:extLst>
        </xdr:cNvPr>
        <xdr:cNvSpPr/>
      </xdr:nvSpPr>
      <xdr:spPr>
        <a:xfrm>
          <a:off x="3384550" y="64455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51054</xdr:rowOff>
    </xdr:from>
    <xdr:to>
      <xdr:col>24</xdr:col>
      <xdr:colOff>63500</xdr:colOff>
      <xdr:row>39</xdr:row>
      <xdr:rowOff>64770</xdr:rowOff>
    </xdr:to>
    <xdr:cxnSp macro="">
      <xdr:nvCxnSpPr>
        <xdr:cNvPr id="74" name="直線コネクタ 73">
          <a:extLst>
            <a:ext uri="{FF2B5EF4-FFF2-40B4-BE49-F238E27FC236}">
              <a16:creationId xmlns:a16="http://schemas.microsoft.com/office/drawing/2014/main" id="{9C0C06D3-F9DF-4259-9038-D98E5331B096}"/>
            </a:ext>
          </a:extLst>
        </xdr:cNvPr>
        <xdr:cNvCxnSpPr/>
      </xdr:nvCxnSpPr>
      <xdr:spPr>
        <a:xfrm>
          <a:off x="3429000" y="6496304"/>
          <a:ext cx="7493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169418</xdr:rowOff>
    </xdr:from>
    <xdr:to>
      <xdr:col>15</xdr:col>
      <xdr:colOff>101600</xdr:colOff>
      <xdr:row>39</xdr:row>
      <xdr:rowOff>99568</xdr:rowOff>
    </xdr:to>
    <xdr:sp macro="" textlink="">
      <xdr:nvSpPr>
        <xdr:cNvPr id="75" name="楕円 74">
          <a:extLst>
            <a:ext uri="{FF2B5EF4-FFF2-40B4-BE49-F238E27FC236}">
              <a16:creationId xmlns:a16="http://schemas.microsoft.com/office/drawing/2014/main" id="{BF3A9545-5EE5-4E58-9B0D-6C2D4E736E84}"/>
            </a:ext>
          </a:extLst>
        </xdr:cNvPr>
        <xdr:cNvSpPr/>
      </xdr:nvSpPr>
      <xdr:spPr>
        <a:xfrm>
          <a:off x="257175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48768</xdr:rowOff>
    </xdr:from>
    <xdr:to>
      <xdr:col>19</xdr:col>
      <xdr:colOff>177800</xdr:colOff>
      <xdr:row>39</xdr:row>
      <xdr:rowOff>51054</xdr:rowOff>
    </xdr:to>
    <xdr:cxnSp macro="">
      <xdr:nvCxnSpPr>
        <xdr:cNvPr id="76" name="直線コネクタ 75">
          <a:extLst>
            <a:ext uri="{FF2B5EF4-FFF2-40B4-BE49-F238E27FC236}">
              <a16:creationId xmlns:a16="http://schemas.microsoft.com/office/drawing/2014/main" id="{FA3AF67B-0EF4-44D1-A4AB-E148DB38CCC9}"/>
            </a:ext>
          </a:extLst>
        </xdr:cNvPr>
        <xdr:cNvCxnSpPr/>
      </xdr:nvCxnSpPr>
      <xdr:spPr>
        <a:xfrm>
          <a:off x="2622550" y="6494018"/>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164846</xdr:rowOff>
    </xdr:from>
    <xdr:to>
      <xdr:col>10</xdr:col>
      <xdr:colOff>165100</xdr:colOff>
      <xdr:row>39</xdr:row>
      <xdr:rowOff>94996</xdr:rowOff>
    </xdr:to>
    <xdr:sp macro="" textlink="">
      <xdr:nvSpPr>
        <xdr:cNvPr id="77" name="楕円 76">
          <a:extLst>
            <a:ext uri="{FF2B5EF4-FFF2-40B4-BE49-F238E27FC236}">
              <a16:creationId xmlns:a16="http://schemas.microsoft.com/office/drawing/2014/main" id="{0677953C-DEDD-462C-A41C-09070139FC27}"/>
            </a:ext>
          </a:extLst>
        </xdr:cNvPr>
        <xdr:cNvSpPr/>
      </xdr:nvSpPr>
      <xdr:spPr>
        <a:xfrm>
          <a:off x="1778000" y="64449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44196</xdr:rowOff>
    </xdr:from>
    <xdr:to>
      <xdr:col>15</xdr:col>
      <xdr:colOff>50800</xdr:colOff>
      <xdr:row>39</xdr:row>
      <xdr:rowOff>48768</xdr:rowOff>
    </xdr:to>
    <xdr:cxnSp macro="">
      <xdr:nvCxnSpPr>
        <xdr:cNvPr id="78" name="直線コネクタ 77">
          <a:extLst>
            <a:ext uri="{FF2B5EF4-FFF2-40B4-BE49-F238E27FC236}">
              <a16:creationId xmlns:a16="http://schemas.microsoft.com/office/drawing/2014/main" id="{87B2B720-6781-42A5-A302-7B735BAFD495}"/>
            </a:ext>
          </a:extLst>
        </xdr:cNvPr>
        <xdr:cNvCxnSpPr/>
      </xdr:nvCxnSpPr>
      <xdr:spPr>
        <a:xfrm>
          <a:off x="1828800" y="6489446"/>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151130</xdr:rowOff>
    </xdr:from>
    <xdr:to>
      <xdr:col>6</xdr:col>
      <xdr:colOff>38100</xdr:colOff>
      <xdr:row>39</xdr:row>
      <xdr:rowOff>81280</xdr:rowOff>
    </xdr:to>
    <xdr:sp macro="" textlink="">
      <xdr:nvSpPr>
        <xdr:cNvPr id="79" name="楕円 78">
          <a:extLst>
            <a:ext uri="{FF2B5EF4-FFF2-40B4-BE49-F238E27FC236}">
              <a16:creationId xmlns:a16="http://schemas.microsoft.com/office/drawing/2014/main" id="{2BA24999-6502-4D3A-89B1-C68BDC9411BB}"/>
            </a:ext>
          </a:extLst>
        </xdr:cNvPr>
        <xdr:cNvSpPr/>
      </xdr:nvSpPr>
      <xdr:spPr>
        <a:xfrm>
          <a:off x="984250" y="64312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30480</xdr:rowOff>
    </xdr:from>
    <xdr:to>
      <xdr:col>10</xdr:col>
      <xdr:colOff>114300</xdr:colOff>
      <xdr:row>39</xdr:row>
      <xdr:rowOff>44196</xdr:rowOff>
    </xdr:to>
    <xdr:cxnSp macro="">
      <xdr:nvCxnSpPr>
        <xdr:cNvPr id="80" name="直線コネクタ 79">
          <a:extLst>
            <a:ext uri="{FF2B5EF4-FFF2-40B4-BE49-F238E27FC236}">
              <a16:creationId xmlns:a16="http://schemas.microsoft.com/office/drawing/2014/main" id="{7C9BB9F6-DF5B-4C63-84BD-76286FAE9D91}"/>
            </a:ext>
          </a:extLst>
        </xdr:cNvPr>
        <xdr:cNvCxnSpPr/>
      </xdr:nvCxnSpPr>
      <xdr:spPr>
        <a:xfrm>
          <a:off x="1028700" y="6475730"/>
          <a:ext cx="8001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a:extLst>
            <a:ext uri="{FF2B5EF4-FFF2-40B4-BE49-F238E27FC236}">
              <a16:creationId xmlns:a16="http://schemas.microsoft.com/office/drawing/2014/main" id="{734DCAF2-FF0B-4860-BAC4-C6B937DA1C93}"/>
            </a:ext>
          </a:extLst>
        </xdr:cNvPr>
        <xdr:cNvSpPr txBox="1"/>
      </xdr:nvSpPr>
      <xdr:spPr>
        <a:xfrm>
          <a:off x="3239144" y="5864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a:extLst>
            <a:ext uri="{FF2B5EF4-FFF2-40B4-BE49-F238E27FC236}">
              <a16:creationId xmlns:a16="http://schemas.microsoft.com/office/drawing/2014/main" id="{D698BFCE-EC52-438D-AE64-39D804F74A99}"/>
            </a:ext>
          </a:extLst>
        </xdr:cNvPr>
        <xdr:cNvSpPr txBox="1"/>
      </xdr:nvSpPr>
      <xdr:spPr>
        <a:xfrm>
          <a:off x="2439044" y="5830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3" name="n_3aveValue【道路】&#10;有形固定資産減価償却率">
          <a:extLst>
            <a:ext uri="{FF2B5EF4-FFF2-40B4-BE49-F238E27FC236}">
              <a16:creationId xmlns:a16="http://schemas.microsoft.com/office/drawing/2014/main" id="{02D84D61-CACA-45B5-9DC6-D7AF33CD1BBF}"/>
            </a:ext>
          </a:extLst>
        </xdr:cNvPr>
        <xdr:cNvSpPr txBox="1"/>
      </xdr:nvSpPr>
      <xdr:spPr>
        <a:xfrm>
          <a:off x="1645294" y="579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87F87CC1-5E5A-475B-9D2B-65610D740C09}"/>
            </a:ext>
          </a:extLst>
        </xdr:cNvPr>
        <xdr:cNvSpPr txBox="1"/>
      </xdr:nvSpPr>
      <xdr:spPr>
        <a:xfrm>
          <a:off x="8515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92981</xdr:rowOff>
    </xdr:from>
    <xdr:ext cx="405111" cy="259045"/>
    <xdr:sp macro="" textlink="">
      <xdr:nvSpPr>
        <xdr:cNvPr id="85" name="n_1mainValue【道路】&#10;有形固定資産減価償却率">
          <a:extLst>
            <a:ext uri="{FF2B5EF4-FFF2-40B4-BE49-F238E27FC236}">
              <a16:creationId xmlns:a16="http://schemas.microsoft.com/office/drawing/2014/main" id="{599C724D-7E3B-4DEE-87A3-A9CD7CED6D32}"/>
            </a:ext>
          </a:extLst>
        </xdr:cNvPr>
        <xdr:cNvSpPr txBox="1"/>
      </xdr:nvSpPr>
      <xdr:spPr>
        <a:xfrm>
          <a:off x="3239144" y="6538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90695</xdr:rowOff>
    </xdr:from>
    <xdr:ext cx="405111" cy="259045"/>
    <xdr:sp macro="" textlink="">
      <xdr:nvSpPr>
        <xdr:cNvPr id="86" name="n_2mainValue【道路】&#10;有形固定資産減価償却率">
          <a:extLst>
            <a:ext uri="{FF2B5EF4-FFF2-40B4-BE49-F238E27FC236}">
              <a16:creationId xmlns:a16="http://schemas.microsoft.com/office/drawing/2014/main" id="{F853BF77-CB56-49D3-B685-DBC583F70C0D}"/>
            </a:ext>
          </a:extLst>
        </xdr:cNvPr>
        <xdr:cNvSpPr txBox="1"/>
      </xdr:nvSpPr>
      <xdr:spPr>
        <a:xfrm>
          <a:off x="2439044" y="653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86123</xdr:rowOff>
    </xdr:from>
    <xdr:ext cx="405111" cy="259045"/>
    <xdr:sp macro="" textlink="">
      <xdr:nvSpPr>
        <xdr:cNvPr id="87" name="n_3mainValue【道路】&#10;有形固定資産減価償却率">
          <a:extLst>
            <a:ext uri="{FF2B5EF4-FFF2-40B4-BE49-F238E27FC236}">
              <a16:creationId xmlns:a16="http://schemas.microsoft.com/office/drawing/2014/main" id="{CCF62E85-A2CF-4293-BC8F-F22330D33090}"/>
            </a:ext>
          </a:extLst>
        </xdr:cNvPr>
        <xdr:cNvSpPr txBox="1"/>
      </xdr:nvSpPr>
      <xdr:spPr>
        <a:xfrm>
          <a:off x="1645294" y="653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72407</xdr:rowOff>
    </xdr:from>
    <xdr:ext cx="405111" cy="259045"/>
    <xdr:sp macro="" textlink="">
      <xdr:nvSpPr>
        <xdr:cNvPr id="88" name="n_4mainValue【道路】&#10;有形固定資産減価償却率">
          <a:extLst>
            <a:ext uri="{FF2B5EF4-FFF2-40B4-BE49-F238E27FC236}">
              <a16:creationId xmlns:a16="http://schemas.microsoft.com/office/drawing/2014/main" id="{A4F33237-BD71-4AD3-A530-B507233BE68C}"/>
            </a:ext>
          </a:extLst>
        </xdr:cNvPr>
        <xdr:cNvSpPr txBox="1"/>
      </xdr:nvSpPr>
      <xdr:spPr>
        <a:xfrm>
          <a:off x="851544" y="651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0CCEA0D-A1D9-441B-B845-2141366F8963}"/>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E8DAED9-A96E-44A8-898A-7ADAAEA3BBF1}"/>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A9887392-AE1E-41D1-890E-7423B707C125}"/>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898B1A9-4FB6-4C61-91F3-979817DD3966}"/>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B040148-CAB3-48F6-8060-8F2AB5B79043}"/>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2D9150F-E717-4185-9071-210AD1410EA4}"/>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B237DD1-6212-4FBA-AD7C-FD4A925FF563}"/>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815F76A-5057-423B-8341-89B51D6FCBD9}"/>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A12E420-3B0D-44F0-805D-2F9AB7956C6A}"/>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6079684-6323-4A50-B022-9037303C5B6A}"/>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652B6776-1402-40C6-AE3B-53DED0764E70}"/>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6E802E0D-860E-461F-B784-9AA825C30658}"/>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5DA902DD-30D5-4688-970A-8CA24D1F9C02}"/>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D156F089-88F6-4DB5-B159-C3C658A5771F}"/>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45BAB7F3-80DE-402C-819F-B2CC09B730EE}"/>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AE29959F-D9D5-46C8-916B-A28A58B7B7CF}"/>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B5F10E39-1208-4DD9-A5AD-9DF5938E5334}"/>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A1BCFC2-104A-4FA0-9EFF-336C830A72C3}"/>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DFF3FCFC-8DA8-42F6-87CD-ED6804994BE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53C23C57-BB38-4B00-92C6-0916DFC05A9C}"/>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1C12731-F083-476B-A8A9-04F2D63F069C}"/>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91950D61-E5A6-4C0D-BEE9-0EC13D9A3983}"/>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A22A50D-0460-4E0C-A1CC-CF1180757D1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FF007ADB-7490-4FC5-B47B-4A1799F1277C}"/>
            </a:ext>
          </a:extLst>
        </xdr:cNvPr>
        <xdr:cNvCxnSpPr/>
      </xdr:nvCxnSpPr>
      <xdr:spPr>
        <a:xfrm flipV="1">
          <a:off x="9429115" y="5539892"/>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9E2677C9-CFB6-4510-8C34-905679CEA21F}"/>
            </a:ext>
          </a:extLst>
        </xdr:cNvPr>
        <xdr:cNvSpPr txBox="1"/>
      </xdr:nvSpPr>
      <xdr:spPr>
        <a:xfrm>
          <a:off x="9467850" y="69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A3736D82-2308-4E08-B75E-370DBF8D61C8}"/>
            </a:ext>
          </a:extLst>
        </xdr:cNvPr>
        <xdr:cNvCxnSpPr/>
      </xdr:nvCxnSpPr>
      <xdr:spPr>
        <a:xfrm>
          <a:off x="9359900" y="6970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2F0FE81A-F81C-4B2F-A785-94163C54E420}"/>
            </a:ext>
          </a:extLst>
        </xdr:cNvPr>
        <xdr:cNvSpPr txBox="1"/>
      </xdr:nvSpPr>
      <xdr:spPr>
        <a:xfrm>
          <a:off x="9467850" y="532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5EA26E76-0947-4722-9596-35B5371638AE}"/>
            </a:ext>
          </a:extLst>
        </xdr:cNvPr>
        <xdr:cNvCxnSpPr/>
      </xdr:nvCxnSpPr>
      <xdr:spPr>
        <a:xfrm>
          <a:off x="9359900" y="55398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F3103B87-E4F5-4149-AC74-46F943BF196D}"/>
            </a:ext>
          </a:extLst>
        </xdr:cNvPr>
        <xdr:cNvSpPr txBox="1"/>
      </xdr:nvSpPr>
      <xdr:spPr>
        <a:xfrm>
          <a:off x="9467850" y="670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D57BBADF-1FC8-48E0-889D-3DDE4D29AA84}"/>
            </a:ext>
          </a:extLst>
        </xdr:cNvPr>
        <xdr:cNvSpPr/>
      </xdr:nvSpPr>
      <xdr:spPr>
        <a:xfrm>
          <a:off x="9398000" y="6842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6C2B24C9-7770-4D0A-9D27-ABC7414A8FF6}"/>
            </a:ext>
          </a:extLst>
        </xdr:cNvPr>
        <xdr:cNvSpPr/>
      </xdr:nvSpPr>
      <xdr:spPr>
        <a:xfrm>
          <a:off x="8636000" y="68431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86B49432-E84C-459B-B597-8C9B92AA39C9}"/>
            </a:ext>
          </a:extLst>
        </xdr:cNvPr>
        <xdr:cNvSpPr/>
      </xdr:nvSpPr>
      <xdr:spPr>
        <a:xfrm>
          <a:off x="7842250" y="68612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85B12E12-9AB4-412C-96AD-8A25041735A1}"/>
            </a:ext>
          </a:extLst>
        </xdr:cNvPr>
        <xdr:cNvSpPr/>
      </xdr:nvSpPr>
      <xdr:spPr>
        <a:xfrm>
          <a:off x="7029450" y="68616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9FBA4396-9B5F-451A-B58E-AB799008F8A4}"/>
            </a:ext>
          </a:extLst>
        </xdr:cNvPr>
        <xdr:cNvSpPr/>
      </xdr:nvSpPr>
      <xdr:spPr>
        <a:xfrm>
          <a:off x="6235700" y="68595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A0579E5-A38B-4A60-9C2D-51B0957BBE16}"/>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F7E4FE2-FE88-43AB-B734-80C49C6CF3E4}"/>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F9BF1E4-BA70-4CC7-B9D0-6193E2662113}"/>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D914981-89C7-4FBA-B7E0-8F9D899F4F8C}"/>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1A8EB94-B666-49D9-B8BC-26ACCAFA277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91910</xdr:rowOff>
    </xdr:from>
    <xdr:to>
      <xdr:col>55</xdr:col>
      <xdr:colOff>50800</xdr:colOff>
      <xdr:row>42</xdr:row>
      <xdr:rowOff>22060</xdr:rowOff>
    </xdr:to>
    <xdr:sp macro="" textlink="">
      <xdr:nvSpPr>
        <xdr:cNvPr id="128" name="楕円 127">
          <a:extLst>
            <a:ext uri="{FF2B5EF4-FFF2-40B4-BE49-F238E27FC236}">
              <a16:creationId xmlns:a16="http://schemas.microsoft.com/office/drawing/2014/main" id="{A3DDE349-EE1C-4B6A-A901-6B5AE2D4AA23}"/>
            </a:ext>
          </a:extLst>
        </xdr:cNvPr>
        <xdr:cNvSpPr/>
      </xdr:nvSpPr>
      <xdr:spPr>
        <a:xfrm>
          <a:off x="9398000" y="68673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45420</xdr:rowOff>
    </xdr:from>
    <xdr:ext cx="469744" cy="259045"/>
    <xdr:sp macro="" textlink="">
      <xdr:nvSpPr>
        <xdr:cNvPr id="129" name="【道路】&#10;一人当たり延長該当値テキスト">
          <a:extLst>
            <a:ext uri="{FF2B5EF4-FFF2-40B4-BE49-F238E27FC236}">
              <a16:creationId xmlns:a16="http://schemas.microsoft.com/office/drawing/2014/main" id="{0714EFBA-9772-4387-994F-F3A4F6A9472C}"/>
            </a:ext>
          </a:extLst>
        </xdr:cNvPr>
        <xdr:cNvSpPr txBox="1"/>
      </xdr:nvSpPr>
      <xdr:spPr>
        <a:xfrm>
          <a:off x="9467850" y="682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93014</xdr:rowOff>
    </xdr:from>
    <xdr:to>
      <xdr:col>50</xdr:col>
      <xdr:colOff>165100</xdr:colOff>
      <xdr:row>42</xdr:row>
      <xdr:rowOff>23164</xdr:rowOff>
    </xdr:to>
    <xdr:sp macro="" textlink="">
      <xdr:nvSpPr>
        <xdr:cNvPr id="130" name="楕円 129">
          <a:extLst>
            <a:ext uri="{FF2B5EF4-FFF2-40B4-BE49-F238E27FC236}">
              <a16:creationId xmlns:a16="http://schemas.microsoft.com/office/drawing/2014/main" id="{C38592EF-50B2-4A68-8227-6CFD214FC0C7}"/>
            </a:ext>
          </a:extLst>
        </xdr:cNvPr>
        <xdr:cNvSpPr/>
      </xdr:nvSpPr>
      <xdr:spPr>
        <a:xfrm>
          <a:off x="8636000" y="68684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142710</xdr:rowOff>
    </xdr:from>
    <xdr:to>
      <xdr:col>55</xdr:col>
      <xdr:colOff>0</xdr:colOff>
      <xdr:row>41</xdr:row>
      <xdr:rowOff>143814</xdr:rowOff>
    </xdr:to>
    <xdr:cxnSp macro="">
      <xdr:nvCxnSpPr>
        <xdr:cNvPr id="131" name="直線コネクタ 130">
          <a:extLst>
            <a:ext uri="{FF2B5EF4-FFF2-40B4-BE49-F238E27FC236}">
              <a16:creationId xmlns:a16="http://schemas.microsoft.com/office/drawing/2014/main" id="{278E47B7-0F1B-4999-B6E1-D8DDC945BEC9}"/>
            </a:ext>
          </a:extLst>
        </xdr:cNvPr>
        <xdr:cNvCxnSpPr/>
      </xdr:nvCxnSpPr>
      <xdr:spPr>
        <a:xfrm flipV="1">
          <a:off x="8686800" y="6918160"/>
          <a:ext cx="74295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94005</xdr:rowOff>
    </xdr:from>
    <xdr:to>
      <xdr:col>46</xdr:col>
      <xdr:colOff>38100</xdr:colOff>
      <xdr:row>42</xdr:row>
      <xdr:rowOff>24155</xdr:rowOff>
    </xdr:to>
    <xdr:sp macro="" textlink="">
      <xdr:nvSpPr>
        <xdr:cNvPr id="132" name="楕円 131">
          <a:extLst>
            <a:ext uri="{FF2B5EF4-FFF2-40B4-BE49-F238E27FC236}">
              <a16:creationId xmlns:a16="http://schemas.microsoft.com/office/drawing/2014/main" id="{B3D5F7EC-DA89-4AFA-8397-56DC13EEA09D}"/>
            </a:ext>
          </a:extLst>
        </xdr:cNvPr>
        <xdr:cNvSpPr/>
      </xdr:nvSpPr>
      <xdr:spPr>
        <a:xfrm>
          <a:off x="7842250" y="68694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143814</xdr:rowOff>
    </xdr:from>
    <xdr:to>
      <xdr:col>50</xdr:col>
      <xdr:colOff>114300</xdr:colOff>
      <xdr:row>41</xdr:row>
      <xdr:rowOff>144805</xdr:rowOff>
    </xdr:to>
    <xdr:cxnSp macro="">
      <xdr:nvCxnSpPr>
        <xdr:cNvPr id="133" name="直線コネクタ 132">
          <a:extLst>
            <a:ext uri="{FF2B5EF4-FFF2-40B4-BE49-F238E27FC236}">
              <a16:creationId xmlns:a16="http://schemas.microsoft.com/office/drawing/2014/main" id="{230FD62D-3444-44D2-9614-7A499FDB819C}"/>
            </a:ext>
          </a:extLst>
        </xdr:cNvPr>
        <xdr:cNvCxnSpPr/>
      </xdr:nvCxnSpPr>
      <xdr:spPr>
        <a:xfrm flipV="1">
          <a:off x="7886700" y="6919264"/>
          <a:ext cx="8001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95047</xdr:rowOff>
    </xdr:from>
    <xdr:to>
      <xdr:col>41</xdr:col>
      <xdr:colOff>101600</xdr:colOff>
      <xdr:row>42</xdr:row>
      <xdr:rowOff>25197</xdr:rowOff>
    </xdr:to>
    <xdr:sp macro="" textlink="">
      <xdr:nvSpPr>
        <xdr:cNvPr id="134" name="楕円 133">
          <a:extLst>
            <a:ext uri="{FF2B5EF4-FFF2-40B4-BE49-F238E27FC236}">
              <a16:creationId xmlns:a16="http://schemas.microsoft.com/office/drawing/2014/main" id="{53CA8BB6-6FD7-4686-8728-8A5E1BBA56E6}"/>
            </a:ext>
          </a:extLst>
        </xdr:cNvPr>
        <xdr:cNvSpPr/>
      </xdr:nvSpPr>
      <xdr:spPr>
        <a:xfrm>
          <a:off x="7029450" y="68704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144805</xdr:rowOff>
    </xdr:from>
    <xdr:to>
      <xdr:col>45</xdr:col>
      <xdr:colOff>177800</xdr:colOff>
      <xdr:row>41</xdr:row>
      <xdr:rowOff>145847</xdr:rowOff>
    </xdr:to>
    <xdr:cxnSp macro="">
      <xdr:nvCxnSpPr>
        <xdr:cNvPr id="135" name="直線コネクタ 134">
          <a:extLst>
            <a:ext uri="{FF2B5EF4-FFF2-40B4-BE49-F238E27FC236}">
              <a16:creationId xmlns:a16="http://schemas.microsoft.com/office/drawing/2014/main" id="{3E15B6CB-91DD-4E68-8F68-476874C09FAD}"/>
            </a:ext>
          </a:extLst>
        </xdr:cNvPr>
        <xdr:cNvCxnSpPr/>
      </xdr:nvCxnSpPr>
      <xdr:spPr>
        <a:xfrm flipV="1">
          <a:off x="7080250" y="6920255"/>
          <a:ext cx="80645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96076</xdr:rowOff>
    </xdr:from>
    <xdr:to>
      <xdr:col>36</xdr:col>
      <xdr:colOff>165100</xdr:colOff>
      <xdr:row>42</xdr:row>
      <xdr:rowOff>26226</xdr:rowOff>
    </xdr:to>
    <xdr:sp macro="" textlink="">
      <xdr:nvSpPr>
        <xdr:cNvPr id="136" name="楕円 135">
          <a:extLst>
            <a:ext uri="{FF2B5EF4-FFF2-40B4-BE49-F238E27FC236}">
              <a16:creationId xmlns:a16="http://schemas.microsoft.com/office/drawing/2014/main" id="{CFDFA3FE-1CB5-4B83-AAEB-E2B8298460FA}"/>
            </a:ext>
          </a:extLst>
        </xdr:cNvPr>
        <xdr:cNvSpPr/>
      </xdr:nvSpPr>
      <xdr:spPr>
        <a:xfrm>
          <a:off x="6235700" y="68715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145847</xdr:rowOff>
    </xdr:from>
    <xdr:to>
      <xdr:col>41</xdr:col>
      <xdr:colOff>50800</xdr:colOff>
      <xdr:row>41</xdr:row>
      <xdr:rowOff>146876</xdr:rowOff>
    </xdr:to>
    <xdr:cxnSp macro="">
      <xdr:nvCxnSpPr>
        <xdr:cNvPr id="137" name="直線コネクタ 136">
          <a:extLst>
            <a:ext uri="{FF2B5EF4-FFF2-40B4-BE49-F238E27FC236}">
              <a16:creationId xmlns:a16="http://schemas.microsoft.com/office/drawing/2014/main" id="{7EE90FFC-E343-4F75-93BD-5435626C6649}"/>
            </a:ext>
          </a:extLst>
        </xdr:cNvPr>
        <xdr:cNvCxnSpPr/>
      </xdr:nvCxnSpPr>
      <xdr:spPr>
        <a:xfrm flipV="1">
          <a:off x="6286500" y="6921297"/>
          <a:ext cx="79375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1CC42865-0A36-426B-B830-B744D13554AC}"/>
            </a:ext>
          </a:extLst>
        </xdr:cNvPr>
        <xdr:cNvSpPr txBox="1"/>
      </xdr:nvSpPr>
      <xdr:spPr>
        <a:xfrm>
          <a:off x="8458277" y="66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a:extLst>
            <a:ext uri="{FF2B5EF4-FFF2-40B4-BE49-F238E27FC236}">
              <a16:creationId xmlns:a16="http://schemas.microsoft.com/office/drawing/2014/main" id="{FE3FB05C-D57F-4D71-B0C6-4152379F6362}"/>
            </a:ext>
          </a:extLst>
        </xdr:cNvPr>
        <xdr:cNvSpPr txBox="1"/>
      </xdr:nvSpPr>
      <xdr:spPr>
        <a:xfrm>
          <a:off x="7677227" y="66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a:extLst>
            <a:ext uri="{FF2B5EF4-FFF2-40B4-BE49-F238E27FC236}">
              <a16:creationId xmlns:a16="http://schemas.microsoft.com/office/drawing/2014/main" id="{F513B4C0-0CC8-479F-A409-648C10D74EFB}"/>
            </a:ext>
          </a:extLst>
        </xdr:cNvPr>
        <xdr:cNvSpPr txBox="1"/>
      </xdr:nvSpPr>
      <xdr:spPr>
        <a:xfrm>
          <a:off x="6864427" y="66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a:extLst>
            <a:ext uri="{FF2B5EF4-FFF2-40B4-BE49-F238E27FC236}">
              <a16:creationId xmlns:a16="http://schemas.microsoft.com/office/drawing/2014/main" id="{CA260507-AE09-4326-A031-0F8CD5994FB4}"/>
            </a:ext>
          </a:extLst>
        </xdr:cNvPr>
        <xdr:cNvSpPr txBox="1"/>
      </xdr:nvSpPr>
      <xdr:spPr>
        <a:xfrm>
          <a:off x="6070677" y="664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14291</xdr:rowOff>
    </xdr:from>
    <xdr:ext cx="469744" cy="259045"/>
    <xdr:sp macro="" textlink="">
      <xdr:nvSpPr>
        <xdr:cNvPr id="142" name="n_1mainValue【道路】&#10;一人当たり延長">
          <a:extLst>
            <a:ext uri="{FF2B5EF4-FFF2-40B4-BE49-F238E27FC236}">
              <a16:creationId xmlns:a16="http://schemas.microsoft.com/office/drawing/2014/main" id="{73DB9290-2572-4039-AD6A-56D151BA90DB}"/>
            </a:ext>
          </a:extLst>
        </xdr:cNvPr>
        <xdr:cNvSpPr txBox="1"/>
      </xdr:nvSpPr>
      <xdr:spPr>
        <a:xfrm>
          <a:off x="8458277" y="69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15282</xdr:rowOff>
    </xdr:from>
    <xdr:ext cx="469744" cy="259045"/>
    <xdr:sp macro="" textlink="">
      <xdr:nvSpPr>
        <xdr:cNvPr id="143" name="n_2mainValue【道路】&#10;一人当たり延長">
          <a:extLst>
            <a:ext uri="{FF2B5EF4-FFF2-40B4-BE49-F238E27FC236}">
              <a16:creationId xmlns:a16="http://schemas.microsoft.com/office/drawing/2014/main" id="{7068F3D5-4C94-4795-9C67-260ECC530963}"/>
            </a:ext>
          </a:extLst>
        </xdr:cNvPr>
        <xdr:cNvSpPr txBox="1"/>
      </xdr:nvSpPr>
      <xdr:spPr>
        <a:xfrm>
          <a:off x="7677227" y="695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16324</xdr:rowOff>
    </xdr:from>
    <xdr:ext cx="469744" cy="259045"/>
    <xdr:sp macro="" textlink="">
      <xdr:nvSpPr>
        <xdr:cNvPr id="144" name="n_3mainValue【道路】&#10;一人当たり延長">
          <a:extLst>
            <a:ext uri="{FF2B5EF4-FFF2-40B4-BE49-F238E27FC236}">
              <a16:creationId xmlns:a16="http://schemas.microsoft.com/office/drawing/2014/main" id="{E3E7E562-4250-4103-AFF7-9C8A94F9B955}"/>
            </a:ext>
          </a:extLst>
        </xdr:cNvPr>
        <xdr:cNvSpPr txBox="1"/>
      </xdr:nvSpPr>
      <xdr:spPr>
        <a:xfrm>
          <a:off x="6864427" y="695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17353</xdr:rowOff>
    </xdr:from>
    <xdr:ext cx="469744" cy="259045"/>
    <xdr:sp macro="" textlink="">
      <xdr:nvSpPr>
        <xdr:cNvPr id="145" name="n_4mainValue【道路】&#10;一人当たり延長">
          <a:extLst>
            <a:ext uri="{FF2B5EF4-FFF2-40B4-BE49-F238E27FC236}">
              <a16:creationId xmlns:a16="http://schemas.microsoft.com/office/drawing/2014/main" id="{F3E24AD3-0FA7-45C9-B10D-D1C198679782}"/>
            </a:ext>
          </a:extLst>
        </xdr:cNvPr>
        <xdr:cNvSpPr txBox="1"/>
      </xdr:nvSpPr>
      <xdr:spPr>
        <a:xfrm>
          <a:off x="6070677" y="69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5994F23-A7CE-4CBC-8E08-A6C93A622783}"/>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31550613-CCD3-47D9-85E3-1A3A663AE7C1}"/>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BF08FC2-14CC-43C8-B728-B4BAEE910E54}"/>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E2A17296-786B-46D7-A264-8DC2B59067C9}"/>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A1924BFB-0B61-4277-9E82-96724CA43FD3}"/>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DACD806-6FED-4817-8868-F536DFB4E94A}"/>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1FE4B92-75B3-4897-8B2B-069A24172D7B}"/>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8695771-3C9C-4B65-907F-5EF61B433757}"/>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B9184AF-D84C-46F3-BBDA-B3D5ECE12E95}"/>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FB3C80D5-03AE-4ABD-9717-9703FAFE180D}"/>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E966688-178B-488E-B09D-7C2F5ADE7E28}"/>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B65632A6-ECBB-4915-95C7-9AAAC157E9CB}"/>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CCE99A8E-3BC8-4934-9E9B-AB89D96F011D}"/>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1B7B45F4-E226-4C2D-9738-BA30896B118F}"/>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A150BDAE-79EA-4BA2-A625-58D5EAA0FAF1}"/>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609FDF4-1A4D-486C-8A88-B2B1D14AB1D3}"/>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162804C1-E095-449F-BF40-FC1E80EF1E39}"/>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62ACEEB1-374A-4490-8E64-AF2886A94D74}"/>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3A282995-03E3-4257-B112-05F3388C783F}"/>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2836A06F-C84B-40D2-A38D-22C80B268D5A}"/>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4A60B584-72CB-40E6-97D8-675BB5C8FEAE}"/>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5695E715-33EC-4497-8D4E-3A83F3AB5820}"/>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36933D7C-93F7-41DE-9593-11334DAA802D}"/>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70523F8-4C85-47C8-83B4-693FADF437D5}"/>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4ADB3E72-90EB-40B0-A064-AC110592A049}"/>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13D284FB-37A2-49B4-A303-7BE30491DAC2}"/>
            </a:ext>
          </a:extLst>
        </xdr:cNvPr>
        <xdr:cNvCxnSpPr/>
      </xdr:nvCxnSpPr>
      <xdr:spPr>
        <a:xfrm flipV="1">
          <a:off x="4177665" y="9348288"/>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DBD8F9D-263F-47C2-8AAB-020B61207490}"/>
            </a:ext>
          </a:extLst>
        </xdr:cNvPr>
        <xdr:cNvSpPr txBox="1"/>
      </xdr:nvSpPr>
      <xdr:spPr>
        <a:xfrm>
          <a:off x="4216400" y="10507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F351A8B7-E26E-45F1-A05D-DB73C66146DC}"/>
            </a:ext>
          </a:extLst>
        </xdr:cNvPr>
        <xdr:cNvCxnSpPr/>
      </xdr:nvCxnSpPr>
      <xdr:spPr>
        <a:xfrm>
          <a:off x="4108450" y="105039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B00A8B5A-3951-472E-B46F-2E08D9B7B0E2}"/>
            </a:ext>
          </a:extLst>
        </xdr:cNvPr>
        <xdr:cNvSpPr txBox="1"/>
      </xdr:nvSpPr>
      <xdr:spPr>
        <a:xfrm>
          <a:off x="4216400" y="9129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A301ECA5-338E-4BC0-9122-201486B725E8}"/>
            </a:ext>
          </a:extLst>
        </xdr:cNvPr>
        <xdr:cNvCxnSpPr/>
      </xdr:nvCxnSpPr>
      <xdr:spPr>
        <a:xfrm>
          <a:off x="4108450" y="9348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FF1D32AF-F326-48C7-8CF3-0B861C5A2C51}"/>
            </a:ext>
          </a:extLst>
        </xdr:cNvPr>
        <xdr:cNvSpPr txBox="1"/>
      </xdr:nvSpPr>
      <xdr:spPr>
        <a:xfrm>
          <a:off x="4216400" y="100179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D47D29E5-1ADB-4777-AFAA-80B66CACC75E}"/>
            </a:ext>
          </a:extLst>
        </xdr:cNvPr>
        <xdr:cNvSpPr/>
      </xdr:nvSpPr>
      <xdr:spPr>
        <a:xfrm>
          <a:off x="4127500" y="100395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8179C94C-3098-4BD0-AD22-E6AF30A06A36}"/>
            </a:ext>
          </a:extLst>
        </xdr:cNvPr>
        <xdr:cNvSpPr/>
      </xdr:nvSpPr>
      <xdr:spPr>
        <a:xfrm>
          <a:off x="3384550" y="100297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7B78501B-DE8C-4354-A487-2CA6953CD68F}"/>
            </a:ext>
          </a:extLst>
        </xdr:cNvPr>
        <xdr:cNvSpPr/>
      </xdr:nvSpPr>
      <xdr:spPr>
        <a:xfrm>
          <a:off x="2571750" y="10006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BABE1C04-2B70-4059-B21E-760031E79CDE}"/>
            </a:ext>
          </a:extLst>
        </xdr:cNvPr>
        <xdr:cNvSpPr/>
      </xdr:nvSpPr>
      <xdr:spPr>
        <a:xfrm>
          <a:off x="1778000" y="9997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6291AFA5-BC99-429E-82EF-EB8328CCD724}"/>
            </a:ext>
          </a:extLst>
        </xdr:cNvPr>
        <xdr:cNvSpPr/>
      </xdr:nvSpPr>
      <xdr:spPr>
        <a:xfrm>
          <a:off x="984250" y="99627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50DF4B2-214A-4946-97B6-52945B84B5E6}"/>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96F296F-5FB5-44E8-B752-5A3AF6217723}"/>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98553D7-64A8-4001-A85C-14781A6B7F41}"/>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725E7E7-79C2-4296-84E1-38EFE415FC6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FA88AF2-FE13-4FF7-AA2C-B78C317DDF9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24312</xdr:rowOff>
    </xdr:from>
    <xdr:to>
      <xdr:col>24</xdr:col>
      <xdr:colOff>114300</xdr:colOff>
      <xdr:row>60</xdr:row>
      <xdr:rowOff>125912</xdr:rowOff>
    </xdr:to>
    <xdr:sp macro="" textlink="">
      <xdr:nvSpPr>
        <xdr:cNvPr id="187" name="楕円 186">
          <a:extLst>
            <a:ext uri="{FF2B5EF4-FFF2-40B4-BE49-F238E27FC236}">
              <a16:creationId xmlns:a16="http://schemas.microsoft.com/office/drawing/2014/main" id="{7FAFE74B-BB0F-440B-89AE-FE6A7B1EB16E}"/>
            </a:ext>
          </a:extLst>
        </xdr:cNvPr>
        <xdr:cNvSpPr/>
      </xdr:nvSpPr>
      <xdr:spPr>
        <a:xfrm>
          <a:off x="4127500" y="99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47189</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64FEB13-BAAE-43AC-B096-E7728D87D4AF}"/>
            </a:ext>
          </a:extLst>
        </xdr:cNvPr>
        <xdr:cNvSpPr txBox="1"/>
      </xdr:nvSpPr>
      <xdr:spPr>
        <a:xfrm>
          <a:off x="4216400" y="9794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xdr:rowOff>
    </xdr:from>
    <xdr:to>
      <xdr:col>20</xdr:col>
      <xdr:colOff>38100</xdr:colOff>
      <xdr:row>60</xdr:row>
      <xdr:rowOff>106317</xdr:rowOff>
    </xdr:to>
    <xdr:sp macro="" textlink="">
      <xdr:nvSpPr>
        <xdr:cNvPr id="189" name="楕円 188">
          <a:extLst>
            <a:ext uri="{FF2B5EF4-FFF2-40B4-BE49-F238E27FC236}">
              <a16:creationId xmlns:a16="http://schemas.microsoft.com/office/drawing/2014/main" id="{926D684E-66F7-496F-9894-8D3EEF46E463}"/>
            </a:ext>
          </a:extLst>
        </xdr:cNvPr>
        <xdr:cNvSpPr/>
      </xdr:nvSpPr>
      <xdr:spPr>
        <a:xfrm>
          <a:off x="3384550" y="99170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55517</xdr:rowOff>
    </xdr:from>
    <xdr:to>
      <xdr:col>24</xdr:col>
      <xdr:colOff>63500</xdr:colOff>
      <xdr:row>60</xdr:row>
      <xdr:rowOff>75112</xdr:rowOff>
    </xdr:to>
    <xdr:cxnSp macro="">
      <xdr:nvCxnSpPr>
        <xdr:cNvPr id="190" name="直線コネクタ 189">
          <a:extLst>
            <a:ext uri="{FF2B5EF4-FFF2-40B4-BE49-F238E27FC236}">
              <a16:creationId xmlns:a16="http://schemas.microsoft.com/office/drawing/2014/main" id="{C9D65EAC-D2A2-4BE8-8462-DC4AE4F48836}"/>
            </a:ext>
          </a:extLst>
        </xdr:cNvPr>
        <xdr:cNvCxnSpPr/>
      </xdr:nvCxnSpPr>
      <xdr:spPr>
        <a:xfrm>
          <a:off x="3429000" y="9967867"/>
          <a:ext cx="7493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158206</xdr:rowOff>
    </xdr:from>
    <xdr:to>
      <xdr:col>15</xdr:col>
      <xdr:colOff>101600</xdr:colOff>
      <xdr:row>60</xdr:row>
      <xdr:rowOff>88356</xdr:rowOff>
    </xdr:to>
    <xdr:sp macro="" textlink="">
      <xdr:nvSpPr>
        <xdr:cNvPr id="191" name="楕円 190">
          <a:extLst>
            <a:ext uri="{FF2B5EF4-FFF2-40B4-BE49-F238E27FC236}">
              <a16:creationId xmlns:a16="http://schemas.microsoft.com/office/drawing/2014/main" id="{7FA51EB7-DFAA-47AF-8CE3-F6F6E2FBC2EA}"/>
            </a:ext>
          </a:extLst>
        </xdr:cNvPr>
        <xdr:cNvSpPr/>
      </xdr:nvSpPr>
      <xdr:spPr>
        <a:xfrm>
          <a:off x="2571750" y="99054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37556</xdr:rowOff>
    </xdr:from>
    <xdr:to>
      <xdr:col>19</xdr:col>
      <xdr:colOff>177800</xdr:colOff>
      <xdr:row>60</xdr:row>
      <xdr:rowOff>55517</xdr:rowOff>
    </xdr:to>
    <xdr:cxnSp macro="">
      <xdr:nvCxnSpPr>
        <xdr:cNvPr id="192" name="直線コネクタ 191">
          <a:extLst>
            <a:ext uri="{FF2B5EF4-FFF2-40B4-BE49-F238E27FC236}">
              <a16:creationId xmlns:a16="http://schemas.microsoft.com/office/drawing/2014/main" id="{A7FC0BB7-C07C-4987-B552-4A476878CF30}"/>
            </a:ext>
          </a:extLst>
        </xdr:cNvPr>
        <xdr:cNvCxnSpPr/>
      </xdr:nvCxnSpPr>
      <xdr:spPr>
        <a:xfrm>
          <a:off x="2622550" y="9949906"/>
          <a:ext cx="80645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150041</xdr:rowOff>
    </xdr:from>
    <xdr:to>
      <xdr:col>10</xdr:col>
      <xdr:colOff>165100</xdr:colOff>
      <xdr:row>60</xdr:row>
      <xdr:rowOff>80191</xdr:rowOff>
    </xdr:to>
    <xdr:sp macro="" textlink="">
      <xdr:nvSpPr>
        <xdr:cNvPr id="193" name="楕円 192">
          <a:extLst>
            <a:ext uri="{FF2B5EF4-FFF2-40B4-BE49-F238E27FC236}">
              <a16:creationId xmlns:a16="http://schemas.microsoft.com/office/drawing/2014/main" id="{047D39B1-EF0D-46CA-ACA6-18A96612ABDD}"/>
            </a:ext>
          </a:extLst>
        </xdr:cNvPr>
        <xdr:cNvSpPr/>
      </xdr:nvSpPr>
      <xdr:spPr>
        <a:xfrm>
          <a:off x="1778000" y="98972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29391</xdr:rowOff>
    </xdr:from>
    <xdr:to>
      <xdr:col>15</xdr:col>
      <xdr:colOff>50800</xdr:colOff>
      <xdr:row>60</xdr:row>
      <xdr:rowOff>37556</xdr:rowOff>
    </xdr:to>
    <xdr:cxnSp macro="">
      <xdr:nvCxnSpPr>
        <xdr:cNvPr id="194" name="直線コネクタ 193">
          <a:extLst>
            <a:ext uri="{FF2B5EF4-FFF2-40B4-BE49-F238E27FC236}">
              <a16:creationId xmlns:a16="http://schemas.microsoft.com/office/drawing/2014/main" id="{E81CBDE2-1733-4854-9AE0-32EBD949142F}"/>
            </a:ext>
          </a:extLst>
        </xdr:cNvPr>
        <xdr:cNvCxnSpPr/>
      </xdr:nvCxnSpPr>
      <xdr:spPr>
        <a:xfrm>
          <a:off x="1828800" y="9941741"/>
          <a:ext cx="79375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166370</xdr:rowOff>
    </xdr:from>
    <xdr:to>
      <xdr:col>6</xdr:col>
      <xdr:colOff>38100</xdr:colOff>
      <xdr:row>60</xdr:row>
      <xdr:rowOff>96520</xdr:rowOff>
    </xdr:to>
    <xdr:sp macro="" textlink="">
      <xdr:nvSpPr>
        <xdr:cNvPr id="195" name="楕円 194">
          <a:extLst>
            <a:ext uri="{FF2B5EF4-FFF2-40B4-BE49-F238E27FC236}">
              <a16:creationId xmlns:a16="http://schemas.microsoft.com/office/drawing/2014/main" id="{D02A68A5-6CD1-402F-BD35-AC987D29F768}"/>
            </a:ext>
          </a:extLst>
        </xdr:cNvPr>
        <xdr:cNvSpPr/>
      </xdr:nvSpPr>
      <xdr:spPr>
        <a:xfrm>
          <a:off x="984250" y="9913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29391</xdr:rowOff>
    </xdr:from>
    <xdr:to>
      <xdr:col>10</xdr:col>
      <xdr:colOff>114300</xdr:colOff>
      <xdr:row>60</xdr:row>
      <xdr:rowOff>45720</xdr:rowOff>
    </xdr:to>
    <xdr:cxnSp macro="">
      <xdr:nvCxnSpPr>
        <xdr:cNvPr id="196" name="直線コネクタ 195">
          <a:extLst>
            <a:ext uri="{FF2B5EF4-FFF2-40B4-BE49-F238E27FC236}">
              <a16:creationId xmlns:a16="http://schemas.microsoft.com/office/drawing/2014/main" id="{AAD77414-1469-49BF-B636-DE0C1A3A4BFF}"/>
            </a:ext>
          </a:extLst>
        </xdr:cNvPr>
        <xdr:cNvCxnSpPr/>
      </xdr:nvCxnSpPr>
      <xdr:spPr>
        <a:xfrm flipV="1">
          <a:off x="1028700" y="9941741"/>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A1E61A6-33AF-4181-AD3B-8C78FF1BE218}"/>
            </a:ext>
          </a:extLst>
        </xdr:cNvPr>
        <xdr:cNvSpPr txBox="1"/>
      </xdr:nvSpPr>
      <xdr:spPr>
        <a:xfrm>
          <a:off x="3239144" y="1011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E145166-9A33-45CF-B594-84C1C0F7F93C}"/>
            </a:ext>
          </a:extLst>
        </xdr:cNvPr>
        <xdr:cNvSpPr txBox="1"/>
      </xdr:nvSpPr>
      <xdr:spPr>
        <a:xfrm>
          <a:off x="2439044" y="1009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20F7F119-35FE-4590-B9CA-4071DAD3B6AA}"/>
            </a:ext>
          </a:extLst>
        </xdr:cNvPr>
        <xdr:cNvSpPr txBox="1"/>
      </xdr:nvSpPr>
      <xdr:spPr>
        <a:xfrm>
          <a:off x="1645294" y="100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8C1E3039-6A33-4751-A8F1-690B4A7F6862}"/>
            </a:ext>
          </a:extLst>
        </xdr:cNvPr>
        <xdr:cNvSpPr txBox="1"/>
      </xdr:nvSpPr>
      <xdr:spPr>
        <a:xfrm>
          <a:off x="8515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122844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71A07FDA-B89A-4DE2-BA84-3907506C1532}"/>
            </a:ext>
          </a:extLst>
        </xdr:cNvPr>
        <xdr:cNvSpPr txBox="1"/>
      </xdr:nvSpPr>
      <xdr:spPr>
        <a:xfrm>
          <a:off x="3239144" y="970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104883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F1D9F650-CA78-4527-A8BE-06DC9D554214}"/>
            </a:ext>
          </a:extLst>
        </xdr:cNvPr>
        <xdr:cNvSpPr txBox="1"/>
      </xdr:nvSpPr>
      <xdr:spPr>
        <a:xfrm>
          <a:off x="2439044" y="968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96718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88E8050C-EFC1-46D9-AA20-544790707F60}"/>
            </a:ext>
          </a:extLst>
        </xdr:cNvPr>
        <xdr:cNvSpPr txBox="1"/>
      </xdr:nvSpPr>
      <xdr:spPr>
        <a:xfrm>
          <a:off x="1645294" y="9678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113047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F661DD61-AFDB-4E0D-881C-042D56B66D01}"/>
            </a:ext>
          </a:extLst>
        </xdr:cNvPr>
        <xdr:cNvSpPr txBox="1"/>
      </xdr:nvSpPr>
      <xdr:spPr>
        <a:xfrm>
          <a:off x="8515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FD67FE2-5DE6-4B34-9A08-754E3AC8DD31}"/>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BC22E34-F84F-4E67-96EF-55F7208C77A5}"/>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C353011E-C563-4C1E-AD3B-1A2E54F202B8}"/>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740F2DC-11F8-47DA-9B46-5932EBF28F8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A3E94C7-D330-4DC3-A406-4E71E526C21A}"/>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9124A8B4-F764-439A-BEBC-028497E0292F}"/>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D0F90CA-9BEF-4644-ABF7-61EEA1AF6B66}"/>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91DE1CD-E92C-43F8-9DF8-AF623483351A}"/>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849BF77-CA23-4545-A219-1104929A88EC}"/>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3FCF344-9AB1-49C3-BF3B-806F54ABDA9F}"/>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39CEA68-3A84-4455-A0A1-FD9D0FB8B99A}"/>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96AE93DB-D345-4BE9-A160-342AE0343ED1}"/>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FB6E8892-E3EA-4EC2-B6D7-C9FA089BA64A}"/>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3673383E-3090-4F67-93ED-CF01E4DF1AE9}"/>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323E36C7-FF36-4087-990B-F58B7C40FB65}"/>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302A8C36-F997-4D9F-B33F-DCAEA0E31CBF}"/>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80C84741-8323-4A7F-8F21-1CFD587BA736}"/>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972EF146-5145-45C3-893E-FF4F8A2B7A84}"/>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E54B05A-C022-4CC4-8686-F0BB17CAFADA}"/>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BAD442F9-932F-4CFB-99B0-0E72C92381E6}"/>
            </a:ext>
          </a:extLst>
        </xdr:cNvPr>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8BF7262-BFC7-4512-B3E3-CFE234C6CA4C}"/>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BD81EE22-5AF6-43E5-87FB-D96A19541083}"/>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23C1AD8-8806-462E-8B51-B12CD495791D}"/>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268B3B3D-2E9D-44E3-8AAC-65A2335384DB}"/>
            </a:ext>
          </a:extLst>
        </xdr:cNvPr>
        <xdr:cNvCxnSpPr/>
      </xdr:nvCxnSpPr>
      <xdr:spPr>
        <a:xfrm flipV="1">
          <a:off x="9429115" y="9251200"/>
          <a:ext cx="0" cy="139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13029DC1-8BA3-4AB5-9F45-ADC23A0B6F7D}"/>
            </a:ext>
          </a:extLst>
        </xdr:cNvPr>
        <xdr:cNvSpPr txBox="1"/>
      </xdr:nvSpPr>
      <xdr:spPr>
        <a:xfrm>
          <a:off x="9467850" y="106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08A4F6D2-5C6A-4DE3-B6A8-CA2390970FCF}"/>
            </a:ext>
          </a:extLst>
        </xdr:cNvPr>
        <xdr:cNvCxnSpPr/>
      </xdr:nvCxnSpPr>
      <xdr:spPr>
        <a:xfrm>
          <a:off x="9359900" y="106442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DCFFA9F-EEC2-410B-AF7C-9F1B592A9032}"/>
            </a:ext>
          </a:extLst>
        </xdr:cNvPr>
        <xdr:cNvSpPr txBox="1"/>
      </xdr:nvSpPr>
      <xdr:spPr>
        <a:xfrm>
          <a:off x="9467850" y="903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17024243-FC0B-46DC-9FD4-BF8E476E439D}"/>
            </a:ext>
          </a:extLst>
        </xdr:cNvPr>
        <xdr:cNvCxnSpPr/>
      </xdr:nvCxnSpPr>
      <xdr:spPr>
        <a:xfrm>
          <a:off x="9359900" y="9251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74D0F900-D4E4-42E5-B8D0-7BAD06EDAAB7}"/>
            </a:ext>
          </a:extLst>
        </xdr:cNvPr>
        <xdr:cNvSpPr txBox="1"/>
      </xdr:nvSpPr>
      <xdr:spPr>
        <a:xfrm>
          <a:off x="9467850" y="10098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6B877B64-AEC8-47A9-84AA-187B14F19C36}"/>
            </a:ext>
          </a:extLst>
        </xdr:cNvPr>
        <xdr:cNvSpPr/>
      </xdr:nvSpPr>
      <xdr:spPr>
        <a:xfrm>
          <a:off x="9398000" y="102405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59104298-403A-456C-9788-2574CAEC538A}"/>
            </a:ext>
          </a:extLst>
        </xdr:cNvPr>
        <xdr:cNvSpPr/>
      </xdr:nvSpPr>
      <xdr:spPr>
        <a:xfrm>
          <a:off x="8636000" y="1024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6EDFBA42-67A4-4349-9670-8AE82723E35A}"/>
            </a:ext>
          </a:extLst>
        </xdr:cNvPr>
        <xdr:cNvSpPr/>
      </xdr:nvSpPr>
      <xdr:spPr>
        <a:xfrm>
          <a:off x="7842250" y="102397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F0BBEB8E-7176-4C30-BA9B-AE67FAD93A48}"/>
            </a:ext>
          </a:extLst>
        </xdr:cNvPr>
        <xdr:cNvSpPr/>
      </xdr:nvSpPr>
      <xdr:spPr>
        <a:xfrm>
          <a:off x="7029450" y="1024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0F732955-A444-44E3-8CAF-EB3770733C2B}"/>
            </a:ext>
          </a:extLst>
        </xdr:cNvPr>
        <xdr:cNvSpPr/>
      </xdr:nvSpPr>
      <xdr:spPr>
        <a:xfrm>
          <a:off x="6235700" y="102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F3D7F20-63D8-4A4E-8BFF-A5F8E8987EB1}"/>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6B2548F-00B5-4FE8-A36D-EBD5EE3ECD87}"/>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35D2851-139C-4A12-AD65-B5B5EB67D2F4}"/>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A742F0A-1D11-4FBA-8D0A-22DA33FE7F62}"/>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4939C32-A59D-4158-A86B-430D58AD67CD}"/>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83781</xdr:rowOff>
    </xdr:from>
    <xdr:to>
      <xdr:col>55</xdr:col>
      <xdr:colOff>50800</xdr:colOff>
      <xdr:row>64</xdr:row>
      <xdr:rowOff>13931</xdr:rowOff>
    </xdr:to>
    <xdr:sp macro="" textlink="">
      <xdr:nvSpPr>
        <xdr:cNvPr id="244" name="楕円 243">
          <a:extLst>
            <a:ext uri="{FF2B5EF4-FFF2-40B4-BE49-F238E27FC236}">
              <a16:creationId xmlns:a16="http://schemas.microsoft.com/office/drawing/2014/main" id="{CEABB71F-7DB2-4BD4-A9AF-FF96CBA63808}"/>
            </a:ext>
          </a:extLst>
        </xdr:cNvPr>
        <xdr:cNvSpPr/>
      </xdr:nvSpPr>
      <xdr:spPr>
        <a:xfrm>
          <a:off x="9398000" y="104914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170158</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6E606EED-E68B-407A-9303-32E2660FBB2B}"/>
            </a:ext>
          </a:extLst>
        </xdr:cNvPr>
        <xdr:cNvSpPr txBox="1"/>
      </xdr:nvSpPr>
      <xdr:spPr>
        <a:xfrm>
          <a:off x="9467850" y="104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86672</xdr:rowOff>
    </xdr:from>
    <xdr:to>
      <xdr:col>50</xdr:col>
      <xdr:colOff>165100</xdr:colOff>
      <xdr:row>64</xdr:row>
      <xdr:rowOff>16822</xdr:rowOff>
    </xdr:to>
    <xdr:sp macro="" textlink="">
      <xdr:nvSpPr>
        <xdr:cNvPr id="246" name="楕円 245">
          <a:extLst>
            <a:ext uri="{FF2B5EF4-FFF2-40B4-BE49-F238E27FC236}">
              <a16:creationId xmlns:a16="http://schemas.microsoft.com/office/drawing/2014/main" id="{DA2129E7-5F43-4501-AF51-C6103525DA1B}"/>
            </a:ext>
          </a:extLst>
        </xdr:cNvPr>
        <xdr:cNvSpPr/>
      </xdr:nvSpPr>
      <xdr:spPr>
        <a:xfrm>
          <a:off x="8636000" y="104943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134581</xdr:rowOff>
    </xdr:from>
    <xdr:to>
      <xdr:col>55</xdr:col>
      <xdr:colOff>0</xdr:colOff>
      <xdr:row>63</xdr:row>
      <xdr:rowOff>137472</xdr:rowOff>
    </xdr:to>
    <xdr:cxnSp macro="">
      <xdr:nvCxnSpPr>
        <xdr:cNvPr id="247" name="直線コネクタ 246">
          <a:extLst>
            <a:ext uri="{FF2B5EF4-FFF2-40B4-BE49-F238E27FC236}">
              <a16:creationId xmlns:a16="http://schemas.microsoft.com/office/drawing/2014/main" id="{A1825E47-CE72-4749-8299-C7495988FC20}"/>
            </a:ext>
          </a:extLst>
        </xdr:cNvPr>
        <xdr:cNvCxnSpPr/>
      </xdr:nvCxnSpPr>
      <xdr:spPr>
        <a:xfrm flipV="1">
          <a:off x="8686800" y="10542231"/>
          <a:ext cx="74295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89629</xdr:rowOff>
    </xdr:from>
    <xdr:to>
      <xdr:col>46</xdr:col>
      <xdr:colOff>38100</xdr:colOff>
      <xdr:row>64</xdr:row>
      <xdr:rowOff>19779</xdr:rowOff>
    </xdr:to>
    <xdr:sp macro="" textlink="">
      <xdr:nvSpPr>
        <xdr:cNvPr id="248" name="楕円 247">
          <a:extLst>
            <a:ext uri="{FF2B5EF4-FFF2-40B4-BE49-F238E27FC236}">
              <a16:creationId xmlns:a16="http://schemas.microsoft.com/office/drawing/2014/main" id="{33235A45-18F1-475B-AF94-EF16876FE7BA}"/>
            </a:ext>
          </a:extLst>
        </xdr:cNvPr>
        <xdr:cNvSpPr/>
      </xdr:nvSpPr>
      <xdr:spPr>
        <a:xfrm>
          <a:off x="7842250" y="104972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137472</xdr:rowOff>
    </xdr:from>
    <xdr:to>
      <xdr:col>50</xdr:col>
      <xdr:colOff>114300</xdr:colOff>
      <xdr:row>63</xdr:row>
      <xdr:rowOff>140429</xdr:rowOff>
    </xdr:to>
    <xdr:cxnSp macro="">
      <xdr:nvCxnSpPr>
        <xdr:cNvPr id="249" name="直線コネクタ 248">
          <a:extLst>
            <a:ext uri="{FF2B5EF4-FFF2-40B4-BE49-F238E27FC236}">
              <a16:creationId xmlns:a16="http://schemas.microsoft.com/office/drawing/2014/main" id="{A2093C59-2926-4D13-92C0-68E2E0625197}"/>
            </a:ext>
          </a:extLst>
        </xdr:cNvPr>
        <xdr:cNvCxnSpPr/>
      </xdr:nvCxnSpPr>
      <xdr:spPr>
        <a:xfrm flipV="1">
          <a:off x="7886700" y="10545122"/>
          <a:ext cx="8001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93756</xdr:rowOff>
    </xdr:from>
    <xdr:to>
      <xdr:col>41</xdr:col>
      <xdr:colOff>101600</xdr:colOff>
      <xdr:row>64</xdr:row>
      <xdr:rowOff>23906</xdr:rowOff>
    </xdr:to>
    <xdr:sp macro="" textlink="">
      <xdr:nvSpPr>
        <xdr:cNvPr id="250" name="楕円 249">
          <a:extLst>
            <a:ext uri="{FF2B5EF4-FFF2-40B4-BE49-F238E27FC236}">
              <a16:creationId xmlns:a16="http://schemas.microsoft.com/office/drawing/2014/main" id="{89D6CEFD-EADE-4493-92A5-89FE6A67B24A}"/>
            </a:ext>
          </a:extLst>
        </xdr:cNvPr>
        <xdr:cNvSpPr/>
      </xdr:nvSpPr>
      <xdr:spPr>
        <a:xfrm>
          <a:off x="7029450" y="105014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140429</xdr:rowOff>
    </xdr:from>
    <xdr:to>
      <xdr:col>45</xdr:col>
      <xdr:colOff>177800</xdr:colOff>
      <xdr:row>63</xdr:row>
      <xdr:rowOff>144556</xdr:rowOff>
    </xdr:to>
    <xdr:cxnSp macro="">
      <xdr:nvCxnSpPr>
        <xdr:cNvPr id="251" name="直線コネクタ 250">
          <a:extLst>
            <a:ext uri="{FF2B5EF4-FFF2-40B4-BE49-F238E27FC236}">
              <a16:creationId xmlns:a16="http://schemas.microsoft.com/office/drawing/2014/main" id="{86C84141-91E3-49F7-BBA9-B794A2CCE9CB}"/>
            </a:ext>
          </a:extLst>
        </xdr:cNvPr>
        <xdr:cNvCxnSpPr/>
      </xdr:nvCxnSpPr>
      <xdr:spPr>
        <a:xfrm flipV="1">
          <a:off x="7080250" y="10548079"/>
          <a:ext cx="80645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100247</xdr:rowOff>
    </xdr:from>
    <xdr:to>
      <xdr:col>36</xdr:col>
      <xdr:colOff>165100</xdr:colOff>
      <xdr:row>64</xdr:row>
      <xdr:rowOff>30397</xdr:rowOff>
    </xdr:to>
    <xdr:sp macro="" textlink="">
      <xdr:nvSpPr>
        <xdr:cNvPr id="252" name="楕円 251">
          <a:extLst>
            <a:ext uri="{FF2B5EF4-FFF2-40B4-BE49-F238E27FC236}">
              <a16:creationId xmlns:a16="http://schemas.microsoft.com/office/drawing/2014/main" id="{EF9D0A61-96FA-4910-B7A2-7B9B864B9BF9}"/>
            </a:ext>
          </a:extLst>
        </xdr:cNvPr>
        <xdr:cNvSpPr/>
      </xdr:nvSpPr>
      <xdr:spPr>
        <a:xfrm>
          <a:off x="6235700" y="105078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144556</xdr:rowOff>
    </xdr:from>
    <xdr:to>
      <xdr:col>41</xdr:col>
      <xdr:colOff>50800</xdr:colOff>
      <xdr:row>63</xdr:row>
      <xdr:rowOff>151047</xdr:rowOff>
    </xdr:to>
    <xdr:cxnSp macro="">
      <xdr:nvCxnSpPr>
        <xdr:cNvPr id="253" name="直線コネクタ 252">
          <a:extLst>
            <a:ext uri="{FF2B5EF4-FFF2-40B4-BE49-F238E27FC236}">
              <a16:creationId xmlns:a16="http://schemas.microsoft.com/office/drawing/2014/main" id="{C30FE2B2-743D-4C41-AC8E-FC1D6C5CED40}"/>
            </a:ext>
          </a:extLst>
        </xdr:cNvPr>
        <xdr:cNvCxnSpPr/>
      </xdr:nvCxnSpPr>
      <xdr:spPr>
        <a:xfrm flipV="1">
          <a:off x="6286500" y="10552206"/>
          <a:ext cx="79375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27EF6293-EC1A-4CBC-A52F-F784940E37A6}"/>
            </a:ext>
          </a:extLst>
        </xdr:cNvPr>
        <xdr:cNvSpPr txBox="1"/>
      </xdr:nvSpPr>
      <xdr:spPr>
        <a:xfrm>
          <a:off x="8425961" y="1003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E332995D-39B5-48EC-B02F-37A45E843009}"/>
            </a:ext>
          </a:extLst>
        </xdr:cNvPr>
        <xdr:cNvSpPr txBox="1"/>
      </xdr:nvSpPr>
      <xdr:spPr>
        <a:xfrm>
          <a:off x="7644911" y="1002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553246BA-922A-4504-8B60-42883359915D}"/>
            </a:ext>
          </a:extLst>
        </xdr:cNvPr>
        <xdr:cNvSpPr txBox="1"/>
      </xdr:nvSpPr>
      <xdr:spPr>
        <a:xfrm>
          <a:off x="6851161" y="1003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D0FB3693-F90F-4623-841E-A891DE472B01}"/>
            </a:ext>
          </a:extLst>
        </xdr:cNvPr>
        <xdr:cNvSpPr txBox="1"/>
      </xdr:nvSpPr>
      <xdr:spPr>
        <a:xfrm>
          <a:off x="6038361" y="100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7949</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A5B6F6A9-18A2-4C7D-8ED4-61D933B0C56B}"/>
            </a:ext>
          </a:extLst>
        </xdr:cNvPr>
        <xdr:cNvSpPr txBox="1"/>
      </xdr:nvSpPr>
      <xdr:spPr>
        <a:xfrm>
          <a:off x="8425961" y="1058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10906</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5A130455-6F6E-46E7-88E5-481D1A61C775}"/>
            </a:ext>
          </a:extLst>
        </xdr:cNvPr>
        <xdr:cNvSpPr txBox="1"/>
      </xdr:nvSpPr>
      <xdr:spPr>
        <a:xfrm>
          <a:off x="7644911" y="1058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15033</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4EDD1236-4BE1-4CB4-BF07-F292C820C266}"/>
            </a:ext>
          </a:extLst>
        </xdr:cNvPr>
        <xdr:cNvSpPr txBox="1"/>
      </xdr:nvSpPr>
      <xdr:spPr>
        <a:xfrm>
          <a:off x="6851161" y="1058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21524</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9CC4DA99-9AF2-4E5F-8657-2A015A05ED2D}"/>
            </a:ext>
          </a:extLst>
        </xdr:cNvPr>
        <xdr:cNvSpPr txBox="1"/>
      </xdr:nvSpPr>
      <xdr:spPr>
        <a:xfrm>
          <a:off x="6038361" y="1059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21CECF7-5174-4858-A2FE-BB21B2FADB1B}"/>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81B2E0C-ED53-4AC9-BDB9-929AE45652B9}"/>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316BDA8-85C7-4EA8-B372-5FDDBBC292AA}"/>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9D78AA3-0642-4403-B8ED-D3CB19858F99}"/>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5F85B280-3D2A-4CB6-AA0F-AC1D408548DE}"/>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184E1CB-27D1-4F20-9ED5-83735E44D734}"/>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C289EBF-AE9B-4480-8F64-C39688304F5F}"/>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206AB528-FA51-45EE-A271-9AA2009901D8}"/>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F3709E8C-8EC8-4A5F-9295-43910FDCD9CE}"/>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16F4D8D4-F326-4FA8-93E8-2AFD856D3693}"/>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AC7F31A5-0150-4C6F-8ECF-732A0C6E9607}"/>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825C952F-0A1C-4D3C-BA46-6BEE4741EAC0}"/>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5ADBCE53-8E15-4125-9FE2-2207129F3307}"/>
            </a:ext>
          </a:extLst>
        </xdr:cNvPr>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58922AB2-A53A-4DD4-95F5-A601B5CD4FFB}"/>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15926B3-751E-4162-9292-78DD3973581B}"/>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1051E8B5-71C1-44BA-AA49-C40760C82E46}"/>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49BA6E11-96DF-4B0E-B186-A004645B2DDB}"/>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D3F44DBE-82E8-41AB-AA5D-3342C728CE37}"/>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2D0B8EA0-4763-48FC-8510-1DC4FF444D71}"/>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1570B829-5558-4BC9-A726-A152F314D108}"/>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EED23D50-2E68-4934-87F5-192724B8A019}"/>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E051A961-4B0D-4933-AA88-FE765510F319}"/>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57D1CFF1-1897-4F27-8B4A-6672D5739BCE}"/>
            </a:ext>
          </a:extLst>
        </xdr:cNvPr>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C0AE4E2-4643-4644-A20B-E7DFC6DF2CB7}"/>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F59A8B55-ED09-406E-B8BC-E21ADF961947}"/>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B7DC58B9-FC8F-4745-A872-939A40649235}"/>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8996D602-CF8E-41FE-B535-74A41E8E7860}"/>
            </a:ext>
          </a:extLst>
        </xdr:cNvPr>
        <xdr:cNvCxnSpPr/>
      </xdr:nvCxnSpPr>
      <xdr:spPr>
        <a:xfrm flipV="1">
          <a:off x="4177665" y="12843692"/>
          <a:ext cx="0" cy="129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BEB85B6A-2033-4CC8-9677-7B8C3E274C5C}"/>
            </a:ext>
          </a:extLst>
        </xdr:cNvPr>
        <xdr:cNvSpPr txBox="1"/>
      </xdr:nvSpPr>
      <xdr:spPr>
        <a:xfrm>
          <a:off x="4216400"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148D5304-C3EF-47DD-A20D-A7E05D61AA3A}"/>
            </a:ext>
          </a:extLst>
        </xdr:cNvPr>
        <xdr:cNvCxnSpPr/>
      </xdr:nvCxnSpPr>
      <xdr:spPr>
        <a:xfrm>
          <a:off x="4108450" y="141416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14276CFA-31DA-42FA-B4C0-3F7D1875B289}"/>
            </a:ext>
          </a:extLst>
        </xdr:cNvPr>
        <xdr:cNvSpPr txBox="1"/>
      </xdr:nvSpPr>
      <xdr:spPr>
        <a:xfrm>
          <a:off x="4216400" y="1262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2A7C5297-7E12-42E2-BA8A-FFC63D2EF1FB}"/>
            </a:ext>
          </a:extLst>
        </xdr:cNvPr>
        <xdr:cNvCxnSpPr/>
      </xdr:nvCxnSpPr>
      <xdr:spPr>
        <a:xfrm>
          <a:off x="4108450" y="128436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A0818F52-AE8C-4FC4-BFE3-36151528111A}"/>
            </a:ext>
          </a:extLst>
        </xdr:cNvPr>
        <xdr:cNvSpPr txBox="1"/>
      </xdr:nvSpPr>
      <xdr:spPr>
        <a:xfrm>
          <a:off x="4216400" y="13441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0A4B06D4-A945-4946-AADD-ED581D3DE21C}"/>
            </a:ext>
          </a:extLst>
        </xdr:cNvPr>
        <xdr:cNvSpPr/>
      </xdr:nvSpPr>
      <xdr:spPr>
        <a:xfrm>
          <a:off x="4127500" y="1358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C998A182-E2FE-45C0-B68C-AA22E3143699}"/>
            </a:ext>
          </a:extLst>
        </xdr:cNvPr>
        <xdr:cNvSpPr/>
      </xdr:nvSpPr>
      <xdr:spPr>
        <a:xfrm>
          <a:off x="3384550" y="135514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4ADDAD0B-0F8E-49F0-8CA6-9F36DF90A42A}"/>
            </a:ext>
          </a:extLst>
        </xdr:cNvPr>
        <xdr:cNvSpPr/>
      </xdr:nvSpPr>
      <xdr:spPr>
        <a:xfrm>
          <a:off x="2571750" y="13521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778350B9-7237-40A3-898C-9DDC77026157}"/>
            </a:ext>
          </a:extLst>
        </xdr:cNvPr>
        <xdr:cNvSpPr/>
      </xdr:nvSpPr>
      <xdr:spPr>
        <a:xfrm>
          <a:off x="1778000" y="134990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B8BDCA4E-2854-4AE4-A73E-C4466C5C3D34}"/>
            </a:ext>
          </a:extLst>
        </xdr:cNvPr>
        <xdr:cNvSpPr/>
      </xdr:nvSpPr>
      <xdr:spPr>
        <a:xfrm>
          <a:off x="984250" y="134532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1A8D44F-FCA8-45CE-8811-4B987939BD63}"/>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10E36BC-26BC-4EF4-8344-C8B0F4BDBE3A}"/>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B2A9EE7-435A-4336-B06B-1385CCFCD805}"/>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DBA2E30-3DBD-46DA-882A-84A1211A197A}"/>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580AB9E-586F-4359-80DE-F3098955D512}"/>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304" name="楕円 303">
          <a:extLst>
            <a:ext uri="{FF2B5EF4-FFF2-40B4-BE49-F238E27FC236}">
              <a16:creationId xmlns:a16="http://schemas.microsoft.com/office/drawing/2014/main" id="{BC327DB3-0A43-4EED-9127-EB2325E838A6}"/>
            </a:ext>
          </a:extLst>
        </xdr:cNvPr>
        <xdr:cNvSpPr/>
      </xdr:nvSpPr>
      <xdr:spPr>
        <a:xfrm>
          <a:off x="4127500" y="13868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E63BFEF2-78FE-4006-9369-1E696B560190}"/>
            </a:ext>
          </a:extLst>
        </xdr:cNvPr>
        <xdr:cNvSpPr txBox="1"/>
      </xdr:nvSpPr>
      <xdr:spPr>
        <a:xfrm>
          <a:off x="4216400" y="1384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132624</xdr:rowOff>
    </xdr:from>
    <xdr:to>
      <xdr:col>20</xdr:col>
      <xdr:colOff>38100</xdr:colOff>
      <xdr:row>84</xdr:row>
      <xdr:rowOff>62774</xdr:rowOff>
    </xdr:to>
    <xdr:sp macro="" textlink="">
      <xdr:nvSpPr>
        <xdr:cNvPr id="306" name="楕円 305">
          <a:extLst>
            <a:ext uri="{FF2B5EF4-FFF2-40B4-BE49-F238E27FC236}">
              <a16:creationId xmlns:a16="http://schemas.microsoft.com/office/drawing/2014/main" id="{B1AE5C35-9E24-4515-AC71-73B1BC01E83E}"/>
            </a:ext>
          </a:extLst>
        </xdr:cNvPr>
        <xdr:cNvSpPr/>
      </xdr:nvSpPr>
      <xdr:spPr>
        <a:xfrm>
          <a:off x="3384550" y="138422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11974</xdr:rowOff>
    </xdr:from>
    <xdr:to>
      <xdr:col>24</xdr:col>
      <xdr:colOff>63500</xdr:colOff>
      <xdr:row>84</xdr:row>
      <xdr:rowOff>38100</xdr:rowOff>
    </xdr:to>
    <xdr:cxnSp macro="">
      <xdr:nvCxnSpPr>
        <xdr:cNvPr id="307" name="直線コネクタ 306">
          <a:extLst>
            <a:ext uri="{FF2B5EF4-FFF2-40B4-BE49-F238E27FC236}">
              <a16:creationId xmlns:a16="http://schemas.microsoft.com/office/drawing/2014/main" id="{D2C66D82-CD24-49DF-915A-13B9D540D09B}"/>
            </a:ext>
          </a:extLst>
        </xdr:cNvPr>
        <xdr:cNvCxnSpPr/>
      </xdr:nvCxnSpPr>
      <xdr:spPr>
        <a:xfrm>
          <a:off x="3429000" y="13886724"/>
          <a:ext cx="7493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83638</xdr:rowOff>
    </xdr:from>
    <xdr:to>
      <xdr:col>15</xdr:col>
      <xdr:colOff>101600</xdr:colOff>
      <xdr:row>84</xdr:row>
      <xdr:rowOff>13788</xdr:rowOff>
    </xdr:to>
    <xdr:sp macro="" textlink="">
      <xdr:nvSpPr>
        <xdr:cNvPr id="308" name="楕円 307">
          <a:extLst>
            <a:ext uri="{FF2B5EF4-FFF2-40B4-BE49-F238E27FC236}">
              <a16:creationId xmlns:a16="http://schemas.microsoft.com/office/drawing/2014/main" id="{E45BD509-C5D2-46A5-A755-74880AA0377C}"/>
            </a:ext>
          </a:extLst>
        </xdr:cNvPr>
        <xdr:cNvSpPr/>
      </xdr:nvSpPr>
      <xdr:spPr>
        <a:xfrm>
          <a:off x="2571750" y="137932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134438</xdr:rowOff>
    </xdr:from>
    <xdr:to>
      <xdr:col>19</xdr:col>
      <xdr:colOff>177800</xdr:colOff>
      <xdr:row>84</xdr:row>
      <xdr:rowOff>11974</xdr:rowOff>
    </xdr:to>
    <xdr:cxnSp macro="">
      <xdr:nvCxnSpPr>
        <xdr:cNvPr id="309" name="直線コネクタ 308">
          <a:extLst>
            <a:ext uri="{FF2B5EF4-FFF2-40B4-BE49-F238E27FC236}">
              <a16:creationId xmlns:a16="http://schemas.microsoft.com/office/drawing/2014/main" id="{5C311D92-0AA6-4B56-98A0-7F3B433D8315}"/>
            </a:ext>
          </a:extLst>
        </xdr:cNvPr>
        <xdr:cNvCxnSpPr/>
      </xdr:nvCxnSpPr>
      <xdr:spPr>
        <a:xfrm>
          <a:off x="2622550" y="13844088"/>
          <a:ext cx="806450" cy="4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31387</xdr:rowOff>
    </xdr:from>
    <xdr:to>
      <xdr:col>10</xdr:col>
      <xdr:colOff>165100</xdr:colOff>
      <xdr:row>83</xdr:row>
      <xdr:rowOff>132987</xdr:rowOff>
    </xdr:to>
    <xdr:sp macro="" textlink="">
      <xdr:nvSpPr>
        <xdr:cNvPr id="310" name="楕円 309">
          <a:extLst>
            <a:ext uri="{FF2B5EF4-FFF2-40B4-BE49-F238E27FC236}">
              <a16:creationId xmlns:a16="http://schemas.microsoft.com/office/drawing/2014/main" id="{57A1B07B-72B7-42E4-BFF4-9F0630DF17F7}"/>
            </a:ext>
          </a:extLst>
        </xdr:cNvPr>
        <xdr:cNvSpPr/>
      </xdr:nvSpPr>
      <xdr:spPr>
        <a:xfrm>
          <a:off x="1778000" y="1374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82187</xdr:rowOff>
    </xdr:from>
    <xdr:to>
      <xdr:col>15</xdr:col>
      <xdr:colOff>50800</xdr:colOff>
      <xdr:row>83</xdr:row>
      <xdr:rowOff>134438</xdr:rowOff>
    </xdr:to>
    <xdr:cxnSp macro="">
      <xdr:nvCxnSpPr>
        <xdr:cNvPr id="311" name="直線コネクタ 310">
          <a:extLst>
            <a:ext uri="{FF2B5EF4-FFF2-40B4-BE49-F238E27FC236}">
              <a16:creationId xmlns:a16="http://schemas.microsoft.com/office/drawing/2014/main" id="{4D7D9A51-D2A9-43D0-90C9-E63BA819BC54}"/>
            </a:ext>
          </a:extLst>
        </xdr:cNvPr>
        <xdr:cNvCxnSpPr/>
      </xdr:nvCxnSpPr>
      <xdr:spPr>
        <a:xfrm>
          <a:off x="1828800" y="13791837"/>
          <a:ext cx="79375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150586</xdr:rowOff>
    </xdr:from>
    <xdr:to>
      <xdr:col>6</xdr:col>
      <xdr:colOff>38100</xdr:colOff>
      <xdr:row>83</xdr:row>
      <xdr:rowOff>80736</xdr:rowOff>
    </xdr:to>
    <xdr:sp macro="" textlink="">
      <xdr:nvSpPr>
        <xdr:cNvPr id="312" name="楕円 311">
          <a:extLst>
            <a:ext uri="{FF2B5EF4-FFF2-40B4-BE49-F238E27FC236}">
              <a16:creationId xmlns:a16="http://schemas.microsoft.com/office/drawing/2014/main" id="{E1BFC481-4A00-4134-A6CE-10167398CD88}"/>
            </a:ext>
          </a:extLst>
        </xdr:cNvPr>
        <xdr:cNvSpPr/>
      </xdr:nvSpPr>
      <xdr:spPr>
        <a:xfrm>
          <a:off x="984250" y="136951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29936</xdr:rowOff>
    </xdr:from>
    <xdr:to>
      <xdr:col>10</xdr:col>
      <xdr:colOff>114300</xdr:colOff>
      <xdr:row>83</xdr:row>
      <xdr:rowOff>82187</xdr:rowOff>
    </xdr:to>
    <xdr:cxnSp macro="">
      <xdr:nvCxnSpPr>
        <xdr:cNvPr id="313" name="直線コネクタ 312">
          <a:extLst>
            <a:ext uri="{FF2B5EF4-FFF2-40B4-BE49-F238E27FC236}">
              <a16:creationId xmlns:a16="http://schemas.microsoft.com/office/drawing/2014/main" id="{75D78E4F-3B52-4445-A748-EC1D7D8B9A1D}"/>
            </a:ext>
          </a:extLst>
        </xdr:cNvPr>
        <xdr:cNvCxnSpPr/>
      </xdr:nvCxnSpPr>
      <xdr:spPr>
        <a:xfrm>
          <a:off x="1028700" y="13739586"/>
          <a:ext cx="8001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a:extLst>
            <a:ext uri="{FF2B5EF4-FFF2-40B4-BE49-F238E27FC236}">
              <a16:creationId xmlns:a16="http://schemas.microsoft.com/office/drawing/2014/main" id="{DE7654D1-01FA-4830-84BD-78C81E8CBA8B}"/>
            </a:ext>
          </a:extLst>
        </xdr:cNvPr>
        <xdr:cNvSpPr txBox="1"/>
      </xdr:nvSpPr>
      <xdr:spPr>
        <a:xfrm>
          <a:off x="3239144" y="13339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a:extLst>
            <a:ext uri="{FF2B5EF4-FFF2-40B4-BE49-F238E27FC236}">
              <a16:creationId xmlns:a16="http://schemas.microsoft.com/office/drawing/2014/main" id="{B85F6C15-5828-4047-858F-D524DCA82EDE}"/>
            </a:ext>
          </a:extLst>
        </xdr:cNvPr>
        <xdr:cNvSpPr txBox="1"/>
      </xdr:nvSpPr>
      <xdr:spPr>
        <a:xfrm>
          <a:off x="2439044" y="1330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a:extLst>
            <a:ext uri="{FF2B5EF4-FFF2-40B4-BE49-F238E27FC236}">
              <a16:creationId xmlns:a16="http://schemas.microsoft.com/office/drawing/2014/main" id="{B5993AEF-CEDD-4FFF-B12E-31E58FEC7EAA}"/>
            </a:ext>
          </a:extLst>
        </xdr:cNvPr>
        <xdr:cNvSpPr txBox="1"/>
      </xdr:nvSpPr>
      <xdr:spPr>
        <a:xfrm>
          <a:off x="1645294" y="132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a:extLst>
            <a:ext uri="{FF2B5EF4-FFF2-40B4-BE49-F238E27FC236}">
              <a16:creationId xmlns:a16="http://schemas.microsoft.com/office/drawing/2014/main" id="{FC97817D-CA55-4A7D-A2DE-772DD7D5AA9F}"/>
            </a:ext>
          </a:extLst>
        </xdr:cNvPr>
        <xdr:cNvSpPr txBox="1"/>
      </xdr:nvSpPr>
      <xdr:spPr>
        <a:xfrm>
          <a:off x="851544" y="1323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53901</xdr:rowOff>
    </xdr:from>
    <xdr:ext cx="405111" cy="259045"/>
    <xdr:sp macro="" textlink="">
      <xdr:nvSpPr>
        <xdr:cNvPr id="318" name="n_1mainValue【公営住宅】&#10;有形固定資産減価償却率">
          <a:extLst>
            <a:ext uri="{FF2B5EF4-FFF2-40B4-BE49-F238E27FC236}">
              <a16:creationId xmlns:a16="http://schemas.microsoft.com/office/drawing/2014/main" id="{D1FD7CCC-566E-42BD-95E8-C5CB319C6100}"/>
            </a:ext>
          </a:extLst>
        </xdr:cNvPr>
        <xdr:cNvSpPr txBox="1"/>
      </xdr:nvSpPr>
      <xdr:spPr>
        <a:xfrm>
          <a:off x="3239144" y="1392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19" name="n_2mainValue【公営住宅】&#10;有形固定資産減価償却率">
          <a:extLst>
            <a:ext uri="{FF2B5EF4-FFF2-40B4-BE49-F238E27FC236}">
              <a16:creationId xmlns:a16="http://schemas.microsoft.com/office/drawing/2014/main" id="{CE2951D9-98CA-49B7-8E72-1F3BE7BEC997}"/>
            </a:ext>
          </a:extLst>
        </xdr:cNvPr>
        <xdr:cNvSpPr txBox="1"/>
      </xdr:nvSpPr>
      <xdr:spPr>
        <a:xfrm>
          <a:off x="2439044" y="1387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124114</xdr:rowOff>
    </xdr:from>
    <xdr:ext cx="405111" cy="259045"/>
    <xdr:sp macro="" textlink="">
      <xdr:nvSpPr>
        <xdr:cNvPr id="320" name="n_3mainValue【公営住宅】&#10;有形固定資産減価償却率">
          <a:extLst>
            <a:ext uri="{FF2B5EF4-FFF2-40B4-BE49-F238E27FC236}">
              <a16:creationId xmlns:a16="http://schemas.microsoft.com/office/drawing/2014/main" id="{17F3C28A-4C13-4E9E-BD48-80B34C53B43F}"/>
            </a:ext>
          </a:extLst>
        </xdr:cNvPr>
        <xdr:cNvSpPr txBox="1"/>
      </xdr:nvSpPr>
      <xdr:spPr>
        <a:xfrm>
          <a:off x="1645294" y="13833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71863</xdr:rowOff>
    </xdr:from>
    <xdr:ext cx="405111" cy="259045"/>
    <xdr:sp macro="" textlink="">
      <xdr:nvSpPr>
        <xdr:cNvPr id="321" name="n_4mainValue【公営住宅】&#10;有形固定資産減価償却率">
          <a:extLst>
            <a:ext uri="{FF2B5EF4-FFF2-40B4-BE49-F238E27FC236}">
              <a16:creationId xmlns:a16="http://schemas.microsoft.com/office/drawing/2014/main" id="{0B027A96-846F-4542-94C5-D03F7162AA97}"/>
            </a:ext>
          </a:extLst>
        </xdr:cNvPr>
        <xdr:cNvSpPr txBox="1"/>
      </xdr:nvSpPr>
      <xdr:spPr>
        <a:xfrm>
          <a:off x="851544" y="13781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8166699-0ECC-4BF7-B5B8-AC29FCA84228}"/>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CD3353E-AE91-475B-B63B-58D8733F0EF9}"/>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FF5B37E-A7E5-4723-835F-581754931B55}"/>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887D37C3-4867-464C-A663-55ED85F53C3F}"/>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366B3C76-3360-4265-A012-28FFB6F50158}"/>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9A9F86D-3823-415E-8A6A-FB869977B7EA}"/>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22ED0BB-0CCF-45E1-8426-CB7E6760DC7B}"/>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10C1B74-6DDF-4A95-8792-B456A18220CA}"/>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31CF628B-497E-41B2-B9FD-8E068F48677E}"/>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660C0B7-4415-4D6F-B605-7D9FC91D4E14}"/>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C280D0E-9A6C-40D9-8E3C-3E15581B7D48}"/>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CAA86A73-7E82-4521-A87C-F4A69AD0496C}"/>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EFBB821-6D61-4066-BFA8-A28DD3A26F26}"/>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9FF7A132-2D03-46C5-94AB-78B6BCE56205}"/>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C26F0169-2174-4C3F-8BD3-FF2E3603A187}"/>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5EBCA79D-C16A-46C5-B8A5-02ECBD141399}"/>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4A0E86DC-2882-496F-91B8-4837D7AB71DA}"/>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7BDDD32D-D8FC-4755-AAAD-01809D21A92F}"/>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8BE8D29D-16C9-4B29-AD1E-38AF85EC6CC0}"/>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F770E404-784A-4988-917E-98110C9E532A}"/>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93148C9E-067F-4E2A-9434-7E70A07D59B9}"/>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6547976F-392B-4411-8390-56DE580E1A62}"/>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D3E21D31-DB50-4B63-9401-277742CFEC48}"/>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FDDD3A8C-FA1A-455B-8576-16B94D788CD8}"/>
            </a:ext>
          </a:extLst>
        </xdr:cNvPr>
        <xdr:cNvCxnSpPr/>
      </xdr:nvCxnSpPr>
      <xdr:spPr>
        <a:xfrm flipV="1">
          <a:off x="9429115" y="13061442"/>
          <a:ext cx="0" cy="125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D3E157D5-93C1-4D40-B72E-9F17D099A436}"/>
            </a:ext>
          </a:extLst>
        </xdr:cNvPr>
        <xdr:cNvSpPr txBox="1"/>
      </xdr:nvSpPr>
      <xdr:spPr>
        <a:xfrm>
          <a:off x="9467850" y="1431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A224703B-5794-407E-87F6-6EBB08861E56}"/>
            </a:ext>
          </a:extLst>
        </xdr:cNvPr>
        <xdr:cNvCxnSpPr/>
      </xdr:nvCxnSpPr>
      <xdr:spPr>
        <a:xfrm>
          <a:off x="9359900" y="14315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739ABB33-F899-4A85-A922-1F76FD849E94}"/>
            </a:ext>
          </a:extLst>
        </xdr:cNvPr>
        <xdr:cNvSpPr txBox="1"/>
      </xdr:nvSpPr>
      <xdr:spPr>
        <a:xfrm>
          <a:off x="9467850" y="1284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77B15D3B-A0B7-4C0E-8862-AEAFB0813FFC}"/>
            </a:ext>
          </a:extLst>
        </xdr:cNvPr>
        <xdr:cNvCxnSpPr/>
      </xdr:nvCxnSpPr>
      <xdr:spPr>
        <a:xfrm>
          <a:off x="9359900" y="130614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a:extLst>
            <a:ext uri="{FF2B5EF4-FFF2-40B4-BE49-F238E27FC236}">
              <a16:creationId xmlns:a16="http://schemas.microsoft.com/office/drawing/2014/main" id="{48D22C15-E818-487D-89CF-6D593025CD23}"/>
            </a:ext>
          </a:extLst>
        </xdr:cNvPr>
        <xdr:cNvSpPr txBox="1"/>
      </xdr:nvSpPr>
      <xdr:spPr>
        <a:xfrm>
          <a:off x="9467850" y="13750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DE3ECA39-9BBD-46E1-8E8A-68FB96660D9E}"/>
            </a:ext>
          </a:extLst>
        </xdr:cNvPr>
        <xdr:cNvSpPr/>
      </xdr:nvSpPr>
      <xdr:spPr>
        <a:xfrm>
          <a:off x="9398000" y="137723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C4082DB2-7D04-4899-9707-E8EE6553A41D}"/>
            </a:ext>
          </a:extLst>
        </xdr:cNvPr>
        <xdr:cNvSpPr/>
      </xdr:nvSpPr>
      <xdr:spPr>
        <a:xfrm>
          <a:off x="863600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F526CE35-A0F9-4CF8-ADFD-D1437A6D792D}"/>
            </a:ext>
          </a:extLst>
        </xdr:cNvPr>
        <xdr:cNvSpPr/>
      </xdr:nvSpPr>
      <xdr:spPr>
        <a:xfrm>
          <a:off x="7842250" y="137586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8E35F6A3-08D9-4EBE-A9B8-3341F2ACA8E7}"/>
            </a:ext>
          </a:extLst>
        </xdr:cNvPr>
        <xdr:cNvSpPr/>
      </xdr:nvSpPr>
      <xdr:spPr>
        <a:xfrm>
          <a:off x="7029450" y="1375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587F1FFE-00E9-4770-9B3E-161D0A755BFD}"/>
            </a:ext>
          </a:extLst>
        </xdr:cNvPr>
        <xdr:cNvSpPr/>
      </xdr:nvSpPr>
      <xdr:spPr>
        <a:xfrm>
          <a:off x="6235700" y="1371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078ED46-3409-4F15-B52E-97ED069AC0CB}"/>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B6732C0-A6BF-4B63-A193-957EA6C022C6}"/>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F3A60B7-59FF-4111-AA08-6F10F7A5871D}"/>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080EDD5-E06E-472F-B7A1-46EC4CC86677}"/>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833DC8C-91B6-4F71-AEBC-D07A53FED49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147320</xdr:rowOff>
    </xdr:from>
    <xdr:to>
      <xdr:col>55</xdr:col>
      <xdr:colOff>50800</xdr:colOff>
      <xdr:row>80</xdr:row>
      <xdr:rowOff>77470</xdr:rowOff>
    </xdr:to>
    <xdr:sp macro="" textlink="">
      <xdr:nvSpPr>
        <xdr:cNvPr id="361" name="楕円 360">
          <a:extLst>
            <a:ext uri="{FF2B5EF4-FFF2-40B4-BE49-F238E27FC236}">
              <a16:creationId xmlns:a16="http://schemas.microsoft.com/office/drawing/2014/main" id="{1A56DFEF-6B74-43E5-9A77-32056466E372}"/>
            </a:ext>
          </a:extLst>
        </xdr:cNvPr>
        <xdr:cNvSpPr/>
      </xdr:nvSpPr>
      <xdr:spPr>
        <a:xfrm>
          <a:off x="9398000" y="13196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170197</xdr:rowOff>
    </xdr:from>
    <xdr:ext cx="469744" cy="259045"/>
    <xdr:sp macro="" textlink="">
      <xdr:nvSpPr>
        <xdr:cNvPr id="362" name="【公営住宅】&#10;一人当たり面積該当値テキスト">
          <a:extLst>
            <a:ext uri="{FF2B5EF4-FFF2-40B4-BE49-F238E27FC236}">
              <a16:creationId xmlns:a16="http://schemas.microsoft.com/office/drawing/2014/main" id="{67AEE411-E037-440F-B7BE-BB8EB08C3B05}"/>
            </a:ext>
          </a:extLst>
        </xdr:cNvPr>
        <xdr:cNvSpPr txBox="1"/>
      </xdr:nvSpPr>
      <xdr:spPr>
        <a:xfrm>
          <a:off x="9467850" y="1304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164085</xdr:rowOff>
    </xdr:from>
    <xdr:to>
      <xdr:col>50</xdr:col>
      <xdr:colOff>165100</xdr:colOff>
      <xdr:row>80</xdr:row>
      <xdr:rowOff>94235</xdr:rowOff>
    </xdr:to>
    <xdr:sp macro="" textlink="">
      <xdr:nvSpPr>
        <xdr:cNvPr id="363" name="楕円 362">
          <a:extLst>
            <a:ext uri="{FF2B5EF4-FFF2-40B4-BE49-F238E27FC236}">
              <a16:creationId xmlns:a16="http://schemas.microsoft.com/office/drawing/2014/main" id="{6307DBC6-1A58-4FE4-91A9-33523B532A26}"/>
            </a:ext>
          </a:extLst>
        </xdr:cNvPr>
        <xdr:cNvSpPr/>
      </xdr:nvSpPr>
      <xdr:spPr>
        <a:xfrm>
          <a:off x="8636000" y="132133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26670</xdr:rowOff>
    </xdr:from>
    <xdr:to>
      <xdr:col>55</xdr:col>
      <xdr:colOff>0</xdr:colOff>
      <xdr:row>80</xdr:row>
      <xdr:rowOff>43435</xdr:rowOff>
    </xdr:to>
    <xdr:cxnSp macro="">
      <xdr:nvCxnSpPr>
        <xdr:cNvPr id="364" name="直線コネクタ 363">
          <a:extLst>
            <a:ext uri="{FF2B5EF4-FFF2-40B4-BE49-F238E27FC236}">
              <a16:creationId xmlns:a16="http://schemas.microsoft.com/office/drawing/2014/main" id="{18340871-38E9-4788-8239-5B004C4B2F32}"/>
            </a:ext>
          </a:extLst>
        </xdr:cNvPr>
        <xdr:cNvCxnSpPr/>
      </xdr:nvCxnSpPr>
      <xdr:spPr>
        <a:xfrm flipV="1">
          <a:off x="8686800" y="13241020"/>
          <a:ext cx="74295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7113</xdr:rowOff>
    </xdr:from>
    <xdr:to>
      <xdr:col>46</xdr:col>
      <xdr:colOff>38100</xdr:colOff>
      <xdr:row>80</xdr:row>
      <xdr:rowOff>108713</xdr:rowOff>
    </xdr:to>
    <xdr:sp macro="" textlink="">
      <xdr:nvSpPr>
        <xdr:cNvPr id="365" name="楕円 364">
          <a:extLst>
            <a:ext uri="{FF2B5EF4-FFF2-40B4-BE49-F238E27FC236}">
              <a16:creationId xmlns:a16="http://schemas.microsoft.com/office/drawing/2014/main" id="{E1570A96-3D04-407F-9469-750B126C7C17}"/>
            </a:ext>
          </a:extLst>
        </xdr:cNvPr>
        <xdr:cNvSpPr/>
      </xdr:nvSpPr>
      <xdr:spPr>
        <a:xfrm>
          <a:off x="7842250" y="132214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43435</xdr:rowOff>
    </xdr:from>
    <xdr:to>
      <xdr:col>50</xdr:col>
      <xdr:colOff>114300</xdr:colOff>
      <xdr:row>80</xdr:row>
      <xdr:rowOff>57913</xdr:rowOff>
    </xdr:to>
    <xdr:cxnSp macro="">
      <xdr:nvCxnSpPr>
        <xdr:cNvPr id="366" name="直線コネクタ 365">
          <a:extLst>
            <a:ext uri="{FF2B5EF4-FFF2-40B4-BE49-F238E27FC236}">
              <a16:creationId xmlns:a16="http://schemas.microsoft.com/office/drawing/2014/main" id="{91FFD479-5280-4739-9DCF-3EA4ACD81D49}"/>
            </a:ext>
          </a:extLst>
        </xdr:cNvPr>
        <xdr:cNvCxnSpPr/>
      </xdr:nvCxnSpPr>
      <xdr:spPr>
        <a:xfrm flipV="1">
          <a:off x="7886700" y="13257785"/>
          <a:ext cx="8001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22352</xdr:rowOff>
    </xdr:from>
    <xdr:to>
      <xdr:col>41</xdr:col>
      <xdr:colOff>101600</xdr:colOff>
      <xdr:row>80</xdr:row>
      <xdr:rowOff>123952</xdr:rowOff>
    </xdr:to>
    <xdr:sp macro="" textlink="">
      <xdr:nvSpPr>
        <xdr:cNvPr id="367" name="楕円 366">
          <a:extLst>
            <a:ext uri="{FF2B5EF4-FFF2-40B4-BE49-F238E27FC236}">
              <a16:creationId xmlns:a16="http://schemas.microsoft.com/office/drawing/2014/main" id="{8E438629-220F-4F83-8C9C-F194EBEADECA}"/>
            </a:ext>
          </a:extLst>
        </xdr:cNvPr>
        <xdr:cNvSpPr/>
      </xdr:nvSpPr>
      <xdr:spPr>
        <a:xfrm>
          <a:off x="7029450" y="132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57913</xdr:rowOff>
    </xdr:from>
    <xdr:to>
      <xdr:col>45</xdr:col>
      <xdr:colOff>177800</xdr:colOff>
      <xdr:row>80</xdr:row>
      <xdr:rowOff>73152</xdr:rowOff>
    </xdr:to>
    <xdr:cxnSp macro="">
      <xdr:nvCxnSpPr>
        <xdr:cNvPr id="368" name="直線コネクタ 367">
          <a:extLst>
            <a:ext uri="{FF2B5EF4-FFF2-40B4-BE49-F238E27FC236}">
              <a16:creationId xmlns:a16="http://schemas.microsoft.com/office/drawing/2014/main" id="{404AD034-056F-4EDE-832B-22FCE303A525}"/>
            </a:ext>
          </a:extLst>
        </xdr:cNvPr>
        <xdr:cNvCxnSpPr/>
      </xdr:nvCxnSpPr>
      <xdr:spPr>
        <a:xfrm flipV="1">
          <a:off x="7080250" y="13272263"/>
          <a:ext cx="80645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36830</xdr:rowOff>
    </xdr:from>
    <xdr:to>
      <xdr:col>36</xdr:col>
      <xdr:colOff>165100</xdr:colOff>
      <xdr:row>80</xdr:row>
      <xdr:rowOff>138430</xdr:rowOff>
    </xdr:to>
    <xdr:sp macro="" textlink="">
      <xdr:nvSpPr>
        <xdr:cNvPr id="369" name="楕円 368">
          <a:extLst>
            <a:ext uri="{FF2B5EF4-FFF2-40B4-BE49-F238E27FC236}">
              <a16:creationId xmlns:a16="http://schemas.microsoft.com/office/drawing/2014/main" id="{824943BF-6700-4590-9F4A-3D247B86C1F6}"/>
            </a:ext>
          </a:extLst>
        </xdr:cNvPr>
        <xdr:cNvSpPr/>
      </xdr:nvSpPr>
      <xdr:spPr>
        <a:xfrm>
          <a:off x="62357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73152</xdr:rowOff>
    </xdr:from>
    <xdr:to>
      <xdr:col>41</xdr:col>
      <xdr:colOff>50800</xdr:colOff>
      <xdr:row>80</xdr:row>
      <xdr:rowOff>87630</xdr:rowOff>
    </xdr:to>
    <xdr:cxnSp macro="">
      <xdr:nvCxnSpPr>
        <xdr:cNvPr id="370" name="直線コネクタ 369">
          <a:extLst>
            <a:ext uri="{FF2B5EF4-FFF2-40B4-BE49-F238E27FC236}">
              <a16:creationId xmlns:a16="http://schemas.microsoft.com/office/drawing/2014/main" id="{5F71A321-9783-4703-B1A6-1B157688A1A9}"/>
            </a:ext>
          </a:extLst>
        </xdr:cNvPr>
        <xdr:cNvCxnSpPr/>
      </xdr:nvCxnSpPr>
      <xdr:spPr>
        <a:xfrm flipV="1">
          <a:off x="6286500" y="13287502"/>
          <a:ext cx="79375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a:extLst>
            <a:ext uri="{FF2B5EF4-FFF2-40B4-BE49-F238E27FC236}">
              <a16:creationId xmlns:a16="http://schemas.microsoft.com/office/drawing/2014/main" id="{F6DB251A-0AD2-43FA-959A-14EF53FAC0DB}"/>
            </a:ext>
          </a:extLst>
        </xdr:cNvPr>
        <xdr:cNvSpPr txBox="1"/>
      </xdr:nvSpPr>
      <xdr:spPr>
        <a:xfrm>
          <a:off x="8458277" y="1386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a:extLst>
            <a:ext uri="{FF2B5EF4-FFF2-40B4-BE49-F238E27FC236}">
              <a16:creationId xmlns:a16="http://schemas.microsoft.com/office/drawing/2014/main" id="{F38BA1BB-5B56-46E0-8BA9-3C0775927AB4}"/>
            </a:ext>
          </a:extLst>
        </xdr:cNvPr>
        <xdr:cNvSpPr txBox="1"/>
      </xdr:nvSpPr>
      <xdr:spPr>
        <a:xfrm>
          <a:off x="7677227" y="1385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a:extLst>
            <a:ext uri="{FF2B5EF4-FFF2-40B4-BE49-F238E27FC236}">
              <a16:creationId xmlns:a16="http://schemas.microsoft.com/office/drawing/2014/main" id="{CA6989C4-14B8-47E4-876F-216FFFD1D53B}"/>
            </a:ext>
          </a:extLst>
        </xdr:cNvPr>
        <xdr:cNvSpPr txBox="1"/>
      </xdr:nvSpPr>
      <xdr:spPr>
        <a:xfrm>
          <a:off x="6864427" y="1384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99840</xdr:rowOff>
    </xdr:from>
    <xdr:ext cx="469744" cy="259045"/>
    <xdr:sp macro="" textlink="">
      <xdr:nvSpPr>
        <xdr:cNvPr id="374" name="n_4aveValue【公営住宅】&#10;一人当たり面積">
          <a:extLst>
            <a:ext uri="{FF2B5EF4-FFF2-40B4-BE49-F238E27FC236}">
              <a16:creationId xmlns:a16="http://schemas.microsoft.com/office/drawing/2014/main" id="{57A93DDD-28A5-49CB-8C26-312B67804AA4}"/>
            </a:ext>
          </a:extLst>
        </xdr:cNvPr>
        <xdr:cNvSpPr txBox="1"/>
      </xdr:nvSpPr>
      <xdr:spPr>
        <a:xfrm>
          <a:off x="6070677" y="138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110762</xdr:rowOff>
    </xdr:from>
    <xdr:ext cx="469744" cy="259045"/>
    <xdr:sp macro="" textlink="">
      <xdr:nvSpPr>
        <xdr:cNvPr id="375" name="n_1mainValue【公営住宅】&#10;一人当たり面積">
          <a:extLst>
            <a:ext uri="{FF2B5EF4-FFF2-40B4-BE49-F238E27FC236}">
              <a16:creationId xmlns:a16="http://schemas.microsoft.com/office/drawing/2014/main" id="{0D8C5005-FDD8-4E3D-A372-0BD7CAC2A6DB}"/>
            </a:ext>
          </a:extLst>
        </xdr:cNvPr>
        <xdr:cNvSpPr txBox="1"/>
      </xdr:nvSpPr>
      <xdr:spPr>
        <a:xfrm>
          <a:off x="8458277" y="1299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125240</xdr:rowOff>
    </xdr:from>
    <xdr:ext cx="469744" cy="259045"/>
    <xdr:sp macro="" textlink="">
      <xdr:nvSpPr>
        <xdr:cNvPr id="376" name="n_2mainValue【公営住宅】&#10;一人当たり面積">
          <a:extLst>
            <a:ext uri="{FF2B5EF4-FFF2-40B4-BE49-F238E27FC236}">
              <a16:creationId xmlns:a16="http://schemas.microsoft.com/office/drawing/2014/main" id="{99330AF9-9066-401D-A15F-2E818BD3CCCD}"/>
            </a:ext>
          </a:extLst>
        </xdr:cNvPr>
        <xdr:cNvSpPr txBox="1"/>
      </xdr:nvSpPr>
      <xdr:spPr>
        <a:xfrm>
          <a:off x="7677227" y="1300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140479</xdr:rowOff>
    </xdr:from>
    <xdr:ext cx="469744" cy="259045"/>
    <xdr:sp macro="" textlink="">
      <xdr:nvSpPr>
        <xdr:cNvPr id="377" name="n_3mainValue【公営住宅】&#10;一人当たり面積">
          <a:extLst>
            <a:ext uri="{FF2B5EF4-FFF2-40B4-BE49-F238E27FC236}">
              <a16:creationId xmlns:a16="http://schemas.microsoft.com/office/drawing/2014/main" id="{FC7BCA42-9FC6-4301-940D-9DDA9A4DB5D4}"/>
            </a:ext>
          </a:extLst>
        </xdr:cNvPr>
        <xdr:cNvSpPr txBox="1"/>
      </xdr:nvSpPr>
      <xdr:spPr>
        <a:xfrm>
          <a:off x="6864427" y="1302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154957</xdr:rowOff>
    </xdr:from>
    <xdr:ext cx="469744" cy="259045"/>
    <xdr:sp macro="" textlink="">
      <xdr:nvSpPr>
        <xdr:cNvPr id="378" name="n_4mainValue【公営住宅】&#10;一人当たり面積">
          <a:extLst>
            <a:ext uri="{FF2B5EF4-FFF2-40B4-BE49-F238E27FC236}">
              <a16:creationId xmlns:a16="http://schemas.microsoft.com/office/drawing/2014/main" id="{8D256FCA-5903-4C03-8919-36C37AE39E01}"/>
            </a:ext>
          </a:extLst>
        </xdr:cNvPr>
        <xdr:cNvSpPr txBox="1"/>
      </xdr:nvSpPr>
      <xdr:spPr>
        <a:xfrm>
          <a:off x="6070677" y="1303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10AEB81F-82FD-4D2A-893C-7F97D955F511}"/>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4DBFE2D-7785-40C5-A9F7-B90EA9138A7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1EA95BC-4441-43BF-B570-0BC42C8A57D4}"/>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F07DFB4-5024-4D70-A090-EE51B24D4234}"/>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9CF539EB-8E34-4B6A-B055-20076CFECD99}"/>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7402575-A287-41FD-92F8-9E1471E96C01}"/>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6DAC8FF9-3E1F-42FE-AC2B-403CA8354481}"/>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8741DE7-9BC8-4261-8D50-F45DCB571D83}"/>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6240F73E-8FFB-4427-A596-AD8D269453D2}"/>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CFCF9EF6-0A07-45EE-800F-AF23DD2C6717}"/>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B01014EE-E01B-4DC8-BFB1-975BA18A9EB3}"/>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34931CAA-109C-4FDD-9FBB-48203266C51C}"/>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a:extLst>
            <a:ext uri="{FF2B5EF4-FFF2-40B4-BE49-F238E27FC236}">
              <a16:creationId xmlns:a16="http://schemas.microsoft.com/office/drawing/2014/main" id="{F4F12C9C-E574-44A3-8F75-68B82FA9AEBA}"/>
            </a:ext>
          </a:extLst>
        </xdr:cNvPr>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BB357C09-D048-4FF7-A804-856AC20C9F25}"/>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37F44D19-D029-4002-842A-5B9A451BB12E}"/>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EAC18ABD-09CD-44E5-BA2F-D5E0950C4718}"/>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A301636C-6AB4-4038-B59C-E15104B0452F}"/>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BB0F9252-7CE5-400B-8895-4F6B0C9991A2}"/>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F8727219-0137-4A29-AEFF-6C6B09DC37E1}"/>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F46740C0-B4D5-4C91-9F67-CCAEA5690705}"/>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a:extLst>
            <a:ext uri="{FF2B5EF4-FFF2-40B4-BE49-F238E27FC236}">
              <a16:creationId xmlns:a16="http://schemas.microsoft.com/office/drawing/2014/main" id="{7D35BD9D-DAE8-4056-9F12-F20317D3D7B5}"/>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86A02BCF-A3AD-4455-9586-9EA388D0CFD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a:extLst>
            <a:ext uri="{FF2B5EF4-FFF2-40B4-BE49-F238E27FC236}">
              <a16:creationId xmlns:a16="http://schemas.microsoft.com/office/drawing/2014/main" id="{DAF0C3D8-5B46-4BF6-8F43-95B05451C8E0}"/>
            </a:ext>
          </a:extLst>
        </xdr:cNvPr>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6F131231-EAD7-4AA3-818F-7D2E712503CD}"/>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a:extLst>
            <a:ext uri="{FF2B5EF4-FFF2-40B4-BE49-F238E27FC236}">
              <a16:creationId xmlns:a16="http://schemas.microsoft.com/office/drawing/2014/main" id="{D88295D0-A9A6-4650-ADE6-7EB1C438CA56}"/>
            </a:ext>
          </a:extLst>
        </xdr:cNvPr>
        <xdr:cNvCxnSpPr/>
      </xdr:nvCxnSpPr>
      <xdr:spPr>
        <a:xfrm flipV="1">
          <a:off x="4177665" y="16516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C1C67C49-363D-4CE3-8FAC-AB112D4E92A8}"/>
            </a:ext>
          </a:extLst>
        </xdr:cNvPr>
        <xdr:cNvSpPr txBox="1"/>
      </xdr:nvSpPr>
      <xdr:spPr>
        <a:xfrm>
          <a:off x="4216400"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a:extLst>
            <a:ext uri="{FF2B5EF4-FFF2-40B4-BE49-F238E27FC236}">
              <a16:creationId xmlns:a16="http://schemas.microsoft.com/office/drawing/2014/main" id="{8062E60C-4685-473B-A958-B4011DFF6BE3}"/>
            </a:ext>
          </a:extLst>
        </xdr:cNvPr>
        <xdr:cNvCxnSpPr/>
      </xdr:nvCxnSpPr>
      <xdr:spPr>
        <a:xfrm>
          <a:off x="4108450" y="18040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a:extLst>
            <a:ext uri="{FF2B5EF4-FFF2-40B4-BE49-F238E27FC236}">
              <a16:creationId xmlns:a16="http://schemas.microsoft.com/office/drawing/2014/main" id="{C42D69DA-596D-43B9-8712-155432A6BBC6}"/>
            </a:ext>
          </a:extLst>
        </xdr:cNvPr>
        <xdr:cNvSpPr txBox="1"/>
      </xdr:nvSpPr>
      <xdr:spPr>
        <a:xfrm>
          <a:off x="4216400" y="1629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a:extLst>
            <a:ext uri="{FF2B5EF4-FFF2-40B4-BE49-F238E27FC236}">
              <a16:creationId xmlns:a16="http://schemas.microsoft.com/office/drawing/2014/main" id="{C784B7BE-26FE-4E9A-A6AE-9F05C9F6AEEB}"/>
            </a:ext>
          </a:extLst>
        </xdr:cNvPr>
        <xdr:cNvCxnSpPr/>
      </xdr:nvCxnSpPr>
      <xdr:spPr>
        <a:xfrm>
          <a:off x="4108450" y="16516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F3F85487-D6D3-47C0-94E6-02115E189B23}"/>
            </a:ext>
          </a:extLst>
        </xdr:cNvPr>
        <xdr:cNvSpPr txBox="1"/>
      </xdr:nvSpPr>
      <xdr:spPr>
        <a:xfrm>
          <a:off x="4216400" y="17465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a:extLst>
            <a:ext uri="{FF2B5EF4-FFF2-40B4-BE49-F238E27FC236}">
              <a16:creationId xmlns:a16="http://schemas.microsoft.com/office/drawing/2014/main" id="{FED181F8-0514-4B58-B005-5CDC429D784C}"/>
            </a:ext>
          </a:extLst>
        </xdr:cNvPr>
        <xdr:cNvSpPr/>
      </xdr:nvSpPr>
      <xdr:spPr>
        <a:xfrm>
          <a:off x="4127500" y="1748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a:extLst>
            <a:ext uri="{FF2B5EF4-FFF2-40B4-BE49-F238E27FC236}">
              <a16:creationId xmlns:a16="http://schemas.microsoft.com/office/drawing/2014/main" id="{9EC35D21-3F90-476A-84AF-30F82781CCA5}"/>
            </a:ext>
          </a:extLst>
        </xdr:cNvPr>
        <xdr:cNvSpPr/>
      </xdr:nvSpPr>
      <xdr:spPr>
        <a:xfrm>
          <a:off x="3384550" y="174656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a:extLst>
            <a:ext uri="{FF2B5EF4-FFF2-40B4-BE49-F238E27FC236}">
              <a16:creationId xmlns:a16="http://schemas.microsoft.com/office/drawing/2014/main" id="{DCA7CFB6-E203-4B42-BD1B-1D12C4F29672}"/>
            </a:ext>
          </a:extLst>
        </xdr:cNvPr>
        <xdr:cNvSpPr/>
      </xdr:nvSpPr>
      <xdr:spPr>
        <a:xfrm>
          <a:off x="2571750" y="1744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2" name="フローチャート: 判断 411">
          <a:extLst>
            <a:ext uri="{FF2B5EF4-FFF2-40B4-BE49-F238E27FC236}">
              <a16:creationId xmlns:a16="http://schemas.microsoft.com/office/drawing/2014/main" id="{ADD7A11F-66A3-45A7-A0C6-6B92EC9EA1E7}"/>
            </a:ext>
          </a:extLst>
        </xdr:cNvPr>
        <xdr:cNvSpPr/>
      </xdr:nvSpPr>
      <xdr:spPr>
        <a:xfrm>
          <a:off x="1778000" y="1745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13" name="フローチャート: 判断 412">
          <a:extLst>
            <a:ext uri="{FF2B5EF4-FFF2-40B4-BE49-F238E27FC236}">
              <a16:creationId xmlns:a16="http://schemas.microsoft.com/office/drawing/2014/main" id="{14121429-3A8B-45D9-9DD2-684987101706}"/>
            </a:ext>
          </a:extLst>
        </xdr:cNvPr>
        <xdr:cNvSpPr/>
      </xdr:nvSpPr>
      <xdr:spPr>
        <a:xfrm>
          <a:off x="984250" y="174028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6B992F6F-E1EF-4BD5-9892-CCC24D31B479}"/>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0AB50A0-3C2B-4CC1-9161-493444123051}"/>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8CD25B7-67C4-4799-9334-A6A86B54BAE5}"/>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7ED4096-8B5C-4C5F-A2C7-79E06725BC75}"/>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AF04AB8-9114-480C-ADB5-5D629973535D}"/>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34925</xdr:rowOff>
    </xdr:from>
    <xdr:to>
      <xdr:col>24</xdr:col>
      <xdr:colOff>114300</xdr:colOff>
      <xdr:row>103</xdr:row>
      <xdr:rowOff>136525</xdr:rowOff>
    </xdr:to>
    <xdr:sp macro="" textlink="">
      <xdr:nvSpPr>
        <xdr:cNvPr id="419" name="楕円 418">
          <a:extLst>
            <a:ext uri="{FF2B5EF4-FFF2-40B4-BE49-F238E27FC236}">
              <a16:creationId xmlns:a16="http://schemas.microsoft.com/office/drawing/2014/main" id="{0690CFA5-586C-4E93-965D-9D52C294043E}"/>
            </a:ext>
          </a:extLst>
        </xdr:cNvPr>
        <xdr:cNvSpPr/>
      </xdr:nvSpPr>
      <xdr:spPr>
        <a:xfrm>
          <a:off x="4127500" y="171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57802</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57484157-CDB8-4780-A4FB-59F21506FB0B}"/>
            </a:ext>
          </a:extLst>
        </xdr:cNvPr>
        <xdr:cNvSpPr txBox="1"/>
      </xdr:nvSpPr>
      <xdr:spPr>
        <a:xfrm>
          <a:off x="4216400" y="1697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25400</xdr:rowOff>
    </xdr:from>
    <xdr:to>
      <xdr:col>20</xdr:col>
      <xdr:colOff>38100</xdr:colOff>
      <xdr:row>103</xdr:row>
      <xdr:rowOff>127000</xdr:rowOff>
    </xdr:to>
    <xdr:sp macro="" textlink="">
      <xdr:nvSpPr>
        <xdr:cNvPr id="421" name="楕円 420">
          <a:extLst>
            <a:ext uri="{FF2B5EF4-FFF2-40B4-BE49-F238E27FC236}">
              <a16:creationId xmlns:a16="http://schemas.microsoft.com/office/drawing/2014/main" id="{B460D21E-9166-4E6F-8C01-99BFEB8F9D34}"/>
            </a:ext>
          </a:extLst>
        </xdr:cNvPr>
        <xdr:cNvSpPr/>
      </xdr:nvSpPr>
      <xdr:spPr>
        <a:xfrm>
          <a:off x="3384550" y="17113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76200</xdr:rowOff>
    </xdr:from>
    <xdr:to>
      <xdr:col>24</xdr:col>
      <xdr:colOff>63500</xdr:colOff>
      <xdr:row>103</xdr:row>
      <xdr:rowOff>85725</xdr:rowOff>
    </xdr:to>
    <xdr:cxnSp macro="">
      <xdr:nvCxnSpPr>
        <xdr:cNvPr id="422" name="直線コネクタ 421">
          <a:extLst>
            <a:ext uri="{FF2B5EF4-FFF2-40B4-BE49-F238E27FC236}">
              <a16:creationId xmlns:a16="http://schemas.microsoft.com/office/drawing/2014/main" id="{603DF18F-CFE3-476F-80D1-A31560E7CE96}"/>
            </a:ext>
          </a:extLst>
        </xdr:cNvPr>
        <xdr:cNvCxnSpPr/>
      </xdr:nvCxnSpPr>
      <xdr:spPr>
        <a:xfrm>
          <a:off x="3429000" y="17164050"/>
          <a:ext cx="7493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19686</xdr:rowOff>
    </xdr:from>
    <xdr:to>
      <xdr:col>15</xdr:col>
      <xdr:colOff>101600</xdr:colOff>
      <xdr:row>104</xdr:row>
      <xdr:rowOff>121286</xdr:rowOff>
    </xdr:to>
    <xdr:sp macro="" textlink="">
      <xdr:nvSpPr>
        <xdr:cNvPr id="423" name="楕円 422">
          <a:extLst>
            <a:ext uri="{FF2B5EF4-FFF2-40B4-BE49-F238E27FC236}">
              <a16:creationId xmlns:a16="http://schemas.microsoft.com/office/drawing/2014/main" id="{819B63EA-B159-4EF7-9781-D505ED025821}"/>
            </a:ext>
          </a:extLst>
        </xdr:cNvPr>
        <xdr:cNvSpPr/>
      </xdr:nvSpPr>
      <xdr:spPr>
        <a:xfrm>
          <a:off x="2571750" y="172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76200</xdr:rowOff>
    </xdr:from>
    <xdr:to>
      <xdr:col>19</xdr:col>
      <xdr:colOff>177800</xdr:colOff>
      <xdr:row>104</xdr:row>
      <xdr:rowOff>70486</xdr:rowOff>
    </xdr:to>
    <xdr:cxnSp macro="">
      <xdr:nvCxnSpPr>
        <xdr:cNvPr id="424" name="直線コネクタ 423">
          <a:extLst>
            <a:ext uri="{FF2B5EF4-FFF2-40B4-BE49-F238E27FC236}">
              <a16:creationId xmlns:a16="http://schemas.microsoft.com/office/drawing/2014/main" id="{3AB60FA3-F090-4725-9A90-F293BFFDF6E4}"/>
            </a:ext>
          </a:extLst>
        </xdr:cNvPr>
        <xdr:cNvCxnSpPr/>
      </xdr:nvCxnSpPr>
      <xdr:spPr>
        <a:xfrm flipV="1">
          <a:off x="2622550" y="17164050"/>
          <a:ext cx="80645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113030</xdr:rowOff>
    </xdr:from>
    <xdr:to>
      <xdr:col>10</xdr:col>
      <xdr:colOff>165100</xdr:colOff>
      <xdr:row>105</xdr:row>
      <xdr:rowOff>43180</xdr:rowOff>
    </xdr:to>
    <xdr:sp macro="" textlink="">
      <xdr:nvSpPr>
        <xdr:cNvPr id="425" name="楕円 424">
          <a:extLst>
            <a:ext uri="{FF2B5EF4-FFF2-40B4-BE49-F238E27FC236}">
              <a16:creationId xmlns:a16="http://schemas.microsoft.com/office/drawing/2014/main" id="{2D77E6F4-9D15-43F2-B630-B00224CF737E}"/>
            </a:ext>
          </a:extLst>
        </xdr:cNvPr>
        <xdr:cNvSpPr/>
      </xdr:nvSpPr>
      <xdr:spPr>
        <a:xfrm>
          <a:off x="17780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70486</xdr:rowOff>
    </xdr:from>
    <xdr:to>
      <xdr:col>15</xdr:col>
      <xdr:colOff>50800</xdr:colOff>
      <xdr:row>104</xdr:row>
      <xdr:rowOff>163830</xdr:rowOff>
    </xdr:to>
    <xdr:cxnSp macro="">
      <xdr:nvCxnSpPr>
        <xdr:cNvPr id="426" name="直線コネクタ 425">
          <a:extLst>
            <a:ext uri="{FF2B5EF4-FFF2-40B4-BE49-F238E27FC236}">
              <a16:creationId xmlns:a16="http://schemas.microsoft.com/office/drawing/2014/main" id="{CD861B13-014C-4265-9328-46C6737E0C13}"/>
            </a:ext>
          </a:extLst>
        </xdr:cNvPr>
        <xdr:cNvCxnSpPr/>
      </xdr:nvCxnSpPr>
      <xdr:spPr>
        <a:xfrm flipV="1">
          <a:off x="1828800" y="17329786"/>
          <a:ext cx="79375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74930</xdr:rowOff>
    </xdr:from>
    <xdr:to>
      <xdr:col>6</xdr:col>
      <xdr:colOff>38100</xdr:colOff>
      <xdr:row>106</xdr:row>
      <xdr:rowOff>5080</xdr:rowOff>
    </xdr:to>
    <xdr:sp macro="" textlink="">
      <xdr:nvSpPr>
        <xdr:cNvPr id="427" name="楕円 426">
          <a:extLst>
            <a:ext uri="{FF2B5EF4-FFF2-40B4-BE49-F238E27FC236}">
              <a16:creationId xmlns:a16="http://schemas.microsoft.com/office/drawing/2014/main" id="{3B31CF1E-1957-4C30-A145-B341C537EEAF}"/>
            </a:ext>
          </a:extLst>
        </xdr:cNvPr>
        <xdr:cNvSpPr/>
      </xdr:nvSpPr>
      <xdr:spPr>
        <a:xfrm>
          <a:off x="984250" y="17505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163830</xdr:rowOff>
    </xdr:from>
    <xdr:to>
      <xdr:col>10</xdr:col>
      <xdr:colOff>114300</xdr:colOff>
      <xdr:row>105</xdr:row>
      <xdr:rowOff>125730</xdr:rowOff>
    </xdr:to>
    <xdr:cxnSp macro="">
      <xdr:nvCxnSpPr>
        <xdr:cNvPr id="428" name="直線コネクタ 427">
          <a:extLst>
            <a:ext uri="{FF2B5EF4-FFF2-40B4-BE49-F238E27FC236}">
              <a16:creationId xmlns:a16="http://schemas.microsoft.com/office/drawing/2014/main" id="{DE9F397B-D606-412B-978A-ECF9F9BC7DD7}"/>
            </a:ext>
          </a:extLst>
        </xdr:cNvPr>
        <xdr:cNvCxnSpPr/>
      </xdr:nvCxnSpPr>
      <xdr:spPr>
        <a:xfrm flipV="1">
          <a:off x="1028700" y="17423130"/>
          <a:ext cx="8001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127652</xdr:rowOff>
    </xdr:from>
    <xdr:ext cx="405111" cy="259045"/>
    <xdr:sp macro="" textlink="">
      <xdr:nvSpPr>
        <xdr:cNvPr id="429" name="n_1aveValue【港湾・漁港】&#10;有形固定資産減価償却率">
          <a:extLst>
            <a:ext uri="{FF2B5EF4-FFF2-40B4-BE49-F238E27FC236}">
              <a16:creationId xmlns:a16="http://schemas.microsoft.com/office/drawing/2014/main" id="{414BB2D7-C865-4316-974B-983AEEF8D2AE}"/>
            </a:ext>
          </a:extLst>
        </xdr:cNvPr>
        <xdr:cNvSpPr txBox="1"/>
      </xdr:nvSpPr>
      <xdr:spPr>
        <a:xfrm>
          <a:off x="3239144" y="1755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macro="" textlink="">
      <xdr:nvSpPr>
        <xdr:cNvPr id="430" name="n_2aveValue【港湾・漁港】&#10;有形固定資産減価償却率">
          <a:extLst>
            <a:ext uri="{FF2B5EF4-FFF2-40B4-BE49-F238E27FC236}">
              <a16:creationId xmlns:a16="http://schemas.microsoft.com/office/drawing/2014/main" id="{E337CFE9-61E5-4A04-BB53-55FB0E0549E7}"/>
            </a:ext>
          </a:extLst>
        </xdr:cNvPr>
        <xdr:cNvSpPr txBox="1"/>
      </xdr:nvSpPr>
      <xdr:spPr>
        <a:xfrm>
          <a:off x="2439044" y="1753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116222</xdr:rowOff>
    </xdr:from>
    <xdr:ext cx="405111" cy="259045"/>
    <xdr:sp macro="" textlink="">
      <xdr:nvSpPr>
        <xdr:cNvPr id="431" name="n_3aveValue【港湾・漁港】&#10;有形固定資産減価償却率">
          <a:extLst>
            <a:ext uri="{FF2B5EF4-FFF2-40B4-BE49-F238E27FC236}">
              <a16:creationId xmlns:a16="http://schemas.microsoft.com/office/drawing/2014/main" id="{8F011AA8-83D2-4B9C-BCBE-BE84C037A3B3}"/>
            </a:ext>
          </a:extLst>
        </xdr:cNvPr>
        <xdr:cNvSpPr txBox="1"/>
      </xdr:nvSpPr>
      <xdr:spPr>
        <a:xfrm>
          <a:off x="1645294" y="1754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90188</xdr:rowOff>
    </xdr:from>
    <xdr:ext cx="405111" cy="259045"/>
    <xdr:sp macro="" textlink="">
      <xdr:nvSpPr>
        <xdr:cNvPr id="432" name="n_4aveValue【港湾・漁港】&#10;有形固定資産減価償却率">
          <a:extLst>
            <a:ext uri="{FF2B5EF4-FFF2-40B4-BE49-F238E27FC236}">
              <a16:creationId xmlns:a16="http://schemas.microsoft.com/office/drawing/2014/main" id="{FEEB2F9A-C55A-4D29-8C27-7B3BC0BECFC9}"/>
            </a:ext>
          </a:extLst>
        </xdr:cNvPr>
        <xdr:cNvSpPr txBox="1"/>
      </xdr:nvSpPr>
      <xdr:spPr>
        <a:xfrm>
          <a:off x="851544" y="171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143527</xdr:rowOff>
    </xdr:from>
    <xdr:ext cx="405111" cy="259045"/>
    <xdr:sp macro="" textlink="">
      <xdr:nvSpPr>
        <xdr:cNvPr id="433" name="n_1mainValue【港湾・漁港】&#10;有形固定資産減価償却率">
          <a:extLst>
            <a:ext uri="{FF2B5EF4-FFF2-40B4-BE49-F238E27FC236}">
              <a16:creationId xmlns:a16="http://schemas.microsoft.com/office/drawing/2014/main" id="{02EA6303-3E3E-4645-8541-389E0CC8C5D9}"/>
            </a:ext>
          </a:extLst>
        </xdr:cNvPr>
        <xdr:cNvSpPr txBox="1"/>
      </xdr:nvSpPr>
      <xdr:spPr>
        <a:xfrm>
          <a:off x="3239144"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137813</xdr:rowOff>
    </xdr:from>
    <xdr:ext cx="405111" cy="259045"/>
    <xdr:sp macro="" textlink="">
      <xdr:nvSpPr>
        <xdr:cNvPr id="434" name="n_2mainValue【港湾・漁港】&#10;有形固定資産減価償却率">
          <a:extLst>
            <a:ext uri="{FF2B5EF4-FFF2-40B4-BE49-F238E27FC236}">
              <a16:creationId xmlns:a16="http://schemas.microsoft.com/office/drawing/2014/main" id="{8F0A511B-6870-4A3A-B8D6-296830F8FD0B}"/>
            </a:ext>
          </a:extLst>
        </xdr:cNvPr>
        <xdr:cNvSpPr txBox="1"/>
      </xdr:nvSpPr>
      <xdr:spPr>
        <a:xfrm>
          <a:off x="2439044" y="1705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59707</xdr:rowOff>
    </xdr:from>
    <xdr:ext cx="405111" cy="259045"/>
    <xdr:sp macro="" textlink="">
      <xdr:nvSpPr>
        <xdr:cNvPr id="435" name="n_3mainValue【港湾・漁港】&#10;有形固定資産減価償却率">
          <a:extLst>
            <a:ext uri="{FF2B5EF4-FFF2-40B4-BE49-F238E27FC236}">
              <a16:creationId xmlns:a16="http://schemas.microsoft.com/office/drawing/2014/main" id="{C607582E-FE62-492C-9AC5-4BCDEE52D5EF}"/>
            </a:ext>
          </a:extLst>
        </xdr:cNvPr>
        <xdr:cNvSpPr txBox="1"/>
      </xdr:nvSpPr>
      <xdr:spPr>
        <a:xfrm>
          <a:off x="1645294"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167657</xdr:rowOff>
    </xdr:from>
    <xdr:ext cx="405111" cy="259045"/>
    <xdr:sp macro="" textlink="">
      <xdr:nvSpPr>
        <xdr:cNvPr id="436" name="n_4mainValue【港湾・漁港】&#10;有形固定資産減価償却率">
          <a:extLst>
            <a:ext uri="{FF2B5EF4-FFF2-40B4-BE49-F238E27FC236}">
              <a16:creationId xmlns:a16="http://schemas.microsoft.com/office/drawing/2014/main" id="{2C5A6658-C660-4727-BA3F-5ADFA08E1DFB}"/>
            </a:ext>
          </a:extLst>
        </xdr:cNvPr>
        <xdr:cNvSpPr txBox="1"/>
      </xdr:nvSpPr>
      <xdr:spPr>
        <a:xfrm>
          <a:off x="8515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528BB65E-18E8-42C6-9FDB-BE32A5838689}"/>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CCB7A4E3-681B-4299-8C41-0436C49B69A2}"/>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5217F6E-2916-4232-B927-61A67D42DDD2}"/>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2D3B65AA-624A-4A7C-BB39-C680283C20EE}"/>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113F4A70-681B-4B65-903C-CC18B4923F08}"/>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AFF9DB8B-1840-4FDF-A645-FE5577B78DEB}"/>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4493F463-E383-46B2-BFCA-D9DD285B3155}"/>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CA67919C-EC15-4C1A-92F1-FBC86D1FD25D}"/>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DA87448E-555B-44B0-A527-6CA64EC94337}"/>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3D507DE1-E3CC-4DAC-8FD5-332F4C04C61F}"/>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710E2FCD-B8CF-409A-A55A-4EF63A939F46}"/>
            </a:ext>
          </a:extLst>
        </xdr:cNvPr>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a:extLst>
            <a:ext uri="{FF2B5EF4-FFF2-40B4-BE49-F238E27FC236}">
              <a16:creationId xmlns:a16="http://schemas.microsoft.com/office/drawing/2014/main" id="{077CD9CF-387A-4F2E-9EF1-C2DE4D948060}"/>
            </a:ext>
          </a:extLst>
        </xdr:cNvPr>
        <xdr:cNvSpPr txBox="1"/>
      </xdr:nvSpPr>
      <xdr:spPr>
        <a:xfrm>
          <a:off x="5726564" y="18009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3806CE2E-21B4-4C06-8162-623E13BD0D3F}"/>
            </a:ext>
          </a:extLst>
        </xdr:cNvPr>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a:extLst>
            <a:ext uri="{FF2B5EF4-FFF2-40B4-BE49-F238E27FC236}">
              <a16:creationId xmlns:a16="http://schemas.microsoft.com/office/drawing/2014/main" id="{E01FEF67-F73B-44EF-A64D-F997C4FD84B6}"/>
            </a:ext>
          </a:extLst>
        </xdr:cNvPr>
        <xdr:cNvSpPr txBox="1"/>
      </xdr:nvSpPr>
      <xdr:spPr>
        <a:xfrm>
          <a:off x="5418031" y="17683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ED125421-9263-4721-9410-077E14A9D574}"/>
            </a:ext>
          </a:extLst>
        </xdr:cNvPr>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a:extLst>
            <a:ext uri="{FF2B5EF4-FFF2-40B4-BE49-F238E27FC236}">
              <a16:creationId xmlns:a16="http://schemas.microsoft.com/office/drawing/2014/main" id="{05249A79-62C1-45CF-888F-01D135758D9A}"/>
            </a:ext>
          </a:extLst>
        </xdr:cNvPr>
        <xdr:cNvSpPr txBox="1"/>
      </xdr:nvSpPr>
      <xdr:spPr>
        <a:xfrm>
          <a:off x="5418031" y="17356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24A4E881-7F5A-4A13-BB22-D1055BEE7B6C}"/>
            </a:ext>
          </a:extLst>
        </xdr:cNvPr>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a:extLst>
            <a:ext uri="{FF2B5EF4-FFF2-40B4-BE49-F238E27FC236}">
              <a16:creationId xmlns:a16="http://schemas.microsoft.com/office/drawing/2014/main" id="{04EDC5BC-88FB-4509-964C-7689458EEB84}"/>
            </a:ext>
          </a:extLst>
        </xdr:cNvPr>
        <xdr:cNvSpPr txBox="1"/>
      </xdr:nvSpPr>
      <xdr:spPr>
        <a:xfrm>
          <a:off x="5418031" y="17029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542AACBD-BE1E-418F-AE02-38A4DFC4F32F}"/>
            </a:ext>
          </a:extLst>
        </xdr:cNvPr>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a:extLst>
            <a:ext uri="{FF2B5EF4-FFF2-40B4-BE49-F238E27FC236}">
              <a16:creationId xmlns:a16="http://schemas.microsoft.com/office/drawing/2014/main" id="{3443E8EB-9DB7-4A80-88CD-2D07D177EC25}"/>
            </a:ext>
          </a:extLst>
        </xdr:cNvPr>
        <xdr:cNvSpPr txBox="1"/>
      </xdr:nvSpPr>
      <xdr:spPr>
        <a:xfrm>
          <a:off x="5418031" y="16703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78F1FE81-7FA6-4059-90D3-9530AC309042}"/>
            </a:ext>
          </a:extLst>
        </xdr:cNvPr>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a:extLst>
            <a:ext uri="{FF2B5EF4-FFF2-40B4-BE49-F238E27FC236}">
              <a16:creationId xmlns:a16="http://schemas.microsoft.com/office/drawing/2014/main" id="{A48E191F-BCCD-485D-ACC4-6778E2248BC2}"/>
            </a:ext>
          </a:extLst>
        </xdr:cNvPr>
        <xdr:cNvSpPr txBox="1"/>
      </xdr:nvSpPr>
      <xdr:spPr>
        <a:xfrm>
          <a:off x="5418031" y="163768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641DF0BF-659F-4610-9668-1624F29F3E99}"/>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a:extLst>
            <a:ext uri="{FF2B5EF4-FFF2-40B4-BE49-F238E27FC236}">
              <a16:creationId xmlns:a16="http://schemas.microsoft.com/office/drawing/2014/main" id="{0CB5DBB0-0FCC-4C4E-805E-CE0E7B48D0EF}"/>
            </a:ext>
          </a:extLst>
        </xdr:cNvPr>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4401C8D9-EE44-4EB7-A46E-EDEE3CAB7EE7}"/>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2" name="直線コネクタ 461">
          <a:extLst>
            <a:ext uri="{FF2B5EF4-FFF2-40B4-BE49-F238E27FC236}">
              <a16:creationId xmlns:a16="http://schemas.microsoft.com/office/drawing/2014/main" id="{15F60662-4038-4CC8-B770-9CB3D59D65E6}"/>
            </a:ext>
          </a:extLst>
        </xdr:cNvPr>
        <xdr:cNvCxnSpPr/>
      </xdr:nvCxnSpPr>
      <xdr:spPr>
        <a:xfrm flipV="1">
          <a:off x="9429115" y="16697641"/>
          <a:ext cx="0" cy="145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3" name="【港湾・漁港】&#10;一人当たり有形固定資産（償却資産）額最小値テキスト">
          <a:extLst>
            <a:ext uri="{FF2B5EF4-FFF2-40B4-BE49-F238E27FC236}">
              <a16:creationId xmlns:a16="http://schemas.microsoft.com/office/drawing/2014/main" id="{5CF34F3C-71E3-4A9B-857C-A1280444B84F}"/>
            </a:ext>
          </a:extLst>
        </xdr:cNvPr>
        <xdr:cNvSpPr txBox="1"/>
      </xdr:nvSpPr>
      <xdr:spPr>
        <a:xfrm>
          <a:off x="9467850" y="18155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4" name="直線コネクタ 463">
          <a:extLst>
            <a:ext uri="{FF2B5EF4-FFF2-40B4-BE49-F238E27FC236}">
              <a16:creationId xmlns:a16="http://schemas.microsoft.com/office/drawing/2014/main" id="{28C255EB-8D2E-4345-B031-73D9F743E85B}"/>
            </a:ext>
          </a:extLst>
        </xdr:cNvPr>
        <xdr:cNvCxnSpPr/>
      </xdr:nvCxnSpPr>
      <xdr:spPr>
        <a:xfrm>
          <a:off x="9359900" y="181518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5" name="【港湾・漁港】&#10;一人当たり有形固定資産（償却資産）額最大値テキスト">
          <a:extLst>
            <a:ext uri="{FF2B5EF4-FFF2-40B4-BE49-F238E27FC236}">
              <a16:creationId xmlns:a16="http://schemas.microsoft.com/office/drawing/2014/main" id="{36D69395-7F03-4E08-8225-001AB943E484}"/>
            </a:ext>
          </a:extLst>
        </xdr:cNvPr>
        <xdr:cNvSpPr txBox="1"/>
      </xdr:nvSpPr>
      <xdr:spPr>
        <a:xfrm>
          <a:off x="9467850" y="1647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6" name="直線コネクタ 465">
          <a:extLst>
            <a:ext uri="{FF2B5EF4-FFF2-40B4-BE49-F238E27FC236}">
              <a16:creationId xmlns:a16="http://schemas.microsoft.com/office/drawing/2014/main" id="{A4C03A4B-9246-4D4D-BEFE-C04B2AC2D845}"/>
            </a:ext>
          </a:extLst>
        </xdr:cNvPr>
        <xdr:cNvCxnSpPr/>
      </xdr:nvCxnSpPr>
      <xdr:spPr>
        <a:xfrm>
          <a:off x="9359900" y="166976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152336</xdr:rowOff>
    </xdr:from>
    <xdr:ext cx="534377" cy="259045"/>
    <xdr:sp macro="" textlink="">
      <xdr:nvSpPr>
        <xdr:cNvPr id="467" name="【港湾・漁港】&#10;一人当たり有形固定資産（償却資産）額平均値テキスト">
          <a:extLst>
            <a:ext uri="{FF2B5EF4-FFF2-40B4-BE49-F238E27FC236}">
              <a16:creationId xmlns:a16="http://schemas.microsoft.com/office/drawing/2014/main" id="{F1FFEC72-3EDF-4164-9EB1-16DAA3A9E626}"/>
            </a:ext>
          </a:extLst>
        </xdr:cNvPr>
        <xdr:cNvSpPr txBox="1"/>
      </xdr:nvSpPr>
      <xdr:spPr>
        <a:xfrm>
          <a:off x="9467850" y="17754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8" name="フローチャート: 判断 467">
          <a:extLst>
            <a:ext uri="{FF2B5EF4-FFF2-40B4-BE49-F238E27FC236}">
              <a16:creationId xmlns:a16="http://schemas.microsoft.com/office/drawing/2014/main" id="{285AD393-95D2-4366-966C-D4D637648274}"/>
            </a:ext>
          </a:extLst>
        </xdr:cNvPr>
        <xdr:cNvSpPr/>
      </xdr:nvSpPr>
      <xdr:spPr>
        <a:xfrm>
          <a:off x="9398000" y="179031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69" name="フローチャート: 判断 468">
          <a:extLst>
            <a:ext uri="{FF2B5EF4-FFF2-40B4-BE49-F238E27FC236}">
              <a16:creationId xmlns:a16="http://schemas.microsoft.com/office/drawing/2014/main" id="{3C20D486-C9DA-43BA-9D9B-20A90B0C96EE}"/>
            </a:ext>
          </a:extLst>
        </xdr:cNvPr>
        <xdr:cNvSpPr/>
      </xdr:nvSpPr>
      <xdr:spPr>
        <a:xfrm>
          <a:off x="8636000" y="1790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0" name="フローチャート: 判断 469">
          <a:extLst>
            <a:ext uri="{FF2B5EF4-FFF2-40B4-BE49-F238E27FC236}">
              <a16:creationId xmlns:a16="http://schemas.microsoft.com/office/drawing/2014/main" id="{08D26669-ED77-489C-9D08-33A5A3A0E628}"/>
            </a:ext>
          </a:extLst>
        </xdr:cNvPr>
        <xdr:cNvSpPr/>
      </xdr:nvSpPr>
      <xdr:spPr>
        <a:xfrm>
          <a:off x="7842250" y="179036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71" name="フローチャート: 判断 470">
          <a:extLst>
            <a:ext uri="{FF2B5EF4-FFF2-40B4-BE49-F238E27FC236}">
              <a16:creationId xmlns:a16="http://schemas.microsoft.com/office/drawing/2014/main" id="{7CA3FF0F-B2E3-477F-B5C1-0EF730CD34E0}"/>
            </a:ext>
          </a:extLst>
        </xdr:cNvPr>
        <xdr:cNvSpPr/>
      </xdr:nvSpPr>
      <xdr:spPr>
        <a:xfrm>
          <a:off x="7029450" y="1788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143861</xdr:rowOff>
    </xdr:from>
    <xdr:to>
      <xdr:col>36</xdr:col>
      <xdr:colOff>165100</xdr:colOff>
      <xdr:row>108</xdr:row>
      <xdr:rowOff>74011</xdr:rowOff>
    </xdr:to>
    <xdr:sp macro="" textlink="">
      <xdr:nvSpPr>
        <xdr:cNvPr id="472" name="フローチャート: 判断 471">
          <a:extLst>
            <a:ext uri="{FF2B5EF4-FFF2-40B4-BE49-F238E27FC236}">
              <a16:creationId xmlns:a16="http://schemas.microsoft.com/office/drawing/2014/main" id="{2E2A7E1C-A01C-4FE9-A61D-AEEE96E642DD}"/>
            </a:ext>
          </a:extLst>
        </xdr:cNvPr>
        <xdr:cNvSpPr/>
      </xdr:nvSpPr>
      <xdr:spPr>
        <a:xfrm>
          <a:off x="6235700" y="179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70F92F86-523E-40A3-B87B-95FF73EA7E6F}"/>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29C96B30-6A35-41FD-B04B-E59020539AFE}"/>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728978F-5905-46F5-975E-853853FA61FA}"/>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1E0B89F-0B17-4133-80C7-42B093EFAA49}"/>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D8D8CE9F-1AA4-46E0-BB0F-8A00E986DD76}"/>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95554</xdr:rowOff>
    </xdr:from>
    <xdr:to>
      <xdr:col>55</xdr:col>
      <xdr:colOff>50800</xdr:colOff>
      <xdr:row>109</xdr:row>
      <xdr:rowOff>25704</xdr:rowOff>
    </xdr:to>
    <xdr:sp macro="" textlink="">
      <xdr:nvSpPr>
        <xdr:cNvPr id="478" name="楕円 477">
          <a:extLst>
            <a:ext uri="{FF2B5EF4-FFF2-40B4-BE49-F238E27FC236}">
              <a16:creationId xmlns:a16="http://schemas.microsoft.com/office/drawing/2014/main" id="{81D2DAE0-CEE6-4864-8E37-7E6E2F5740CD}"/>
            </a:ext>
          </a:extLst>
        </xdr:cNvPr>
        <xdr:cNvSpPr/>
      </xdr:nvSpPr>
      <xdr:spPr>
        <a:xfrm>
          <a:off x="9398000" y="180406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10481</xdr:rowOff>
    </xdr:from>
    <xdr:ext cx="534377" cy="259045"/>
    <xdr:sp macro="" textlink="">
      <xdr:nvSpPr>
        <xdr:cNvPr id="479" name="【港湾・漁港】&#10;一人当たり有形固定資産（償却資産）額該当値テキスト">
          <a:extLst>
            <a:ext uri="{FF2B5EF4-FFF2-40B4-BE49-F238E27FC236}">
              <a16:creationId xmlns:a16="http://schemas.microsoft.com/office/drawing/2014/main" id="{0CDCD22E-3869-4CE4-8C08-811BDD7A2DC2}"/>
            </a:ext>
          </a:extLst>
        </xdr:cNvPr>
        <xdr:cNvSpPr txBox="1"/>
      </xdr:nvSpPr>
      <xdr:spPr>
        <a:xfrm>
          <a:off x="9467850" y="179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98741</xdr:rowOff>
    </xdr:from>
    <xdr:to>
      <xdr:col>50</xdr:col>
      <xdr:colOff>165100</xdr:colOff>
      <xdr:row>109</xdr:row>
      <xdr:rowOff>28891</xdr:rowOff>
    </xdr:to>
    <xdr:sp macro="" textlink="">
      <xdr:nvSpPr>
        <xdr:cNvPr id="480" name="楕円 479">
          <a:extLst>
            <a:ext uri="{FF2B5EF4-FFF2-40B4-BE49-F238E27FC236}">
              <a16:creationId xmlns:a16="http://schemas.microsoft.com/office/drawing/2014/main" id="{C1CF8A59-D36F-4D2D-BC8C-8D60D2499043}"/>
            </a:ext>
          </a:extLst>
        </xdr:cNvPr>
        <xdr:cNvSpPr/>
      </xdr:nvSpPr>
      <xdr:spPr>
        <a:xfrm>
          <a:off x="8636000" y="180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146354</xdr:rowOff>
    </xdr:from>
    <xdr:to>
      <xdr:col>55</xdr:col>
      <xdr:colOff>0</xdr:colOff>
      <xdr:row>108</xdr:row>
      <xdr:rowOff>149541</xdr:rowOff>
    </xdr:to>
    <xdr:cxnSp macro="">
      <xdr:nvCxnSpPr>
        <xdr:cNvPr id="481" name="直線コネクタ 480">
          <a:extLst>
            <a:ext uri="{FF2B5EF4-FFF2-40B4-BE49-F238E27FC236}">
              <a16:creationId xmlns:a16="http://schemas.microsoft.com/office/drawing/2014/main" id="{28F61154-5865-427B-9FF4-AC581301FA84}"/>
            </a:ext>
          </a:extLst>
        </xdr:cNvPr>
        <xdr:cNvCxnSpPr/>
      </xdr:nvCxnSpPr>
      <xdr:spPr>
        <a:xfrm flipV="1">
          <a:off x="8686800" y="18091454"/>
          <a:ext cx="74295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109139</xdr:rowOff>
    </xdr:from>
    <xdr:to>
      <xdr:col>46</xdr:col>
      <xdr:colOff>38100</xdr:colOff>
      <xdr:row>109</xdr:row>
      <xdr:rowOff>39289</xdr:rowOff>
    </xdr:to>
    <xdr:sp macro="" textlink="">
      <xdr:nvSpPr>
        <xdr:cNvPr id="482" name="楕円 481">
          <a:extLst>
            <a:ext uri="{FF2B5EF4-FFF2-40B4-BE49-F238E27FC236}">
              <a16:creationId xmlns:a16="http://schemas.microsoft.com/office/drawing/2014/main" id="{3DB0FFC8-B8CB-43CB-9276-0388E8F6BD08}"/>
            </a:ext>
          </a:extLst>
        </xdr:cNvPr>
        <xdr:cNvSpPr/>
      </xdr:nvSpPr>
      <xdr:spPr>
        <a:xfrm>
          <a:off x="7842250" y="180542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149541</xdr:rowOff>
    </xdr:from>
    <xdr:to>
      <xdr:col>50</xdr:col>
      <xdr:colOff>114300</xdr:colOff>
      <xdr:row>108</xdr:row>
      <xdr:rowOff>159939</xdr:rowOff>
    </xdr:to>
    <xdr:cxnSp macro="">
      <xdr:nvCxnSpPr>
        <xdr:cNvPr id="483" name="直線コネクタ 482">
          <a:extLst>
            <a:ext uri="{FF2B5EF4-FFF2-40B4-BE49-F238E27FC236}">
              <a16:creationId xmlns:a16="http://schemas.microsoft.com/office/drawing/2014/main" id="{79F4342C-4297-489C-ACD3-2639F6B38515}"/>
            </a:ext>
          </a:extLst>
        </xdr:cNvPr>
        <xdr:cNvCxnSpPr/>
      </xdr:nvCxnSpPr>
      <xdr:spPr>
        <a:xfrm flipV="1">
          <a:off x="7886700" y="18094641"/>
          <a:ext cx="800100" cy="1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114545</xdr:rowOff>
    </xdr:from>
    <xdr:to>
      <xdr:col>41</xdr:col>
      <xdr:colOff>101600</xdr:colOff>
      <xdr:row>109</xdr:row>
      <xdr:rowOff>44695</xdr:rowOff>
    </xdr:to>
    <xdr:sp macro="" textlink="">
      <xdr:nvSpPr>
        <xdr:cNvPr id="484" name="楕円 483">
          <a:extLst>
            <a:ext uri="{FF2B5EF4-FFF2-40B4-BE49-F238E27FC236}">
              <a16:creationId xmlns:a16="http://schemas.microsoft.com/office/drawing/2014/main" id="{C95DF19F-B288-4AF2-9CC6-80A87B783CDD}"/>
            </a:ext>
          </a:extLst>
        </xdr:cNvPr>
        <xdr:cNvSpPr/>
      </xdr:nvSpPr>
      <xdr:spPr>
        <a:xfrm>
          <a:off x="7029450" y="180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159939</xdr:rowOff>
    </xdr:from>
    <xdr:to>
      <xdr:col>45</xdr:col>
      <xdr:colOff>177800</xdr:colOff>
      <xdr:row>108</xdr:row>
      <xdr:rowOff>165345</xdr:rowOff>
    </xdr:to>
    <xdr:cxnSp macro="">
      <xdr:nvCxnSpPr>
        <xdr:cNvPr id="485" name="直線コネクタ 484">
          <a:extLst>
            <a:ext uri="{FF2B5EF4-FFF2-40B4-BE49-F238E27FC236}">
              <a16:creationId xmlns:a16="http://schemas.microsoft.com/office/drawing/2014/main" id="{073A7147-2652-4BCF-BA70-5B56FF3E0FC6}"/>
            </a:ext>
          </a:extLst>
        </xdr:cNvPr>
        <xdr:cNvCxnSpPr/>
      </xdr:nvCxnSpPr>
      <xdr:spPr>
        <a:xfrm flipV="1">
          <a:off x="7080250" y="18105039"/>
          <a:ext cx="806450" cy="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120027</xdr:rowOff>
    </xdr:from>
    <xdr:to>
      <xdr:col>36</xdr:col>
      <xdr:colOff>165100</xdr:colOff>
      <xdr:row>109</xdr:row>
      <xdr:rowOff>50177</xdr:rowOff>
    </xdr:to>
    <xdr:sp macro="" textlink="">
      <xdr:nvSpPr>
        <xdr:cNvPr id="486" name="楕円 485">
          <a:extLst>
            <a:ext uri="{FF2B5EF4-FFF2-40B4-BE49-F238E27FC236}">
              <a16:creationId xmlns:a16="http://schemas.microsoft.com/office/drawing/2014/main" id="{1A071AB3-6E1F-4C97-862F-F11428B09975}"/>
            </a:ext>
          </a:extLst>
        </xdr:cNvPr>
        <xdr:cNvSpPr/>
      </xdr:nvSpPr>
      <xdr:spPr>
        <a:xfrm>
          <a:off x="6235700" y="1806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165345</xdr:rowOff>
    </xdr:from>
    <xdr:to>
      <xdr:col>41</xdr:col>
      <xdr:colOff>50800</xdr:colOff>
      <xdr:row>108</xdr:row>
      <xdr:rowOff>170827</xdr:rowOff>
    </xdr:to>
    <xdr:cxnSp macro="">
      <xdr:nvCxnSpPr>
        <xdr:cNvPr id="487" name="直線コネクタ 486">
          <a:extLst>
            <a:ext uri="{FF2B5EF4-FFF2-40B4-BE49-F238E27FC236}">
              <a16:creationId xmlns:a16="http://schemas.microsoft.com/office/drawing/2014/main" id="{881FE546-2B15-47B1-BCB7-7DC30CE52D86}"/>
            </a:ext>
          </a:extLst>
        </xdr:cNvPr>
        <xdr:cNvCxnSpPr/>
      </xdr:nvCxnSpPr>
      <xdr:spPr>
        <a:xfrm flipV="1">
          <a:off x="6286500" y="18110445"/>
          <a:ext cx="79375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73663</xdr:rowOff>
    </xdr:from>
    <xdr:ext cx="534377" cy="259045"/>
    <xdr:sp macro="" textlink="">
      <xdr:nvSpPr>
        <xdr:cNvPr id="488" name="n_1aveValue【港湾・漁港】&#10;一人当たり有形固定資産（償却資産）額">
          <a:extLst>
            <a:ext uri="{FF2B5EF4-FFF2-40B4-BE49-F238E27FC236}">
              <a16:creationId xmlns:a16="http://schemas.microsoft.com/office/drawing/2014/main" id="{6AB0C289-06AA-4AFC-9FD1-A0F48178378B}"/>
            </a:ext>
          </a:extLst>
        </xdr:cNvPr>
        <xdr:cNvSpPr txBox="1"/>
      </xdr:nvSpPr>
      <xdr:spPr>
        <a:xfrm>
          <a:off x="8425961" y="1767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76711</xdr:rowOff>
    </xdr:from>
    <xdr:ext cx="534377" cy="259045"/>
    <xdr:sp macro="" textlink="">
      <xdr:nvSpPr>
        <xdr:cNvPr id="489" name="n_2aveValue【港湾・漁港】&#10;一人当たり有形固定資産（償却資産）額">
          <a:extLst>
            <a:ext uri="{FF2B5EF4-FFF2-40B4-BE49-F238E27FC236}">
              <a16:creationId xmlns:a16="http://schemas.microsoft.com/office/drawing/2014/main" id="{AA3972B6-8898-40E7-8B2A-20E9D62DC686}"/>
            </a:ext>
          </a:extLst>
        </xdr:cNvPr>
        <xdr:cNvSpPr txBox="1"/>
      </xdr:nvSpPr>
      <xdr:spPr>
        <a:xfrm>
          <a:off x="7644911" y="176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61718</xdr:rowOff>
    </xdr:from>
    <xdr:ext cx="534377" cy="259045"/>
    <xdr:sp macro="" textlink="">
      <xdr:nvSpPr>
        <xdr:cNvPr id="490" name="n_3aveValue【港湾・漁港】&#10;一人当たり有形固定資産（償却資産）額">
          <a:extLst>
            <a:ext uri="{FF2B5EF4-FFF2-40B4-BE49-F238E27FC236}">
              <a16:creationId xmlns:a16="http://schemas.microsoft.com/office/drawing/2014/main" id="{8B7047CB-A916-461C-B21B-89171AC89672}"/>
            </a:ext>
          </a:extLst>
        </xdr:cNvPr>
        <xdr:cNvSpPr txBox="1"/>
      </xdr:nvSpPr>
      <xdr:spPr>
        <a:xfrm>
          <a:off x="6851161" y="1766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90538</xdr:rowOff>
    </xdr:from>
    <xdr:ext cx="534377" cy="259045"/>
    <xdr:sp macro="" textlink="">
      <xdr:nvSpPr>
        <xdr:cNvPr id="491" name="n_4aveValue【港湾・漁港】&#10;一人当たり有形固定資産（償却資産）額">
          <a:extLst>
            <a:ext uri="{FF2B5EF4-FFF2-40B4-BE49-F238E27FC236}">
              <a16:creationId xmlns:a16="http://schemas.microsoft.com/office/drawing/2014/main" id="{C0936AE4-7349-45A2-90EE-6CBDB5A03BC2}"/>
            </a:ext>
          </a:extLst>
        </xdr:cNvPr>
        <xdr:cNvSpPr txBox="1"/>
      </xdr:nvSpPr>
      <xdr:spPr>
        <a:xfrm>
          <a:off x="6038361" y="1769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20018</xdr:rowOff>
    </xdr:from>
    <xdr:ext cx="534377" cy="259045"/>
    <xdr:sp macro="" textlink="">
      <xdr:nvSpPr>
        <xdr:cNvPr id="492" name="n_1mainValue【港湾・漁港】&#10;一人当たり有形固定資産（償却資産）額">
          <a:extLst>
            <a:ext uri="{FF2B5EF4-FFF2-40B4-BE49-F238E27FC236}">
              <a16:creationId xmlns:a16="http://schemas.microsoft.com/office/drawing/2014/main" id="{357156A1-31B0-469C-AB95-0C04A8309F8C}"/>
            </a:ext>
          </a:extLst>
        </xdr:cNvPr>
        <xdr:cNvSpPr txBox="1"/>
      </xdr:nvSpPr>
      <xdr:spPr>
        <a:xfrm>
          <a:off x="8425961" y="181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30416</xdr:rowOff>
    </xdr:from>
    <xdr:ext cx="534377" cy="259045"/>
    <xdr:sp macro="" textlink="">
      <xdr:nvSpPr>
        <xdr:cNvPr id="493" name="n_2mainValue【港湾・漁港】&#10;一人当たり有形固定資産（償却資産）額">
          <a:extLst>
            <a:ext uri="{FF2B5EF4-FFF2-40B4-BE49-F238E27FC236}">
              <a16:creationId xmlns:a16="http://schemas.microsoft.com/office/drawing/2014/main" id="{ED3C41EE-C663-48CE-926A-8331455EEB1F}"/>
            </a:ext>
          </a:extLst>
        </xdr:cNvPr>
        <xdr:cNvSpPr txBox="1"/>
      </xdr:nvSpPr>
      <xdr:spPr>
        <a:xfrm>
          <a:off x="7644911" y="1814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35822</xdr:rowOff>
    </xdr:from>
    <xdr:ext cx="534377" cy="259045"/>
    <xdr:sp macro="" textlink="">
      <xdr:nvSpPr>
        <xdr:cNvPr id="494" name="n_3mainValue【港湾・漁港】&#10;一人当たり有形固定資産（償却資産）額">
          <a:extLst>
            <a:ext uri="{FF2B5EF4-FFF2-40B4-BE49-F238E27FC236}">
              <a16:creationId xmlns:a16="http://schemas.microsoft.com/office/drawing/2014/main" id="{23F2FD80-5EDA-40A0-9166-8670F19EAFF0}"/>
            </a:ext>
          </a:extLst>
        </xdr:cNvPr>
        <xdr:cNvSpPr txBox="1"/>
      </xdr:nvSpPr>
      <xdr:spPr>
        <a:xfrm>
          <a:off x="6851161" y="181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41304</xdr:rowOff>
    </xdr:from>
    <xdr:ext cx="534377" cy="259045"/>
    <xdr:sp macro="" textlink="">
      <xdr:nvSpPr>
        <xdr:cNvPr id="495" name="n_4mainValue【港湾・漁港】&#10;一人当たり有形固定資産（償却資産）額">
          <a:extLst>
            <a:ext uri="{FF2B5EF4-FFF2-40B4-BE49-F238E27FC236}">
              <a16:creationId xmlns:a16="http://schemas.microsoft.com/office/drawing/2014/main" id="{4E635297-62C1-4D8A-B0FC-2EDC576B8350}"/>
            </a:ext>
          </a:extLst>
        </xdr:cNvPr>
        <xdr:cNvSpPr txBox="1"/>
      </xdr:nvSpPr>
      <xdr:spPr>
        <a:xfrm>
          <a:off x="6038361" y="1815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DADC49C8-5B59-4387-BD57-329B3F102E16}"/>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9E9D3E71-AA08-47BB-AF43-71889D34E825}"/>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585DF0DD-1EA7-4176-BD54-DB4B885A36C4}"/>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E7D7D3A4-D316-4C56-ABA7-994A926ECB53}"/>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29CB3E1A-0DD6-4BAE-9DD0-00A26D9051CF}"/>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3B891C35-E083-4F9F-868F-3B047CEF30F1}"/>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89D2C8AB-EEF4-4860-883D-4CA3A476A7E6}"/>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506A25E1-1A00-44F3-9EB0-AC699C6C719C}"/>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EC3791D5-7168-42D3-B0BF-38A074BCE95C}"/>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A514B73F-764A-4F6C-B09A-44CE72B1D981}"/>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688BB677-F342-4A9B-AB0C-73637CFD76DB}"/>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7" name="直線コネクタ 506">
          <a:extLst>
            <a:ext uri="{FF2B5EF4-FFF2-40B4-BE49-F238E27FC236}">
              <a16:creationId xmlns:a16="http://schemas.microsoft.com/office/drawing/2014/main" id="{1589CFFC-57A2-4A5B-8AE4-88B6B5BFA2AA}"/>
            </a:ext>
          </a:extLst>
        </xdr:cNvPr>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8" name="テキスト ボックス 507">
          <a:extLst>
            <a:ext uri="{FF2B5EF4-FFF2-40B4-BE49-F238E27FC236}">
              <a16:creationId xmlns:a16="http://schemas.microsoft.com/office/drawing/2014/main" id="{E74BDF31-9571-4248-A78D-5B88A89DFF4B}"/>
            </a:ext>
          </a:extLst>
        </xdr:cNvPr>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9" name="直線コネクタ 508">
          <a:extLst>
            <a:ext uri="{FF2B5EF4-FFF2-40B4-BE49-F238E27FC236}">
              <a16:creationId xmlns:a16="http://schemas.microsoft.com/office/drawing/2014/main" id="{F5CCF284-9AD7-4965-8A52-4432738AEF50}"/>
            </a:ext>
          </a:extLst>
        </xdr:cNvPr>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0" name="テキスト ボックス 509">
          <a:extLst>
            <a:ext uri="{FF2B5EF4-FFF2-40B4-BE49-F238E27FC236}">
              <a16:creationId xmlns:a16="http://schemas.microsoft.com/office/drawing/2014/main" id="{C30E7779-8035-426E-89CF-A98F85359170}"/>
            </a:ext>
          </a:extLst>
        </xdr:cNvPr>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1" name="直線コネクタ 510">
          <a:extLst>
            <a:ext uri="{FF2B5EF4-FFF2-40B4-BE49-F238E27FC236}">
              <a16:creationId xmlns:a16="http://schemas.microsoft.com/office/drawing/2014/main" id="{5003E251-D7BF-4BE3-B91E-232E1AA1747A}"/>
            </a:ext>
          </a:extLst>
        </xdr:cNvPr>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2" name="テキスト ボックス 511">
          <a:extLst>
            <a:ext uri="{FF2B5EF4-FFF2-40B4-BE49-F238E27FC236}">
              <a16:creationId xmlns:a16="http://schemas.microsoft.com/office/drawing/2014/main" id="{A1237C9B-9C48-4689-BC50-9A88490A6784}"/>
            </a:ext>
          </a:extLst>
        </xdr:cNvPr>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3" name="直線コネクタ 512">
          <a:extLst>
            <a:ext uri="{FF2B5EF4-FFF2-40B4-BE49-F238E27FC236}">
              <a16:creationId xmlns:a16="http://schemas.microsoft.com/office/drawing/2014/main" id="{522E08AD-0A7D-4BCC-B3C8-0C8D95204ABE}"/>
            </a:ext>
          </a:extLst>
        </xdr:cNvPr>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4" name="テキスト ボックス 513">
          <a:extLst>
            <a:ext uri="{FF2B5EF4-FFF2-40B4-BE49-F238E27FC236}">
              <a16:creationId xmlns:a16="http://schemas.microsoft.com/office/drawing/2014/main" id="{BE9FC2B3-DED5-4823-85A6-90D6C7983E7E}"/>
            </a:ext>
          </a:extLst>
        </xdr:cNvPr>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19AEC347-6FA2-464B-A31C-FD0B0B1A8D66}"/>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a:extLst>
            <a:ext uri="{FF2B5EF4-FFF2-40B4-BE49-F238E27FC236}">
              <a16:creationId xmlns:a16="http://schemas.microsoft.com/office/drawing/2014/main" id="{EAD1224C-A913-43A4-8AC2-6E1FC8CAD6D4}"/>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32446238-EEEA-431B-9588-D262A14F8DCB}"/>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18" name="直線コネクタ 517">
          <a:extLst>
            <a:ext uri="{FF2B5EF4-FFF2-40B4-BE49-F238E27FC236}">
              <a16:creationId xmlns:a16="http://schemas.microsoft.com/office/drawing/2014/main" id="{E9611383-2B8F-4790-9F38-DC9EA0D17FE6}"/>
            </a:ext>
          </a:extLst>
        </xdr:cNvPr>
        <xdr:cNvCxnSpPr/>
      </xdr:nvCxnSpPr>
      <xdr:spPr>
        <a:xfrm flipV="1">
          <a:off x="14699614" y="5874766"/>
          <a:ext cx="0" cy="1123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19" name="【認定こども園・幼稚園・保育所】&#10;有形固定資産減価償却率最小値テキスト">
          <a:extLst>
            <a:ext uri="{FF2B5EF4-FFF2-40B4-BE49-F238E27FC236}">
              <a16:creationId xmlns:a16="http://schemas.microsoft.com/office/drawing/2014/main" id="{3E36ADFA-2F85-4392-8910-2C34271A20AB}"/>
            </a:ext>
          </a:extLst>
        </xdr:cNvPr>
        <xdr:cNvSpPr txBox="1"/>
      </xdr:nvSpPr>
      <xdr:spPr>
        <a:xfrm>
          <a:off x="14738350" y="700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0" name="直線コネクタ 519">
          <a:extLst>
            <a:ext uri="{FF2B5EF4-FFF2-40B4-BE49-F238E27FC236}">
              <a16:creationId xmlns:a16="http://schemas.microsoft.com/office/drawing/2014/main" id="{C666032F-8E50-4278-9A15-B2752E70303F}"/>
            </a:ext>
          </a:extLst>
        </xdr:cNvPr>
        <xdr:cNvCxnSpPr/>
      </xdr:nvCxnSpPr>
      <xdr:spPr>
        <a:xfrm>
          <a:off x="14611350" y="69984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21" name="【認定こども園・幼稚園・保育所】&#10;有形固定資産減価償却率最大値テキスト">
          <a:extLst>
            <a:ext uri="{FF2B5EF4-FFF2-40B4-BE49-F238E27FC236}">
              <a16:creationId xmlns:a16="http://schemas.microsoft.com/office/drawing/2014/main" id="{0FC5EA54-9320-4F15-89D1-A2EEED43DB87}"/>
            </a:ext>
          </a:extLst>
        </xdr:cNvPr>
        <xdr:cNvSpPr txBox="1"/>
      </xdr:nvSpPr>
      <xdr:spPr>
        <a:xfrm>
          <a:off x="14738350" y="5656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2" name="直線コネクタ 521">
          <a:extLst>
            <a:ext uri="{FF2B5EF4-FFF2-40B4-BE49-F238E27FC236}">
              <a16:creationId xmlns:a16="http://schemas.microsoft.com/office/drawing/2014/main" id="{2A37E09A-31EB-4AD3-8FA8-6124C4B8E51F}"/>
            </a:ext>
          </a:extLst>
        </xdr:cNvPr>
        <xdr:cNvCxnSpPr/>
      </xdr:nvCxnSpPr>
      <xdr:spPr>
        <a:xfrm>
          <a:off x="14611350" y="58747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D4E9AF78-9E75-461E-9292-9A624C9FAE4C}"/>
            </a:ext>
          </a:extLst>
        </xdr:cNvPr>
        <xdr:cNvSpPr txBox="1"/>
      </xdr:nvSpPr>
      <xdr:spPr>
        <a:xfrm>
          <a:off x="14738350" y="6375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フローチャート: 判断 523">
          <a:extLst>
            <a:ext uri="{FF2B5EF4-FFF2-40B4-BE49-F238E27FC236}">
              <a16:creationId xmlns:a16="http://schemas.microsoft.com/office/drawing/2014/main" id="{76EC6F93-01AC-4961-97BC-8A28F373974A}"/>
            </a:ext>
          </a:extLst>
        </xdr:cNvPr>
        <xdr:cNvSpPr/>
      </xdr:nvSpPr>
      <xdr:spPr>
        <a:xfrm>
          <a:off x="14649450" y="6396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25" name="フローチャート: 判断 524">
          <a:extLst>
            <a:ext uri="{FF2B5EF4-FFF2-40B4-BE49-F238E27FC236}">
              <a16:creationId xmlns:a16="http://schemas.microsoft.com/office/drawing/2014/main" id="{97B319F8-B4CA-4AF3-88DC-054AC2E4EF3B}"/>
            </a:ext>
          </a:extLst>
        </xdr:cNvPr>
        <xdr:cNvSpPr/>
      </xdr:nvSpPr>
      <xdr:spPr>
        <a:xfrm>
          <a:off x="13887450" y="63672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26" name="フローチャート: 判断 525">
          <a:extLst>
            <a:ext uri="{FF2B5EF4-FFF2-40B4-BE49-F238E27FC236}">
              <a16:creationId xmlns:a16="http://schemas.microsoft.com/office/drawing/2014/main" id="{FDB36DD1-9879-428B-B148-278032B3A82B}"/>
            </a:ext>
          </a:extLst>
        </xdr:cNvPr>
        <xdr:cNvSpPr/>
      </xdr:nvSpPr>
      <xdr:spPr>
        <a:xfrm>
          <a:off x="13093700" y="63489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527" name="フローチャート: 判断 526">
          <a:extLst>
            <a:ext uri="{FF2B5EF4-FFF2-40B4-BE49-F238E27FC236}">
              <a16:creationId xmlns:a16="http://schemas.microsoft.com/office/drawing/2014/main" id="{D379169F-FD12-471F-86A4-3F15A1015E32}"/>
            </a:ext>
          </a:extLst>
        </xdr:cNvPr>
        <xdr:cNvSpPr/>
      </xdr:nvSpPr>
      <xdr:spPr>
        <a:xfrm>
          <a:off x="12299950" y="6362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8" name="フローチャート: 判断 527">
          <a:extLst>
            <a:ext uri="{FF2B5EF4-FFF2-40B4-BE49-F238E27FC236}">
              <a16:creationId xmlns:a16="http://schemas.microsoft.com/office/drawing/2014/main" id="{F031C9FE-A06E-44A8-A0FD-6D3EC7E400A1}"/>
            </a:ext>
          </a:extLst>
        </xdr:cNvPr>
        <xdr:cNvSpPr/>
      </xdr:nvSpPr>
      <xdr:spPr>
        <a:xfrm>
          <a:off x="11487150" y="63604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6DD7995F-2990-4845-B3FA-ACB2AF2558A3}"/>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3CEB14DB-1E58-4F75-AEA9-5E921215B9B1}"/>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D3FF0B5-A379-496B-B2BD-72C80AE8B73F}"/>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D179E89-1521-49AC-AB61-AC8A6D8D9F6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C18A9633-FBE0-42F9-884D-A6A7806D5FC1}"/>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103124</xdr:rowOff>
    </xdr:from>
    <xdr:to>
      <xdr:col>85</xdr:col>
      <xdr:colOff>177800</xdr:colOff>
      <xdr:row>39</xdr:row>
      <xdr:rowOff>33274</xdr:rowOff>
    </xdr:to>
    <xdr:sp macro="" textlink="">
      <xdr:nvSpPr>
        <xdr:cNvPr id="534" name="楕円 533">
          <a:extLst>
            <a:ext uri="{FF2B5EF4-FFF2-40B4-BE49-F238E27FC236}">
              <a16:creationId xmlns:a16="http://schemas.microsoft.com/office/drawing/2014/main" id="{EA51B1C6-0615-4CF0-83F1-FB653256A730}"/>
            </a:ext>
          </a:extLst>
        </xdr:cNvPr>
        <xdr:cNvSpPr/>
      </xdr:nvSpPr>
      <xdr:spPr>
        <a:xfrm>
          <a:off x="14649450" y="63832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126001</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E002F6C2-7807-4386-A093-BE042109CEC3}"/>
            </a:ext>
          </a:extLst>
        </xdr:cNvPr>
        <xdr:cNvSpPr txBox="1"/>
      </xdr:nvSpPr>
      <xdr:spPr>
        <a:xfrm>
          <a:off x="14738350" y="624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96266</xdr:rowOff>
    </xdr:from>
    <xdr:to>
      <xdr:col>81</xdr:col>
      <xdr:colOff>101600</xdr:colOff>
      <xdr:row>42</xdr:row>
      <xdr:rowOff>26416</xdr:rowOff>
    </xdr:to>
    <xdr:sp macro="" textlink="">
      <xdr:nvSpPr>
        <xdr:cNvPr id="536" name="楕円 535">
          <a:extLst>
            <a:ext uri="{FF2B5EF4-FFF2-40B4-BE49-F238E27FC236}">
              <a16:creationId xmlns:a16="http://schemas.microsoft.com/office/drawing/2014/main" id="{B2F207FA-EDA2-47DF-B98C-476A253C14B5}"/>
            </a:ext>
          </a:extLst>
        </xdr:cNvPr>
        <xdr:cNvSpPr/>
      </xdr:nvSpPr>
      <xdr:spPr>
        <a:xfrm>
          <a:off x="13887450" y="68717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153924</xdr:rowOff>
    </xdr:from>
    <xdr:to>
      <xdr:col>85</xdr:col>
      <xdr:colOff>127000</xdr:colOff>
      <xdr:row>41</xdr:row>
      <xdr:rowOff>147066</xdr:rowOff>
    </xdr:to>
    <xdr:cxnSp macro="">
      <xdr:nvCxnSpPr>
        <xdr:cNvPr id="537" name="直線コネクタ 536">
          <a:extLst>
            <a:ext uri="{FF2B5EF4-FFF2-40B4-BE49-F238E27FC236}">
              <a16:creationId xmlns:a16="http://schemas.microsoft.com/office/drawing/2014/main" id="{881D034D-76BD-4342-87B8-2B18F70347A2}"/>
            </a:ext>
          </a:extLst>
        </xdr:cNvPr>
        <xdr:cNvCxnSpPr/>
      </xdr:nvCxnSpPr>
      <xdr:spPr>
        <a:xfrm flipV="1">
          <a:off x="13938250" y="6434074"/>
          <a:ext cx="762000" cy="48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61976</xdr:rowOff>
    </xdr:from>
    <xdr:to>
      <xdr:col>76</xdr:col>
      <xdr:colOff>165100</xdr:colOff>
      <xdr:row>41</xdr:row>
      <xdr:rowOff>163576</xdr:rowOff>
    </xdr:to>
    <xdr:sp macro="" textlink="">
      <xdr:nvSpPr>
        <xdr:cNvPr id="538" name="楕円 537">
          <a:extLst>
            <a:ext uri="{FF2B5EF4-FFF2-40B4-BE49-F238E27FC236}">
              <a16:creationId xmlns:a16="http://schemas.microsoft.com/office/drawing/2014/main" id="{1AE1A87F-1212-4D72-8BC9-1F775B9FD71C}"/>
            </a:ext>
          </a:extLst>
        </xdr:cNvPr>
        <xdr:cNvSpPr/>
      </xdr:nvSpPr>
      <xdr:spPr>
        <a:xfrm>
          <a:off x="13093700" y="68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112776</xdr:rowOff>
    </xdr:from>
    <xdr:to>
      <xdr:col>81</xdr:col>
      <xdr:colOff>50800</xdr:colOff>
      <xdr:row>41</xdr:row>
      <xdr:rowOff>147066</xdr:rowOff>
    </xdr:to>
    <xdr:cxnSp macro="">
      <xdr:nvCxnSpPr>
        <xdr:cNvPr id="539" name="直線コネクタ 538">
          <a:extLst>
            <a:ext uri="{FF2B5EF4-FFF2-40B4-BE49-F238E27FC236}">
              <a16:creationId xmlns:a16="http://schemas.microsoft.com/office/drawing/2014/main" id="{26968A48-5880-4424-A377-1D609B6CB70F}"/>
            </a:ext>
          </a:extLst>
        </xdr:cNvPr>
        <xdr:cNvCxnSpPr/>
      </xdr:nvCxnSpPr>
      <xdr:spPr>
        <a:xfrm>
          <a:off x="13144500" y="6888226"/>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109982</xdr:rowOff>
    </xdr:from>
    <xdr:to>
      <xdr:col>72</xdr:col>
      <xdr:colOff>38100</xdr:colOff>
      <xdr:row>41</xdr:row>
      <xdr:rowOff>40132</xdr:rowOff>
    </xdr:to>
    <xdr:sp macro="" textlink="">
      <xdr:nvSpPr>
        <xdr:cNvPr id="540" name="楕円 539">
          <a:extLst>
            <a:ext uri="{FF2B5EF4-FFF2-40B4-BE49-F238E27FC236}">
              <a16:creationId xmlns:a16="http://schemas.microsoft.com/office/drawing/2014/main" id="{8394A0BD-8084-4D10-BE85-D92A78AC37F3}"/>
            </a:ext>
          </a:extLst>
        </xdr:cNvPr>
        <xdr:cNvSpPr/>
      </xdr:nvSpPr>
      <xdr:spPr>
        <a:xfrm>
          <a:off x="12299950" y="67203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160782</xdr:rowOff>
    </xdr:from>
    <xdr:to>
      <xdr:col>76</xdr:col>
      <xdr:colOff>114300</xdr:colOff>
      <xdr:row>41</xdr:row>
      <xdr:rowOff>112776</xdr:rowOff>
    </xdr:to>
    <xdr:cxnSp macro="">
      <xdr:nvCxnSpPr>
        <xdr:cNvPr id="541" name="直線コネクタ 540">
          <a:extLst>
            <a:ext uri="{FF2B5EF4-FFF2-40B4-BE49-F238E27FC236}">
              <a16:creationId xmlns:a16="http://schemas.microsoft.com/office/drawing/2014/main" id="{2B1F1DB7-FC31-4CE0-97E5-D2C4516808B6}"/>
            </a:ext>
          </a:extLst>
        </xdr:cNvPr>
        <xdr:cNvCxnSpPr/>
      </xdr:nvCxnSpPr>
      <xdr:spPr>
        <a:xfrm>
          <a:off x="12344400" y="6771132"/>
          <a:ext cx="800100" cy="1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75692</xdr:rowOff>
    </xdr:from>
    <xdr:to>
      <xdr:col>67</xdr:col>
      <xdr:colOff>101600</xdr:colOff>
      <xdr:row>41</xdr:row>
      <xdr:rowOff>5842</xdr:rowOff>
    </xdr:to>
    <xdr:sp macro="" textlink="">
      <xdr:nvSpPr>
        <xdr:cNvPr id="542" name="楕円 541">
          <a:extLst>
            <a:ext uri="{FF2B5EF4-FFF2-40B4-BE49-F238E27FC236}">
              <a16:creationId xmlns:a16="http://schemas.microsoft.com/office/drawing/2014/main" id="{86305FD4-457B-4F99-943D-51B81F174F91}"/>
            </a:ext>
          </a:extLst>
        </xdr:cNvPr>
        <xdr:cNvSpPr/>
      </xdr:nvSpPr>
      <xdr:spPr>
        <a:xfrm>
          <a:off x="11487150" y="66860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126492</xdr:rowOff>
    </xdr:from>
    <xdr:to>
      <xdr:col>71</xdr:col>
      <xdr:colOff>177800</xdr:colOff>
      <xdr:row>40</xdr:row>
      <xdr:rowOff>160782</xdr:rowOff>
    </xdr:to>
    <xdr:cxnSp macro="">
      <xdr:nvCxnSpPr>
        <xdr:cNvPr id="543" name="直線コネクタ 542">
          <a:extLst>
            <a:ext uri="{FF2B5EF4-FFF2-40B4-BE49-F238E27FC236}">
              <a16:creationId xmlns:a16="http://schemas.microsoft.com/office/drawing/2014/main" id="{4C5BDB1C-6782-4937-A437-798439C14388}"/>
            </a:ext>
          </a:extLst>
        </xdr:cNvPr>
        <xdr:cNvCxnSpPr/>
      </xdr:nvCxnSpPr>
      <xdr:spPr>
        <a:xfrm>
          <a:off x="11537950" y="6736842"/>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675B7BEF-96BA-4E07-8A3F-1EB06B6A5286}"/>
            </a:ext>
          </a:extLst>
        </xdr:cNvPr>
        <xdr:cNvSpPr txBox="1"/>
      </xdr:nvSpPr>
      <xdr:spPr>
        <a:xfrm>
          <a:off x="137420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1ED97DB9-A799-4000-A219-B5DBFEB2BEA0}"/>
            </a:ext>
          </a:extLst>
        </xdr:cNvPr>
        <xdr:cNvSpPr txBox="1"/>
      </xdr:nvSpPr>
      <xdr:spPr>
        <a:xfrm>
          <a:off x="12960994" y="613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BA53DDAC-7E5D-476D-B706-4AA8DB35D2E6}"/>
            </a:ext>
          </a:extLst>
        </xdr:cNvPr>
        <xdr:cNvSpPr txBox="1"/>
      </xdr:nvSpPr>
      <xdr:spPr>
        <a:xfrm>
          <a:off x="121672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9E22855E-142E-46C9-A119-0DC00CC39592}"/>
            </a:ext>
          </a:extLst>
        </xdr:cNvPr>
        <xdr:cNvSpPr txBox="1"/>
      </xdr:nvSpPr>
      <xdr:spPr>
        <a:xfrm>
          <a:off x="11354444" y="614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17543</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E0329826-DB07-4C56-8A39-095F9784AF38}"/>
            </a:ext>
          </a:extLst>
        </xdr:cNvPr>
        <xdr:cNvSpPr txBox="1"/>
      </xdr:nvSpPr>
      <xdr:spPr>
        <a:xfrm>
          <a:off x="13742044" y="6958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154703</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DA7F6EC2-5D0C-46BC-B109-C9001A358631}"/>
            </a:ext>
          </a:extLst>
        </xdr:cNvPr>
        <xdr:cNvSpPr txBox="1"/>
      </xdr:nvSpPr>
      <xdr:spPr>
        <a:xfrm>
          <a:off x="12960994" y="693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31259</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98FA7C66-BA4B-4F11-8F01-ACE64D2095DF}"/>
            </a:ext>
          </a:extLst>
        </xdr:cNvPr>
        <xdr:cNvSpPr txBox="1"/>
      </xdr:nvSpPr>
      <xdr:spPr>
        <a:xfrm>
          <a:off x="12167244" y="680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168419</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1FA55C30-339C-4FCA-BB11-BA2BF7B666CE}"/>
            </a:ext>
          </a:extLst>
        </xdr:cNvPr>
        <xdr:cNvSpPr txBox="1"/>
      </xdr:nvSpPr>
      <xdr:spPr>
        <a:xfrm>
          <a:off x="11354444" y="677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AD195B60-BDC4-4475-AEE9-2AD2AE34C633}"/>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52A5CED3-8254-4524-8FDE-C1D8A7BBE515}"/>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DF85CD7F-DBE7-4A68-9295-19786B16B9E5}"/>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5558EB8C-8560-49F0-B944-B9D63FA6DE7A}"/>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1C293DF9-68B0-4479-97DF-AC70C6365E86}"/>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F8646A0B-174B-4590-969E-5B6D253413DC}"/>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B549DB0E-E696-49FA-B130-FB41FC8B20C8}"/>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9AAA4B1A-86F2-4B6B-99E2-0628BBB773EF}"/>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F83BBE38-3F4A-4584-9761-54C2BAC4DDA2}"/>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6D94811B-B4DD-442F-9F7B-BE73260E4467}"/>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2E52109E-F319-4043-91B9-48F21A60743F}"/>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3" name="テキスト ボックス 562">
          <a:extLst>
            <a:ext uri="{FF2B5EF4-FFF2-40B4-BE49-F238E27FC236}">
              <a16:creationId xmlns:a16="http://schemas.microsoft.com/office/drawing/2014/main" id="{32857FA1-10C7-472B-AC2B-7CE6A9BC2EBA}"/>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49F82D56-FA60-4F2F-B3B9-7F9FCAF6B3FE}"/>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5" name="テキスト ボックス 564">
          <a:extLst>
            <a:ext uri="{FF2B5EF4-FFF2-40B4-BE49-F238E27FC236}">
              <a16:creationId xmlns:a16="http://schemas.microsoft.com/office/drawing/2014/main" id="{3AAA7A41-E44D-465E-BBE5-292BBEC9016A}"/>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DEE48B89-1007-4421-84ED-26D111435C92}"/>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7" name="テキスト ボックス 566">
          <a:extLst>
            <a:ext uri="{FF2B5EF4-FFF2-40B4-BE49-F238E27FC236}">
              <a16:creationId xmlns:a16="http://schemas.microsoft.com/office/drawing/2014/main" id="{13E9C03E-8D56-4726-A068-2434C31A90B4}"/>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79613033-DF1F-48EC-B023-5F25D5B59F96}"/>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9" name="テキスト ボックス 568">
          <a:extLst>
            <a:ext uri="{FF2B5EF4-FFF2-40B4-BE49-F238E27FC236}">
              <a16:creationId xmlns:a16="http://schemas.microsoft.com/office/drawing/2014/main" id="{36465718-70C3-4F35-9393-E33BDAABF493}"/>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E2B25FF8-F67F-418A-B83A-7BA809B254C8}"/>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1" name="テキスト ボックス 570">
          <a:extLst>
            <a:ext uri="{FF2B5EF4-FFF2-40B4-BE49-F238E27FC236}">
              <a16:creationId xmlns:a16="http://schemas.microsoft.com/office/drawing/2014/main" id="{597F03B2-2E00-49AC-9B6B-64D624124F35}"/>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F36BB248-96A6-4B49-9AB9-CA12A123D6BA}"/>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FC84AE1E-6106-4465-AA58-B0A67CADED7D}"/>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B89B03D0-275A-4987-8802-324C886C6462}"/>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75" name="直線コネクタ 574">
          <a:extLst>
            <a:ext uri="{FF2B5EF4-FFF2-40B4-BE49-F238E27FC236}">
              <a16:creationId xmlns:a16="http://schemas.microsoft.com/office/drawing/2014/main" id="{56A5F7BD-EFAF-4C95-B672-A34EC26622E6}"/>
            </a:ext>
          </a:extLst>
        </xdr:cNvPr>
        <xdr:cNvCxnSpPr/>
      </xdr:nvCxnSpPr>
      <xdr:spPr>
        <a:xfrm flipV="1">
          <a:off x="19951064" y="556514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5D4A7985-E398-41C3-A464-B411016F628A}"/>
            </a:ext>
          </a:extLst>
        </xdr:cNvPr>
        <xdr:cNvSpPr txBox="1"/>
      </xdr:nvSpPr>
      <xdr:spPr>
        <a:xfrm>
          <a:off x="19989800"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7" name="直線コネクタ 576">
          <a:extLst>
            <a:ext uri="{FF2B5EF4-FFF2-40B4-BE49-F238E27FC236}">
              <a16:creationId xmlns:a16="http://schemas.microsoft.com/office/drawing/2014/main" id="{AA1299DD-E8D4-4299-BB0C-752BB53FAE14}"/>
            </a:ext>
          </a:extLst>
        </xdr:cNvPr>
        <xdr:cNvCxnSpPr/>
      </xdr:nvCxnSpPr>
      <xdr:spPr>
        <a:xfrm>
          <a:off x="19881850" y="6940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A7126CFE-F9A7-4152-92F8-B83A35AE2660}"/>
            </a:ext>
          </a:extLst>
        </xdr:cNvPr>
        <xdr:cNvSpPr txBox="1"/>
      </xdr:nvSpPr>
      <xdr:spPr>
        <a:xfrm>
          <a:off x="19989800" y="53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9" name="直線コネクタ 578">
          <a:extLst>
            <a:ext uri="{FF2B5EF4-FFF2-40B4-BE49-F238E27FC236}">
              <a16:creationId xmlns:a16="http://schemas.microsoft.com/office/drawing/2014/main" id="{C0F16F59-926A-4530-BB4C-7E03B4B31DA4}"/>
            </a:ext>
          </a:extLst>
        </xdr:cNvPr>
        <xdr:cNvCxnSpPr/>
      </xdr:nvCxnSpPr>
      <xdr:spPr>
        <a:xfrm>
          <a:off x="198818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1C7B562C-09DC-497B-8CDC-62A8B3E76E40}"/>
            </a:ext>
          </a:extLst>
        </xdr:cNvPr>
        <xdr:cNvSpPr txBox="1"/>
      </xdr:nvSpPr>
      <xdr:spPr>
        <a:xfrm>
          <a:off x="19989800" y="62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81" name="フローチャート: 判断 580">
          <a:extLst>
            <a:ext uri="{FF2B5EF4-FFF2-40B4-BE49-F238E27FC236}">
              <a16:creationId xmlns:a16="http://schemas.microsoft.com/office/drawing/2014/main" id="{6072E65C-E853-4C0C-B5CC-FF50E09F2B1E}"/>
            </a:ext>
          </a:extLst>
        </xdr:cNvPr>
        <xdr:cNvSpPr/>
      </xdr:nvSpPr>
      <xdr:spPr>
        <a:xfrm>
          <a:off x="19900900" y="6427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82" name="フローチャート: 判断 581">
          <a:extLst>
            <a:ext uri="{FF2B5EF4-FFF2-40B4-BE49-F238E27FC236}">
              <a16:creationId xmlns:a16="http://schemas.microsoft.com/office/drawing/2014/main" id="{7E153FE3-7B75-495D-A943-160C6297132C}"/>
            </a:ext>
          </a:extLst>
        </xdr:cNvPr>
        <xdr:cNvSpPr/>
      </xdr:nvSpPr>
      <xdr:spPr>
        <a:xfrm>
          <a:off x="19157950" y="6442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3" name="フローチャート: 判断 582">
          <a:extLst>
            <a:ext uri="{FF2B5EF4-FFF2-40B4-BE49-F238E27FC236}">
              <a16:creationId xmlns:a16="http://schemas.microsoft.com/office/drawing/2014/main" id="{A19FD50F-3F2B-42B8-96FD-0534A5C4F768}"/>
            </a:ext>
          </a:extLst>
        </xdr:cNvPr>
        <xdr:cNvSpPr/>
      </xdr:nvSpPr>
      <xdr:spPr>
        <a:xfrm>
          <a:off x="18345150" y="6435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84" name="フローチャート: 判断 583">
          <a:extLst>
            <a:ext uri="{FF2B5EF4-FFF2-40B4-BE49-F238E27FC236}">
              <a16:creationId xmlns:a16="http://schemas.microsoft.com/office/drawing/2014/main" id="{9BE2CEDA-FA5E-4240-8B93-5A71570B5958}"/>
            </a:ext>
          </a:extLst>
        </xdr:cNvPr>
        <xdr:cNvSpPr/>
      </xdr:nvSpPr>
      <xdr:spPr>
        <a:xfrm>
          <a:off x="17551400" y="6435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5" name="フローチャート: 判断 584">
          <a:extLst>
            <a:ext uri="{FF2B5EF4-FFF2-40B4-BE49-F238E27FC236}">
              <a16:creationId xmlns:a16="http://schemas.microsoft.com/office/drawing/2014/main" id="{03926F25-435B-493C-A315-DBCBBB904648}"/>
            </a:ext>
          </a:extLst>
        </xdr:cNvPr>
        <xdr:cNvSpPr/>
      </xdr:nvSpPr>
      <xdr:spPr>
        <a:xfrm>
          <a:off x="167576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CC63D89-F6B7-4C77-B784-B6C8EDD8AE2D}"/>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E3CB8DC0-FB2A-440C-A578-DAF1018E445D}"/>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8F48DA6C-0205-457D-A5BD-191C208F855A}"/>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BCAF6DDD-1EE1-4D88-ADC4-2499551E060B}"/>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949C48ED-E415-4F2B-B967-70785CB29988}"/>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120650</xdr:rowOff>
    </xdr:from>
    <xdr:to>
      <xdr:col>116</xdr:col>
      <xdr:colOff>114300</xdr:colOff>
      <xdr:row>42</xdr:row>
      <xdr:rowOff>50800</xdr:rowOff>
    </xdr:to>
    <xdr:sp macro="" textlink="">
      <xdr:nvSpPr>
        <xdr:cNvPr id="591" name="楕円 590">
          <a:extLst>
            <a:ext uri="{FF2B5EF4-FFF2-40B4-BE49-F238E27FC236}">
              <a16:creationId xmlns:a16="http://schemas.microsoft.com/office/drawing/2014/main" id="{44607C1D-BB26-4508-A0B3-6030C093B2EF}"/>
            </a:ext>
          </a:extLst>
        </xdr:cNvPr>
        <xdr:cNvSpPr/>
      </xdr:nvSpPr>
      <xdr:spPr>
        <a:xfrm>
          <a:off x="19900900" y="6896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35577</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F0D05730-5C56-401C-89AB-B99E22DE0AE7}"/>
            </a:ext>
          </a:extLst>
        </xdr:cNvPr>
        <xdr:cNvSpPr txBox="1"/>
      </xdr:nvSpPr>
      <xdr:spPr>
        <a:xfrm>
          <a:off x="199898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97790</xdr:rowOff>
    </xdr:from>
    <xdr:to>
      <xdr:col>112</xdr:col>
      <xdr:colOff>38100</xdr:colOff>
      <xdr:row>42</xdr:row>
      <xdr:rowOff>27940</xdr:rowOff>
    </xdr:to>
    <xdr:sp macro="" textlink="">
      <xdr:nvSpPr>
        <xdr:cNvPr id="593" name="楕円 592">
          <a:extLst>
            <a:ext uri="{FF2B5EF4-FFF2-40B4-BE49-F238E27FC236}">
              <a16:creationId xmlns:a16="http://schemas.microsoft.com/office/drawing/2014/main" id="{1BAF142E-B45D-47A3-8F64-3E8167C14F5E}"/>
            </a:ext>
          </a:extLst>
        </xdr:cNvPr>
        <xdr:cNvSpPr/>
      </xdr:nvSpPr>
      <xdr:spPr>
        <a:xfrm>
          <a:off x="19157950" y="68732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148590</xdr:rowOff>
    </xdr:from>
    <xdr:to>
      <xdr:col>116</xdr:col>
      <xdr:colOff>63500</xdr:colOff>
      <xdr:row>42</xdr:row>
      <xdr:rowOff>0</xdr:rowOff>
    </xdr:to>
    <xdr:cxnSp macro="">
      <xdr:nvCxnSpPr>
        <xdr:cNvPr id="594" name="直線コネクタ 593">
          <a:extLst>
            <a:ext uri="{FF2B5EF4-FFF2-40B4-BE49-F238E27FC236}">
              <a16:creationId xmlns:a16="http://schemas.microsoft.com/office/drawing/2014/main" id="{3AA0004C-F8B3-4DF8-A555-56B3C7BBBA35}"/>
            </a:ext>
          </a:extLst>
        </xdr:cNvPr>
        <xdr:cNvCxnSpPr/>
      </xdr:nvCxnSpPr>
      <xdr:spPr>
        <a:xfrm>
          <a:off x="19202400" y="6924040"/>
          <a:ext cx="7493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97790</xdr:rowOff>
    </xdr:from>
    <xdr:to>
      <xdr:col>107</xdr:col>
      <xdr:colOff>101600</xdr:colOff>
      <xdr:row>42</xdr:row>
      <xdr:rowOff>27940</xdr:rowOff>
    </xdr:to>
    <xdr:sp macro="" textlink="">
      <xdr:nvSpPr>
        <xdr:cNvPr id="595" name="楕円 594">
          <a:extLst>
            <a:ext uri="{FF2B5EF4-FFF2-40B4-BE49-F238E27FC236}">
              <a16:creationId xmlns:a16="http://schemas.microsoft.com/office/drawing/2014/main" id="{0C835CF8-D8FF-4F35-82DA-C69206DA25E4}"/>
            </a:ext>
          </a:extLst>
        </xdr:cNvPr>
        <xdr:cNvSpPr/>
      </xdr:nvSpPr>
      <xdr:spPr>
        <a:xfrm>
          <a:off x="18345150" y="6873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148590</xdr:rowOff>
    </xdr:from>
    <xdr:to>
      <xdr:col>111</xdr:col>
      <xdr:colOff>177800</xdr:colOff>
      <xdr:row>41</xdr:row>
      <xdr:rowOff>148590</xdr:rowOff>
    </xdr:to>
    <xdr:cxnSp macro="">
      <xdr:nvCxnSpPr>
        <xdr:cNvPr id="596" name="直線コネクタ 595">
          <a:extLst>
            <a:ext uri="{FF2B5EF4-FFF2-40B4-BE49-F238E27FC236}">
              <a16:creationId xmlns:a16="http://schemas.microsoft.com/office/drawing/2014/main" id="{75D78A8B-CD88-4AA9-B82C-94013C2175F7}"/>
            </a:ext>
          </a:extLst>
        </xdr:cNvPr>
        <xdr:cNvCxnSpPr/>
      </xdr:nvCxnSpPr>
      <xdr:spPr>
        <a:xfrm>
          <a:off x="18395950" y="692404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59690</xdr:rowOff>
    </xdr:from>
    <xdr:to>
      <xdr:col>102</xdr:col>
      <xdr:colOff>165100</xdr:colOff>
      <xdr:row>41</xdr:row>
      <xdr:rowOff>161290</xdr:rowOff>
    </xdr:to>
    <xdr:sp macro="" textlink="">
      <xdr:nvSpPr>
        <xdr:cNvPr id="597" name="楕円 596">
          <a:extLst>
            <a:ext uri="{FF2B5EF4-FFF2-40B4-BE49-F238E27FC236}">
              <a16:creationId xmlns:a16="http://schemas.microsoft.com/office/drawing/2014/main" id="{B23FCB51-4639-403F-BB34-E020A5A3145B}"/>
            </a:ext>
          </a:extLst>
        </xdr:cNvPr>
        <xdr:cNvSpPr/>
      </xdr:nvSpPr>
      <xdr:spPr>
        <a:xfrm>
          <a:off x="175514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110490</xdr:rowOff>
    </xdr:from>
    <xdr:to>
      <xdr:col>107</xdr:col>
      <xdr:colOff>50800</xdr:colOff>
      <xdr:row>41</xdr:row>
      <xdr:rowOff>148590</xdr:rowOff>
    </xdr:to>
    <xdr:cxnSp macro="">
      <xdr:nvCxnSpPr>
        <xdr:cNvPr id="598" name="直線コネクタ 597">
          <a:extLst>
            <a:ext uri="{FF2B5EF4-FFF2-40B4-BE49-F238E27FC236}">
              <a16:creationId xmlns:a16="http://schemas.microsoft.com/office/drawing/2014/main" id="{8B63F26F-266B-4035-ADBF-4230305DB1EB}"/>
            </a:ext>
          </a:extLst>
        </xdr:cNvPr>
        <xdr:cNvCxnSpPr/>
      </xdr:nvCxnSpPr>
      <xdr:spPr>
        <a:xfrm>
          <a:off x="17602200" y="688594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59690</xdr:rowOff>
    </xdr:from>
    <xdr:to>
      <xdr:col>98</xdr:col>
      <xdr:colOff>38100</xdr:colOff>
      <xdr:row>41</xdr:row>
      <xdr:rowOff>161290</xdr:rowOff>
    </xdr:to>
    <xdr:sp macro="" textlink="">
      <xdr:nvSpPr>
        <xdr:cNvPr id="599" name="楕円 598">
          <a:extLst>
            <a:ext uri="{FF2B5EF4-FFF2-40B4-BE49-F238E27FC236}">
              <a16:creationId xmlns:a16="http://schemas.microsoft.com/office/drawing/2014/main" id="{2A6EEFE3-4E30-4A24-A5D0-044059400CB6}"/>
            </a:ext>
          </a:extLst>
        </xdr:cNvPr>
        <xdr:cNvSpPr/>
      </xdr:nvSpPr>
      <xdr:spPr>
        <a:xfrm>
          <a:off x="16757650" y="68351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110490</xdr:rowOff>
    </xdr:from>
    <xdr:to>
      <xdr:col>102</xdr:col>
      <xdr:colOff>114300</xdr:colOff>
      <xdr:row>41</xdr:row>
      <xdr:rowOff>110490</xdr:rowOff>
    </xdr:to>
    <xdr:cxnSp macro="">
      <xdr:nvCxnSpPr>
        <xdr:cNvPr id="600" name="直線コネクタ 599">
          <a:extLst>
            <a:ext uri="{FF2B5EF4-FFF2-40B4-BE49-F238E27FC236}">
              <a16:creationId xmlns:a16="http://schemas.microsoft.com/office/drawing/2014/main" id="{7F92555D-D828-44F1-A373-E69CC8E3DEE4}"/>
            </a:ext>
          </a:extLst>
        </xdr:cNvPr>
        <xdr:cNvCxnSpPr/>
      </xdr:nvCxnSpPr>
      <xdr:spPr>
        <a:xfrm>
          <a:off x="16802100" y="688594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CC70A1F0-595F-463E-A318-7468F5D804F5}"/>
            </a:ext>
          </a:extLst>
        </xdr:cNvPr>
        <xdr:cNvSpPr txBox="1"/>
      </xdr:nvSpPr>
      <xdr:spPr>
        <a:xfrm>
          <a:off x="189802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10CF57F2-DC5F-4679-9F2C-05854512CAAF}"/>
            </a:ext>
          </a:extLst>
        </xdr:cNvPr>
        <xdr:cNvSpPr txBox="1"/>
      </xdr:nvSpPr>
      <xdr:spPr>
        <a:xfrm>
          <a:off x="181801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13C75094-9DB4-44C3-AB9D-4B6D32B08089}"/>
            </a:ext>
          </a:extLst>
        </xdr:cNvPr>
        <xdr:cNvSpPr txBox="1"/>
      </xdr:nvSpPr>
      <xdr:spPr>
        <a:xfrm>
          <a:off x="1738637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9B8CBF93-9686-460A-9B93-EAF127593B36}"/>
            </a:ext>
          </a:extLst>
        </xdr:cNvPr>
        <xdr:cNvSpPr txBox="1"/>
      </xdr:nvSpPr>
      <xdr:spPr>
        <a:xfrm>
          <a:off x="165926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19067</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758F0DB-A4E4-4E4B-88C1-465D35BD1EAE}"/>
            </a:ext>
          </a:extLst>
        </xdr:cNvPr>
        <xdr:cNvSpPr txBox="1"/>
      </xdr:nvSpPr>
      <xdr:spPr>
        <a:xfrm>
          <a:off x="18980227" y="695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19067</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DD044CF0-87E6-4F9A-8ECD-001F06F3A9AC}"/>
            </a:ext>
          </a:extLst>
        </xdr:cNvPr>
        <xdr:cNvSpPr txBox="1"/>
      </xdr:nvSpPr>
      <xdr:spPr>
        <a:xfrm>
          <a:off x="18180127" y="695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152417</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8291336E-E7D1-4067-A0F8-7FE4DD3EEAB5}"/>
            </a:ext>
          </a:extLst>
        </xdr:cNvPr>
        <xdr:cNvSpPr txBox="1"/>
      </xdr:nvSpPr>
      <xdr:spPr>
        <a:xfrm>
          <a:off x="17386377"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152417</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64C5D394-18B8-4BAD-AC07-EB80D6F8F8FE}"/>
            </a:ext>
          </a:extLst>
        </xdr:cNvPr>
        <xdr:cNvSpPr txBox="1"/>
      </xdr:nvSpPr>
      <xdr:spPr>
        <a:xfrm>
          <a:off x="16592627"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D6C08D37-11B0-4C34-B285-70C2E01DC5AE}"/>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7C32A296-4893-494C-867E-34330487D451}"/>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3077395E-EDA8-4D66-AB2A-9DD25DF5C6C2}"/>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D59B59BC-6CCB-4ACD-98B7-075BEFD160AF}"/>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32E54E36-29DA-416E-AB0F-2B35399462C2}"/>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C7D9BF60-FEDF-481F-8014-CFB513185F0D}"/>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3202314F-98D7-444A-BA6E-9A471298085C}"/>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E1348683-1482-4BF7-84CA-05551DEE4514}"/>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318E4379-E033-42F1-90D3-DECAE52F1D5C}"/>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8D44D8F2-2336-4C0F-9493-B686A73ECEC4}"/>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F8E3135E-8DB5-4CE4-9B85-CD5F3AB8CB91}"/>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0" name="直線コネクタ 619">
          <a:extLst>
            <a:ext uri="{FF2B5EF4-FFF2-40B4-BE49-F238E27FC236}">
              <a16:creationId xmlns:a16="http://schemas.microsoft.com/office/drawing/2014/main" id="{875EE3C0-4B75-4D50-82B2-B78583C1933F}"/>
            </a:ext>
          </a:extLst>
        </xdr:cNvPr>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1" name="テキスト ボックス 620">
          <a:extLst>
            <a:ext uri="{FF2B5EF4-FFF2-40B4-BE49-F238E27FC236}">
              <a16:creationId xmlns:a16="http://schemas.microsoft.com/office/drawing/2014/main" id="{B245D4CC-1C6F-4774-B8A8-9D820C471F76}"/>
            </a:ext>
          </a:extLst>
        </xdr:cNvPr>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0C8A3C39-5C73-45D6-B34F-8BB34CBAE7D2}"/>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E211A493-B409-41DD-BEB2-3AD93BAE91B3}"/>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4" name="直線コネクタ 623">
          <a:extLst>
            <a:ext uri="{FF2B5EF4-FFF2-40B4-BE49-F238E27FC236}">
              <a16:creationId xmlns:a16="http://schemas.microsoft.com/office/drawing/2014/main" id="{F56AFFAD-695C-40C8-95DB-0CCE6C1571BE}"/>
            </a:ext>
          </a:extLst>
        </xdr:cNvPr>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5" name="テキスト ボックス 624">
          <a:extLst>
            <a:ext uri="{FF2B5EF4-FFF2-40B4-BE49-F238E27FC236}">
              <a16:creationId xmlns:a16="http://schemas.microsoft.com/office/drawing/2014/main" id="{B8F386A6-0621-4E39-97B1-65D5684E17AB}"/>
            </a:ext>
          </a:extLst>
        </xdr:cNvPr>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874BF211-7E0F-4E99-B7CE-25300D7CF66B}"/>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35FBDE54-95E0-4E27-AC78-A1E8D421B46B}"/>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60AE999B-0A76-437D-BFBC-965F28D0B53C}"/>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29" name="直線コネクタ 628">
          <a:extLst>
            <a:ext uri="{FF2B5EF4-FFF2-40B4-BE49-F238E27FC236}">
              <a16:creationId xmlns:a16="http://schemas.microsoft.com/office/drawing/2014/main" id="{8476AB27-714B-4B07-AF5C-3282934E8455}"/>
            </a:ext>
          </a:extLst>
        </xdr:cNvPr>
        <xdr:cNvCxnSpPr/>
      </xdr:nvCxnSpPr>
      <xdr:spPr>
        <a:xfrm flipV="1">
          <a:off x="14699614" y="9204007"/>
          <a:ext cx="0" cy="13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7326424E-A703-48AF-B98C-A8EBF61BA1B4}"/>
            </a:ext>
          </a:extLst>
        </xdr:cNvPr>
        <xdr:cNvSpPr txBox="1"/>
      </xdr:nvSpPr>
      <xdr:spPr>
        <a:xfrm>
          <a:off x="14738350"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31" name="直線コネクタ 630">
          <a:extLst>
            <a:ext uri="{FF2B5EF4-FFF2-40B4-BE49-F238E27FC236}">
              <a16:creationId xmlns:a16="http://schemas.microsoft.com/office/drawing/2014/main" id="{65DFE044-6588-4ADD-A954-2045AC25C316}"/>
            </a:ext>
          </a:extLst>
        </xdr:cNvPr>
        <xdr:cNvCxnSpPr/>
      </xdr:nvCxnSpPr>
      <xdr:spPr>
        <a:xfrm>
          <a:off x="14611350" y="106013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BAC4F9E4-17F7-4BF0-99AF-6F4EFCAC062A}"/>
            </a:ext>
          </a:extLst>
        </xdr:cNvPr>
        <xdr:cNvSpPr txBox="1"/>
      </xdr:nvSpPr>
      <xdr:spPr>
        <a:xfrm>
          <a:off x="14738350" y="8985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33" name="直線コネクタ 632">
          <a:extLst>
            <a:ext uri="{FF2B5EF4-FFF2-40B4-BE49-F238E27FC236}">
              <a16:creationId xmlns:a16="http://schemas.microsoft.com/office/drawing/2014/main" id="{131E6DB6-244E-4F84-B033-9C3105C68394}"/>
            </a:ext>
          </a:extLst>
        </xdr:cNvPr>
        <xdr:cNvCxnSpPr/>
      </xdr:nvCxnSpPr>
      <xdr:spPr>
        <a:xfrm>
          <a:off x="14611350" y="9204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ACC2579A-B473-41D9-90B1-BE2CE7A7FCF2}"/>
            </a:ext>
          </a:extLst>
        </xdr:cNvPr>
        <xdr:cNvSpPr txBox="1"/>
      </xdr:nvSpPr>
      <xdr:spPr>
        <a:xfrm>
          <a:off x="14738350" y="9905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635" name="フローチャート: 判断 634">
          <a:extLst>
            <a:ext uri="{FF2B5EF4-FFF2-40B4-BE49-F238E27FC236}">
              <a16:creationId xmlns:a16="http://schemas.microsoft.com/office/drawing/2014/main" id="{64FBEE45-2E8E-4370-847A-9825235712B9}"/>
            </a:ext>
          </a:extLst>
        </xdr:cNvPr>
        <xdr:cNvSpPr/>
      </xdr:nvSpPr>
      <xdr:spPr>
        <a:xfrm>
          <a:off x="14649450" y="1004728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636" name="フローチャート: 判断 635">
          <a:extLst>
            <a:ext uri="{FF2B5EF4-FFF2-40B4-BE49-F238E27FC236}">
              <a16:creationId xmlns:a16="http://schemas.microsoft.com/office/drawing/2014/main" id="{22361307-0944-485F-803B-8201E70B81FC}"/>
            </a:ext>
          </a:extLst>
        </xdr:cNvPr>
        <xdr:cNvSpPr/>
      </xdr:nvSpPr>
      <xdr:spPr>
        <a:xfrm>
          <a:off x="13887450" y="100358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37" name="フローチャート: 判断 636">
          <a:extLst>
            <a:ext uri="{FF2B5EF4-FFF2-40B4-BE49-F238E27FC236}">
              <a16:creationId xmlns:a16="http://schemas.microsoft.com/office/drawing/2014/main" id="{FB33BD53-EB64-45A7-8FB2-4D15A95B734D}"/>
            </a:ext>
          </a:extLst>
        </xdr:cNvPr>
        <xdr:cNvSpPr/>
      </xdr:nvSpPr>
      <xdr:spPr>
        <a:xfrm>
          <a:off x="13093700" y="10015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638" name="フローチャート: 判断 637">
          <a:extLst>
            <a:ext uri="{FF2B5EF4-FFF2-40B4-BE49-F238E27FC236}">
              <a16:creationId xmlns:a16="http://schemas.microsoft.com/office/drawing/2014/main" id="{61BA396E-D82B-41B5-8E1B-D094BE260796}"/>
            </a:ext>
          </a:extLst>
        </xdr:cNvPr>
        <xdr:cNvSpPr/>
      </xdr:nvSpPr>
      <xdr:spPr>
        <a:xfrm>
          <a:off x="12299950" y="99901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639" name="フローチャート: 判断 638">
          <a:extLst>
            <a:ext uri="{FF2B5EF4-FFF2-40B4-BE49-F238E27FC236}">
              <a16:creationId xmlns:a16="http://schemas.microsoft.com/office/drawing/2014/main" id="{B24B8FC1-D963-4C78-A7AC-59755BD1804B}"/>
            </a:ext>
          </a:extLst>
        </xdr:cNvPr>
        <xdr:cNvSpPr/>
      </xdr:nvSpPr>
      <xdr:spPr>
        <a:xfrm>
          <a:off x="1148715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89BCEECF-520E-4FA8-A87F-BBC4C865BE03}"/>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24AF8B1C-9E16-4DA2-9535-D3FFED686AE6}"/>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9332349-548D-488F-A1B4-63CD6DC41B3E}"/>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30991342-6B53-4FE4-85C8-AB48276C9AC2}"/>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9077ED3-7FA6-48EC-ABBD-14018944D63C}"/>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100647</xdr:rowOff>
    </xdr:from>
    <xdr:to>
      <xdr:col>85</xdr:col>
      <xdr:colOff>177800</xdr:colOff>
      <xdr:row>62</xdr:row>
      <xdr:rowOff>30797</xdr:rowOff>
    </xdr:to>
    <xdr:sp macro="" textlink="">
      <xdr:nvSpPr>
        <xdr:cNvPr id="645" name="楕円 644">
          <a:extLst>
            <a:ext uri="{FF2B5EF4-FFF2-40B4-BE49-F238E27FC236}">
              <a16:creationId xmlns:a16="http://schemas.microsoft.com/office/drawing/2014/main" id="{DCF3A51A-9073-4D77-9E3A-3274C7054B0D}"/>
            </a:ext>
          </a:extLst>
        </xdr:cNvPr>
        <xdr:cNvSpPr/>
      </xdr:nvSpPr>
      <xdr:spPr>
        <a:xfrm>
          <a:off x="14649450" y="1017809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79074</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A527526D-C0F5-4C1F-BE2E-5C5518661B62}"/>
            </a:ext>
          </a:extLst>
        </xdr:cNvPr>
        <xdr:cNvSpPr txBox="1"/>
      </xdr:nvSpPr>
      <xdr:spPr>
        <a:xfrm>
          <a:off x="14738350" y="10156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72072</xdr:rowOff>
    </xdr:from>
    <xdr:to>
      <xdr:col>81</xdr:col>
      <xdr:colOff>101600</xdr:colOff>
      <xdr:row>62</xdr:row>
      <xdr:rowOff>2222</xdr:rowOff>
    </xdr:to>
    <xdr:sp macro="" textlink="">
      <xdr:nvSpPr>
        <xdr:cNvPr id="647" name="楕円 646">
          <a:extLst>
            <a:ext uri="{FF2B5EF4-FFF2-40B4-BE49-F238E27FC236}">
              <a16:creationId xmlns:a16="http://schemas.microsoft.com/office/drawing/2014/main" id="{8E8A7E96-7CB9-4723-BD00-0EC1D76E5D55}"/>
            </a:ext>
          </a:extLst>
        </xdr:cNvPr>
        <xdr:cNvSpPr/>
      </xdr:nvSpPr>
      <xdr:spPr>
        <a:xfrm>
          <a:off x="13887450" y="101495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122872</xdr:rowOff>
    </xdr:from>
    <xdr:to>
      <xdr:col>85</xdr:col>
      <xdr:colOff>127000</xdr:colOff>
      <xdr:row>61</xdr:row>
      <xdr:rowOff>151447</xdr:rowOff>
    </xdr:to>
    <xdr:cxnSp macro="">
      <xdr:nvCxnSpPr>
        <xdr:cNvPr id="648" name="直線コネクタ 647">
          <a:extLst>
            <a:ext uri="{FF2B5EF4-FFF2-40B4-BE49-F238E27FC236}">
              <a16:creationId xmlns:a16="http://schemas.microsoft.com/office/drawing/2014/main" id="{9DB236D4-E8D6-4BB3-AF11-928026F0B040}"/>
            </a:ext>
          </a:extLst>
        </xdr:cNvPr>
        <xdr:cNvCxnSpPr/>
      </xdr:nvCxnSpPr>
      <xdr:spPr>
        <a:xfrm>
          <a:off x="13938250" y="10200322"/>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57785</xdr:rowOff>
    </xdr:from>
    <xdr:to>
      <xdr:col>76</xdr:col>
      <xdr:colOff>165100</xdr:colOff>
      <xdr:row>61</xdr:row>
      <xdr:rowOff>159385</xdr:rowOff>
    </xdr:to>
    <xdr:sp macro="" textlink="">
      <xdr:nvSpPr>
        <xdr:cNvPr id="649" name="楕円 648">
          <a:extLst>
            <a:ext uri="{FF2B5EF4-FFF2-40B4-BE49-F238E27FC236}">
              <a16:creationId xmlns:a16="http://schemas.microsoft.com/office/drawing/2014/main" id="{86B7F80D-B2DF-4438-8B9F-253BC6478373}"/>
            </a:ext>
          </a:extLst>
        </xdr:cNvPr>
        <xdr:cNvSpPr/>
      </xdr:nvSpPr>
      <xdr:spPr>
        <a:xfrm>
          <a:off x="13093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108585</xdr:rowOff>
    </xdr:from>
    <xdr:to>
      <xdr:col>81</xdr:col>
      <xdr:colOff>50800</xdr:colOff>
      <xdr:row>61</xdr:row>
      <xdr:rowOff>122872</xdr:rowOff>
    </xdr:to>
    <xdr:cxnSp macro="">
      <xdr:nvCxnSpPr>
        <xdr:cNvPr id="650" name="直線コネクタ 649">
          <a:extLst>
            <a:ext uri="{FF2B5EF4-FFF2-40B4-BE49-F238E27FC236}">
              <a16:creationId xmlns:a16="http://schemas.microsoft.com/office/drawing/2014/main" id="{DE3C3F23-BB81-41BA-934E-2EB033F62AAF}"/>
            </a:ext>
          </a:extLst>
        </xdr:cNvPr>
        <xdr:cNvCxnSpPr/>
      </xdr:nvCxnSpPr>
      <xdr:spPr>
        <a:xfrm>
          <a:off x="13144500" y="10186035"/>
          <a:ext cx="79375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26353</xdr:rowOff>
    </xdr:from>
    <xdr:to>
      <xdr:col>72</xdr:col>
      <xdr:colOff>38100</xdr:colOff>
      <xdr:row>61</xdr:row>
      <xdr:rowOff>127953</xdr:rowOff>
    </xdr:to>
    <xdr:sp macro="" textlink="">
      <xdr:nvSpPr>
        <xdr:cNvPr id="651" name="楕円 650">
          <a:extLst>
            <a:ext uri="{FF2B5EF4-FFF2-40B4-BE49-F238E27FC236}">
              <a16:creationId xmlns:a16="http://schemas.microsoft.com/office/drawing/2014/main" id="{8A743DFD-B07F-4A66-9ECF-BA848315D8A4}"/>
            </a:ext>
          </a:extLst>
        </xdr:cNvPr>
        <xdr:cNvSpPr/>
      </xdr:nvSpPr>
      <xdr:spPr>
        <a:xfrm>
          <a:off x="12299950" y="101038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77153</xdr:rowOff>
    </xdr:from>
    <xdr:to>
      <xdr:col>76</xdr:col>
      <xdr:colOff>114300</xdr:colOff>
      <xdr:row>61</xdr:row>
      <xdr:rowOff>108585</xdr:rowOff>
    </xdr:to>
    <xdr:cxnSp macro="">
      <xdr:nvCxnSpPr>
        <xdr:cNvPr id="652" name="直線コネクタ 651">
          <a:extLst>
            <a:ext uri="{FF2B5EF4-FFF2-40B4-BE49-F238E27FC236}">
              <a16:creationId xmlns:a16="http://schemas.microsoft.com/office/drawing/2014/main" id="{661E8603-0AC8-487E-8F4F-8D23D6D7EDF8}"/>
            </a:ext>
          </a:extLst>
        </xdr:cNvPr>
        <xdr:cNvCxnSpPr/>
      </xdr:nvCxnSpPr>
      <xdr:spPr>
        <a:xfrm>
          <a:off x="12344400" y="10154603"/>
          <a:ext cx="8001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143510</xdr:rowOff>
    </xdr:from>
    <xdr:to>
      <xdr:col>67</xdr:col>
      <xdr:colOff>101600</xdr:colOff>
      <xdr:row>61</xdr:row>
      <xdr:rowOff>73660</xdr:rowOff>
    </xdr:to>
    <xdr:sp macro="" textlink="">
      <xdr:nvSpPr>
        <xdr:cNvPr id="653" name="楕円 652">
          <a:extLst>
            <a:ext uri="{FF2B5EF4-FFF2-40B4-BE49-F238E27FC236}">
              <a16:creationId xmlns:a16="http://schemas.microsoft.com/office/drawing/2014/main" id="{CD237D1E-933D-48E4-ADBE-8832211C7243}"/>
            </a:ext>
          </a:extLst>
        </xdr:cNvPr>
        <xdr:cNvSpPr/>
      </xdr:nvSpPr>
      <xdr:spPr>
        <a:xfrm>
          <a:off x="11487150" y="10055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22860</xdr:rowOff>
    </xdr:from>
    <xdr:to>
      <xdr:col>71</xdr:col>
      <xdr:colOff>177800</xdr:colOff>
      <xdr:row>61</xdr:row>
      <xdr:rowOff>77153</xdr:rowOff>
    </xdr:to>
    <xdr:cxnSp macro="">
      <xdr:nvCxnSpPr>
        <xdr:cNvPr id="654" name="直線コネクタ 653">
          <a:extLst>
            <a:ext uri="{FF2B5EF4-FFF2-40B4-BE49-F238E27FC236}">
              <a16:creationId xmlns:a16="http://schemas.microsoft.com/office/drawing/2014/main" id="{D8772E2C-AA02-4593-930E-FE4432AC189F}"/>
            </a:ext>
          </a:extLst>
        </xdr:cNvPr>
        <xdr:cNvCxnSpPr/>
      </xdr:nvCxnSpPr>
      <xdr:spPr>
        <a:xfrm>
          <a:off x="11537950" y="10100310"/>
          <a:ext cx="80645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655" name="n_1aveValue【学校施設】&#10;有形固定資産減価償却率">
          <a:extLst>
            <a:ext uri="{FF2B5EF4-FFF2-40B4-BE49-F238E27FC236}">
              <a16:creationId xmlns:a16="http://schemas.microsoft.com/office/drawing/2014/main" id="{D86772E9-E4BA-488A-8F92-EB6020DFD66D}"/>
            </a:ext>
          </a:extLst>
        </xdr:cNvPr>
        <xdr:cNvSpPr txBox="1"/>
      </xdr:nvSpPr>
      <xdr:spPr>
        <a:xfrm>
          <a:off x="13742044" y="981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656" name="n_2aveValue【学校施設】&#10;有形固定資産減価償却率">
          <a:extLst>
            <a:ext uri="{FF2B5EF4-FFF2-40B4-BE49-F238E27FC236}">
              <a16:creationId xmlns:a16="http://schemas.microsoft.com/office/drawing/2014/main" id="{9F2E49A8-4D12-4F5D-ACAE-69C51086C3E8}"/>
            </a:ext>
          </a:extLst>
        </xdr:cNvPr>
        <xdr:cNvSpPr txBox="1"/>
      </xdr:nvSpPr>
      <xdr:spPr>
        <a:xfrm>
          <a:off x="12960994" y="979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657" name="n_3aveValue【学校施設】&#10;有形固定資産減価償却率">
          <a:extLst>
            <a:ext uri="{FF2B5EF4-FFF2-40B4-BE49-F238E27FC236}">
              <a16:creationId xmlns:a16="http://schemas.microsoft.com/office/drawing/2014/main" id="{27B2955D-DA2C-4A4A-BA8A-A6E3C6714FBE}"/>
            </a:ext>
          </a:extLst>
        </xdr:cNvPr>
        <xdr:cNvSpPr txBox="1"/>
      </xdr:nvSpPr>
      <xdr:spPr>
        <a:xfrm>
          <a:off x="12167244" y="977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658" name="n_4aveValue【学校施設】&#10;有形固定資産減価償却率">
          <a:extLst>
            <a:ext uri="{FF2B5EF4-FFF2-40B4-BE49-F238E27FC236}">
              <a16:creationId xmlns:a16="http://schemas.microsoft.com/office/drawing/2014/main" id="{21077317-1FEE-4B8F-9D4A-AF0DF3445175}"/>
            </a:ext>
          </a:extLst>
        </xdr:cNvPr>
        <xdr:cNvSpPr txBox="1"/>
      </xdr:nvSpPr>
      <xdr:spPr>
        <a:xfrm>
          <a:off x="11354444" y="975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164799</xdr:rowOff>
    </xdr:from>
    <xdr:ext cx="405111" cy="259045"/>
    <xdr:sp macro="" textlink="">
      <xdr:nvSpPr>
        <xdr:cNvPr id="659" name="n_1mainValue【学校施設】&#10;有形固定資産減価償却率">
          <a:extLst>
            <a:ext uri="{FF2B5EF4-FFF2-40B4-BE49-F238E27FC236}">
              <a16:creationId xmlns:a16="http://schemas.microsoft.com/office/drawing/2014/main" id="{831BDE3B-5AC7-4D9E-8FD2-E14E04F5A3B5}"/>
            </a:ext>
          </a:extLst>
        </xdr:cNvPr>
        <xdr:cNvSpPr txBox="1"/>
      </xdr:nvSpPr>
      <xdr:spPr>
        <a:xfrm>
          <a:off x="13742044" y="10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150512</xdr:rowOff>
    </xdr:from>
    <xdr:ext cx="405111" cy="259045"/>
    <xdr:sp macro="" textlink="">
      <xdr:nvSpPr>
        <xdr:cNvPr id="660" name="n_2mainValue【学校施設】&#10;有形固定資産減価償却率">
          <a:extLst>
            <a:ext uri="{FF2B5EF4-FFF2-40B4-BE49-F238E27FC236}">
              <a16:creationId xmlns:a16="http://schemas.microsoft.com/office/drawing/2014/main" id="{D073A234-3092-4E1D-9C62-FB5164A0E84C}"/>
            </a:ext>
          </a:extLst>
        </xdr:cNvPr>
        <xdr:cNvSpPr txBox="1"/>
      </xdr:nvSpPr>
      <xdr:spPr>
        <a:xfrm>
          <a:off x="1296099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119080</xdr:rowOff>
    </xdr:from>
    <xdr:ext cx="405111" cy="259045"/>
    <xdr:sp macro="" textlink="">
      <xdr:nvSpPr>
        <xdr:cNvPr id="661" name="n_3mainValue【学校施設】&#10;有形固定資産減価償却率">
          <a:extLst>
            <a:ext uri="{FF2B5EF4-FFF2-40B4-BE49-F238E27FC236}">
              <a16:creationId xmlns:a16="http://schemas.microsoft.com/office/drawing/2014/main" id="{7EF76A59-C6B9-4320-94A3-988DF6AA7485}"/>
            </a:ext>
          </a:extLst>
        </xdr:cNvPr>
        <xdr:cNvSpPr txBox="1"/>
      </xdr:nvSpPr>
      <xdr:spPr>
        <a:xfrm>
          <a:off x="12167244" y="10196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64787</xdr:rowOff>
    </xdr:from>
    <xdr:ext cx="405111" cy="259045"/>
    <xdr:sp macro="" textlink="">
      <xdr:nvSpPr>
        <xdr:cNvPr id="662" name="n_4mainValue【学校施設】&#10;有形固定資産減価償却率">
          <a:extLst>
            <a:ext uri="{FF2B5EF4-FFF2-40B4-BE49-F238E27FC236}">
              <a16:creationId xmlns:a16="http://schemas.microsoft.com/office/drawing/2014/main" id="{76B0545B-4CDE-4553-9331-32E1E5AB86D0}"/>
            </a:ext>
          </a:extLst>
        </xdr:cNvPr>
        <xdr:cNvSpPr txBox="1"/>
      </xdr:nvSpPr>
      <xdr:spPr>
        <a:xfrm>
          <a:off x="113544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83C55276-B918-4FD0-A50A-370F557E4E46}"/>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678576B1-D43C-4753-92AD-C8BC74CA5471}"/>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2713CCE7-CF21-457E-B5FE-37916B3A122F}"/>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CC359B72-2D76-4167-94F5-AD711C431939}"/>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2EEC8AD-8912-4007-8242-9369FF5825AB}"/>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1F083681-8B3D-488C-A273-B983116BE355}"/>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72BD7E28-70CD-47AB-9434-41F02E0C0239}"/>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3B07E298-E26E-406D-B7AB-E94923E4FC61}"/>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8B90CD2E-1CE1-4507-BACC-41E57ECEE858}"/>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CC450ED2-D38D-4639-8752-E94D2A69A5A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87FD6937-92A7-44DF-BED4-6E729A1224B6}"/>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A02098E6-BE85-4BF8-867A-54EA1F37B84F}"/>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FE7BB89B-A5DA-4E6E-874F-16D33338798C}"/>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8B9CACD0-3435-46B0-9461-138EFC73F999}"/>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93A26FEF-3218-4818-A1A4-C944B01EBD7B}"/>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BFA59E8C-A3CF-4E1A-B269-E4130E70C05D}"/>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62E8699E-9DC9-4952-B800-BFF033269856}"/>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A4894537-84AC-42D0-8236-41398FAACCBA}"/>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7B75E5FA-8902-4FD3-A294-588AAF7081F6}"/>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04BF4FC0-3471-463A-B60C-20C2CB62DBC3}"/>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494AFF3F-2C0D-461D-AF4A-31D42AA821A9}"/>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4B35F67F-4E24-49F5-9517-B8F7EDDE1994}"/>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FF94D367-B8C0-4B1F-9150-19ACC92F644A}"/>
            </a:ext>
          </a:extLst>
        </xdr:cNvPr>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751DDE5B-CF94-4FCF-B6F3-02D06D92555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EEBA2DB1-73B0-45FD-A5F7-B9960E1AEFED}"/>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F83EFDD0-CFF1-4BCF-ABD5-99ECA7B1F7E7}"/>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89" name="直線コネクタ 688">
          <a:extLst>
            <a:ext uri="{FF2B5EF4-FFF2-40B4-BE49-F238E27FC236}">
              <a16:creationId xmlns:a16="http://schemas.microsoft.com/office/drawing/2014/main" id="{CAD887DC-EEE1-4B7D-9F6B-2FCCD1866D10}"/>
            </a:ext>
          </a:extLst>
        </xdr:cNvPr>
        <xdr:cNvCxnSpPr/>
      </xdr:nvCxnSpPr>
      <xdr:spPr>
        <a:xfrm flipV="1">
          <a:off x="19951064" y="9096647"/>
          <a:ext cx="0" cy="140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690" name="【学校施設】&#10;一人当たり面積最小値テキスト">
          <a:extLst>
            <a:ext uri="{FF2B5EF4-FFF2-40B4-BE49-F238E27FC236}">
              <a16:creationId xmlns:a16="http://schemas.microsoft.com/office/drawing/2014/main" id="{033F5077-5DEB-4BFE-9C2F-F6D9257881AE}"/>
            </a:ext>
          </a:extLst>
        </xdr:cNvPr>
        <xdr:cNvSpPr txBox="1"/>
      </xdr:nvSpPr>
      <xdr:spPr>
        <a:xfrm>
          <a:off x="19989800"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91" name="直線コネクタ 690">
          <a:extLst>
            <a:ext uri="{FF2B5EF4-FFF2-40B4-BE49-F238E27FC236}">
              <a16:creationId xmlns:a16="http://schemas.microsoft.com/office/drawing/2014/main" id="{17E94934-5580-4723-BECB-D776CEAB02EC}"/>
            </a:ext>
          </a:extLst>
        </xdr:cNvPr>
        <xdr:cNvCxnSpPr/>
      </xdr:nvCxnSpPr>
      <xdr:spPr>
        <a:xfrm>
          <a:off x="19881850" y="10499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692" name="【学校施設】&#10;一人当たり面積最大値テキスト">
          <a:extLst>
            <a:ext uri="{FF2B5EF4-FFF2-40B4-BE49-F238E27FC236}">
              <a16:creationId xmlns:a16="http://schemas.microsoft.com/office/drawing/2014/main" id="{643536F6-4BC2-4687-B189-F6137696CD5F}"/>
            </a:ext>
          </a:extLst>
        </xdr:cNvPr>
        <xdr:cNvSpPr txBox="1"/>
      </xdr:nvSpPr>
      <xdr:spPr>
        <a:xfrm>
          <a:off x="19989800" y="888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93" name="直線コネクタ 692">
          <a:extLst>
            <a:ext uri="{FF2B5EF4-FFF2-40B4-BE49-F238E27FC236}">
              <a16:creationId xmlns:a16="http://schemas.microsoft.com/office/drawing/2014/main" id="{3F9490AB-21E4-4A4B-B9B5-7033D7C204D4}"/>
            </a:ext>
          </a:extLst>
        </xdr:cNvPr>
        <xdr:cNvCxnSpPr/>
      </xdr:nvCxnSpPr>
      <xdr:spPr>
        <a:xfrm>
          <a:off x="19881850" y="90966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694" name="【学校施設】&#10;一人当たり面積平均値テキスト">
          <a:extLst>
            <a:ext uri="{FF2B5EF4-FFF2-40B4-BE49-F238E27FC236}">
              <a16:creationId xmlns:a16="http://schemas.microsoft.com/office/drawing/2014/main" id="{D8560529-BA5E-40DC-8438-421E98F230AB}"/>
            </a:ext>
          </a:extLst>
        </xdr:cNvPr>
        <xdr:cNvSpPr txBox="1"/>
      </xdr:nvSpPr>
      <xdr:spPr>
        <a:xfrm>
          <a:off x="19989800" y="980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695" name="フローチャート: 判断 694">
          <a:extLst>
            <a:ext uri="{FF2B5EF4-FFF2-40B4-BE49-F238E27FC236}">
              <a16:creationId xmlns:a16="http://schemas.microsoft.com/office/drawing/2014/main" id="{83418860-B60B-4FB0-9ACF-A7D280B30B25}"/>
            </a:ext>
          </a:extLst>
        </xdr:cNvPr>
        <xdr:cNvSpPr/>
      </xdr:nvSpPr>
      <xdr:spPr>
        <a:xfrm>
          <a:off x="19900900" y="98254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96" name="フローチャート: 判断 695">
          <a:extLst>
            <a:ext uri="{FF2B5EF4-FFF2-40B4-BE49-F238E27FC236}">
              <a16:creationId xmlns:a16="http://schemas.microsoft.com/office/drawing/2014/main" id="{F4DAA4EC-D826-46BD-804E-749102D159B8}"/>
            </a:ext>
          </a:extLst>
        </xdr:cNvPr>
        <xdr:cNvSpPr/>
      </xdr:nvSpPr>
      <xdr:spPr>
        <a:xfrm>
          <a:off x="19157950" y="98401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97" name="フローチャート: 判断 696">
          <a:extLst>
            <a:ext uri="{FF2B5EF4-FFF2-40B4-BE49-F238E27FC236}">
              <a16:creationId xmlns:a16="http://schemas.microsoft.com/office/drawing/2014/main" id="{A7F15AE4-5F83-4C7D-8324-955E9F278FEB}"/>
            </a:ext>
          </a:extLst>
        </xdr:cNvPr>
        <xdr:cNvSpPr/>
      </xdr:nvSpPr>
      <xdr:spPr>
        <a:xfrm>
          <a:off x="18345150" y="9835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698" name="フローチャート: 判断 697">
          <a:extLst>
            <a:ext uri="{FF2B5EF4-FFF2-40B4-BE49-F238E27FC236}">
              <a16:creationId xmlns:a16="http://schemas.microsoft.com/office/drawing/2014/main" id="{15A43DC3-0CC1-4BE0-8424-1A752055B939}"/>
            </a:ext>
          </a:extLst>
        </xdr:cNvPr>
        <xdr:cNvSpPr/>
      </xdr:nvSpPr>
      <xdr:spPr>
        <a:xfrm>
          <a:off x="17551400" y="98499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699" name="フローチャート: 判断 698">
          <a:extLst>
            <a:ext uri="{FF2B5EF4-FFF2-40B4-BE49-F238E27FC236}">
              <a16:creationId xmlns:a16="http://schemas.microsoft.com/office/drawing/2014/main" id="{6F0FF550-8B55-4AE6-94DF-922EB058B737}"/>
            </a:ext>
          </a:extLst>
        </xdr:cNvPr>
        <xdr:cNvSpPr/>
      </xdr:nvSpPr>
      <xdr:spPr>
        <a:xfrm>
          <a:off x="16757650" y="96603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4298BC80-C2B5-46E5-AA9A-0823B411C59C}"/>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108D668-F0AA-4E7C-8596-6BC8C3EC11AF}"/>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29C84DBC-2FFC-4713-B25D-21B01AE7D269}"/>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B1A80067-48B1-4134-9145-F074B57FDB0F}"/>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E719B30-D533-4601-BE9D-B55D8CBFC082}"/>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17780</xdr:rowOff>
    </xdr:from>
    <xdr:to>
      <xdr:col>116</xdr:col>
      <xdr:colOff>114300</xdr:colOff>
      <xdr:row>58</xdr:row>
      <xdr:rowOff>119380</xdr:rowOff>
    </xdr:to>
    <xdr:sp macro="" textlink="">
      <xdr:nvSpPr>
        <xdr:cNvPr id="705" name="楕円 704">
          <a:extLst>
            <a:ext uri="{FF2B5EF4-FFF2-40B4-BE49-F238E27FC236}">
              <a16:creationId xmlns:a16="http://schemas.microsoft.com/office/drawing/2014/main" id="{09CC3888-9017-45EC-A4D1-B8997F451F92}"/>
            </a:ext>
          </a:extLst>
        </xdr:cNvPr>
        <xdr:cNvSpPr/>
      </xdr:nvSpPr>
      <xdr:spPr>
        <a:xfrm>
          <a:off x="199009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40657</xdr:rowOff>
    </xdr:from>
    <xdr:ext cx="469744" cy="259045"/>
    <xdr:sp macro="" textlink="">
      <xdr:nvSpPr>
        <xdr:cNvPr id="706" name="【学校施設】&#10;一人当たり面積該当値テキスト">
          <a:extLst>
            <a:ext uri="{FF2B5EF4-FFF2-40B4-BE49-F238E27FC236}">
              <a16:creationId xmlns:a16="http://schemas.microsoft.com/office/drawing/2014/main" id="{89BB3245-7502-4E6D-A3D7-257F51E71B9E}"/>
            </a:ext>
          </a:extLst>
        </xdr:cNvPr>
        <xdr:cNvSpPr txBox="1"/>
      </xdr:nvSpPr>
      <xdr:spPr>
        <a:xfrm>
          <a:off x="19989800" y="945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52070</xdr:rowOff>
    </xdr:from>
    <xdr:to>
      <xdr:col>112</xdr:col>
      <xdr:colOff>38100</xdr:colOff>
      <xdr:row>58</xdr:row>
      <xdr:rowOff>153670</xdr:rowOff>
    </xdr:to>
    <xdr:sp macro="" textlink="">
      <xdr:nvSpPr>
        <xdr:cNvPr id="707" name="楕円 706">
          <a:extLst>
            <a:ext uri="{FF2B5EF4-FFF2-40B4-BE49-F238E27FC236}">
              <a16:creationId xmlns:a16="http://schemas.microsoft.com/office/drawing/2014/main" id="{B75787F8-F11D-476B-9DAF-BE9A12DB9DD6}"/>
            </a:ext>
          </a:extLst>
        </xdr:cNvPr>
        <xdr:cNvSpPr/>
      </xdr:nvSpPr>
      <xdr:spPr>
        <a:xfrm>
          <a:off x="19157950" y="9634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68580</xdr:rowOff>
    </xdr:from>
    <xdr:to>
      <xdr:col>116</xdr:col>
      <xdr:colOff>63500</xdr:colOff>
      <xdr:row>58</xdr:row>
      <xdr:rowOff>102870</xdr:rowOff>
    </xdr:to>
    <xdr:cxnSp macro="">
      <xdr:nvCxnSpPr>
        <xdr:cNvPr id="708" name="直線コネクタ 707">
          <a:extLst>
            <a:ext uri="{FF2B5EF4-FFF2-40B4-BE49-F238E27FC236}">
              <a16:creationId xmlns:a16="http://schemas.microsoft.com/office/drawing/2014/main" id="{864E1925-F3D3-4B9B-9C52-8FF2D1197022}"/>
            </a:ext>
          </a:extLst>
        </xdr:cNvPr>
        <xdr:cNvCxnSpPr/>
      </xdr:nvCxnSpPr>
      <xdr:spPr>
        <a:xfrm flipV="1">
          <a:off x="19202400" y="9650730"/>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35741</xdr:rowOff>
    </xdr:from>
    <xdr:to>
      <xdr:col>107</xdr:col>
      <xdr:colOff>101600</xdr:colOff>
      <xdr:row>58</xdr:row>
      <xdr:rowOff>137341</xdr:rowOff>
    </xdr:to>
    <xdr:sp macro="" textlink="">
      <xdr:nvSpPr>
        <xdr:cNvPr id="709" name="楕円 708">
          <a:extLst>
            <a:ext uri="{FF2B5EF4-FFF2-40B4-BE49-F238E27FC236}">
              <a16:creationId xmlns:a16="http://schemas.microsoft.com/office/drawing/2014/main" id="{73166449-8E8C-402D-94C2-D40C80CC527E}"/>
            </a:ext>
          </a:extLst>
        </xdr:cNvPr>
        <xdr:cNvSpPr/>
      </xdr:nvSpPr>
      <xdr:spPr>
        <a:xfrm>
          <a:off x="18345150" y="96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86541</xdr:rowOff>
    </xdr:from>
    <xdr:to>
      <xdr:col>111</xdr:col>
      <xdr:colOff>177800</xdr:colOff>
      <xdr:row>58</xdr:row>
      <xdr:rowOff>102870</xdr:rowOff>
    </xdr:to>
    <xdr:cxnSp macro="">
      <xdr:nvCxnSpPr>
        <xdr:cNvPr id="710" name="直線コネクタ 709">
          <a:extLst>
            <a:ext uri="{FF2B5EF4-FFF2-40B4-BE49-F238E27FC236}">
              <a16:creationId xmlns:a16="http://schemas.microsoft.com/office/drawing/2014/main" id="{DDA5F459-CC31-463E-BB6D-7B90790C171F}"/>
            </a:ext>
          </a:extLst>
        </xdr:cNvPr>
        <xdr:cNvCxnSpPr/>
      </xdr:nvCxnSpPr>
      <xdr:spPr>
        <a:xfrm>
          <a:off x="18395950" y="9668691"/>
          <a:ext cx="8064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140244</xdr:rowOff>
    </xdr:from>
    <xdr:to>
      <xdr:col>102</xdr:col>
      <xdr:colOff>165100</xdr:colOff>
      <xdr:row>58</xdr:row>
      <xdr:rowOff>70394</xdr:rowOff>
    </xdr:to>
    <xdr:sp macro="" textlink="">
      <xdr:nvSpPr>
        <xdr:cNvPr id="711" name="楕円 710">
          <a:extLst>
            <a:ext uri="{FF2B5EF4-FFF2-40B4-BE49-F238E27FC236}">
              <a16:creationId xmlns:a16="http://schemas.microsoft.com/office/drawing/2014/main" id="{4EC48455-3D97-438E-B3D3-276A7B4E3BE4}"/>
            </a:ext>
          </a:extLst>
        </xdr:cNvPr>
        <xdr:cNvSpPr/>
      </xdr:nvSpPr>
      <xdr:spPr>
        <a:xfrm>
          <a:off x="17551400" y="95572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19594</xdr:rowOff>
    </xdr:from>
    <xdr:to>
      <xdr:col>107</xdr:col>
      <xdr:colOff>50800</xdr:colOff>
      <xdr:row>58</xdr:row>
      <xdr:rowOff>86541</xdr:rowOff>
    </xdr:to>
    <xdr:cxnSp macro="">
      <xdr:nvCxnSpPr>
        <xdr:cNvPr id="712" name="直線コネクタ 711">
          <a:extLst>
            <a:ext uri="{FF2B5EF4-FFF2-40B4-BE49-F238E27FC236}">
              <a16:creationId xmlns:a16="http://schemas.microsoft.com/office/drawing/2014/main" id="{50524367-9956-41BF-892F-B8C524FC99F1}"/>
            </a:ext>
          </a:extLst>
        </xdr:cNvPr>
        <xdr:cNvCxnSpPr/>
      </xdr:nvCxnSpPr>
      <xdr:spPr>
        <a:xfrm>
          <a:off x="17602200" y="9601744"/>
          <a:ext cx="79375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87993</xdr:rowOff>
    </xdr:from>
    <xdr:to>
      <xdr:col>98</xdr:col>
      <xdr:colOff>38100</xdr:colOff>
      <xdr:row>58</xdr:row>
      <xdr:rowOff>18143</xdr:rowOff>
    </xdr:to>
    <xdr:sp macro="" textlink="">
      <xdr:nvSpPr>
        <xdr:cNvPr id="713" name="楕円 712">
          <a:extLst>
            <a:ext uri="{FF2B5EF4-FFF2-40B4-BE49-F238E27FC236}">
              <a16:creationId xmlns:a16="http://schemas.microsoft.com/office/drawing/2014/main" id="{7A79F10B-6622-45A6-85AA-6CC04D1E42A7}"/>
            </a:ext>
          </a:extLst>
        </xdr:cNvPr>
        <xdr:cNvSpPr/>
      </xdr:nvSpPr>
      <xdr:spPr>
        <a:xfrm>
          <a:off x="16757650" y="95050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138793</xdr:rowOff>
    </xdr:from>
    <xdr:to>
      <xdr:col>102</xdr:col>
      <xdr:colOff>114300</xdr:colOff>
      <xdr:row>58</xdr:row>
      <xdr:rowOff>19594</xdr:rowOff>
    </xdr:to>
    <xdr:cxnSp macro="">
      <xdr:nvCxnSpPr>
        <xdr:cNvPr id="714" name="直線コネクタ 713">
          <a:extLst>
            <a:ext uri="{FF2B5EF4-FFF2-40B4-BE49-F238E27FC236}">
              <a16:creationId xmlns:a16="http://schemas.microsoft.com/office/drawing/2014/main" id="{95D119D5-CD04-48BB-963B-3F4AD8605ECB}"/>
            </a:ext>
          </a:extLst>
        </xdr:cNvPr>
        <xdr:cNvCxnSpPr/>
      </xdr:nvCxnSpPr>
      <xdr:spPr>
        <a:xfrm>
          <a:off x="16802100" y="9555843"/>
          <a:ext cx="800100" cy="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715" name="n_1aveValue【学校施設】&#10;一人当たり面積">
          <a:extLst>
            <a:ext uri="{FF2B5EF4-FFF2-40B4-BE49-F238E27FC236}">
              <a16:creationId xmlns:a16="http://schemas.microsoft.com/office/drawing/2014/main" id="{EE1EA9D9-24CC-42FF-B412-76242833310B}"/>
            </a:ext>
          </a:extLst>
        </xdr:cNvPr>
        <xdr:cNvSpPr txBox="1"/>
      </xdr:nvSpPr>
      <xdr:spPr>
        <a:xfrm>
          <a:off x="18980227" y="992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716" name="n_2aveValue【学校施設】&#10;一人当たり面積">
          <a:extLst>
            <a:ext uri="{FF2B5EF4-FFF2-40B4-BE49-F238E27FC236}">
              <a16:creationId xmlns:a16="http://schemas.microsoft.com/office/drawing/2014/main" id="{58BF3287-959D-4003-8B98-A71BFDBCED83}"/>
            </a:ext>
          </a:extLst>
        </xdr:cNvPr>
        <xdr:cNvSpPr txBox="1"/>
      </xdr:nvSpPr>
      <xdr:spPr>
        <a:xfrm>
          <a:off x="18180127" y="99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717" name="n_3aveValue【学校施設】&#10;一人当たり面積">
          <a:extLst>
            <a:ext uri="{FF2B5EF4-FFF2-40B4-BE49-F238E27FC236}">
              <a16:creationId xmlns:a16="http://schemas.microsoft.com/office/drawing/2014/main" id="{C2CCD640-37F9-4487-86D7-D23682F16FFA}"/>
            </a:ext>
          </a:extLst>
        </xdr:cNvPr>
        <xdr:cNvSpPr txBox="1"/>
      </xdr:nvSpPr>
      <xdr:spPr>
        <a:xfrm>
          <a:off x="17386377" y="993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170923</xdr:rowOff>
    </xdr:from>
    <xdr:ext cx="469744" cy="259045"/>
    <xdr:sp macro="" textlink="">
      <xdr:nvSpPr>
        <xdr:cNvPr id="718" name="n_4aveValue【学校施設】&#10;一人当たり面積">
          <a:extLst>
            <a:ext uri="{FF2B5EF4-FFF2-40B4-BE49-F238E27FC236}">
              <a16:creationId xmlns:a16="http://schemas.microsoft.com/office/drawing/2014/main" id="{D323B376-9727-4E26-BD92-03ED2CC57422}"/>
            </a:ext>
          </a:extLst>
        </xdr:cNvPr>
        <xdr:cNvSpPr txBox="1"/>
      </xdr:nvSpPr>
      <xdr:spPr>
        <a:xfrm>
          <a:off x="16592627" y="974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170197</xdr:rowOff>
    </xdr:from>
    <xdr:ext cx="469744" cy="259045"/>
    <xdr:sp macro="" textlink="">
      <xdr:nvSpPr>
        <xdr:cNvPr id="719" name="n_1mainValue【学校施設】&#10;一人当たり面積">
          <a:extLst>
            <a:ext uri="{FF2B5EF4-FFF2-40B4-BE49-F238E27FC236}">
              <a16:creationId xmlns:a16="http://schemas.microsoft.com/office/drawing/2014/main" id="{7CB1B615-6088-40DF-9159-58A02A950D3D}"/>
            </a:ext>
          </a:extLst>
        </xdr:cNvPr>
        <xdr:cNvSpPr txBox="1"/>
      </xdr:nvSpPr>
      <xdr:spPr>
        <a:xfrm>
          <a:off x="18980227" y="941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153868</xdr:rowOff>
    </xdr:from>
    <xdr:ext cx="469744" cy="259045"/>
    <xdr:sp macro="" textlink="">
      <xdr:nvSpPr>
        <xdr:cNvPr id="720" name="n_2mainValue【学校施設】&#10;一人当たり面積">
          <a:extLst>
            <a:ext uri="{FF2B5EF4-FFF2-40B4-BE49-F238E27FC236}">
              <a16:creationId xmlns:a16="http://schemas.microsoft.com/office/drawing/2014/main" id="{1B2EB28B-0DDD-48CA-92B2-0BF352340A9D}"/>
            </a:ext>
          </a:extLst>
        </xdr:cNvPr>
        <xdr:cNvSpPr txBox="1"/>
      </xdr:nvSpPr>
      <xdr:spPr>
        <a:xfrm>
          <a:off x="18180127" y="940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86921</xdr:rowOff>
    </xdr:from>
    <xdr:ext cx="469744" cy="259045"/>
    <xdr:sp macro="" textlink="">
      <xdr:nvSpPr>
        <xdr:cNvPr id="721" name="n_3mainValue【学校施設】&#10;一人当たり面積">
          <a:extLst>
            <a:ext uri="{FF2B5EF4-FFF2-40B4-BE49-F238E27FC236}">
              <a16:creationId xmlns:a16="http://schemas.microsoft.com/office/drawing/2014/main" id="{CD2F512A-2441-472A-837C-094CB54BC4B4}"/>
            </a:ext>
          </a:extLst>
        </xdr:cNvPr>
        <xdr:cNvSpPr txBox="1"/>
      </xdr:nvSpPr>
      <xdr:spPr>
        <a:xfrm>
          <a:off x="17386377" y="933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34670</xdr:rowOff>
    </xdr:from>
    <xdr:ext cx="469744" cy="259045"/>
    <xdr:sp macro="" textlink="">
      <xdr:nvSpPr>
        <xdr:cNvPr id="722" name="n_4mainValue【学校施設】&#10;一人当たり面積">
          <a:extLst>
            <a:ext uri="{FF2B5EF4-FFF2-40B4-BE49-F238E27FC236}">
              <a16:creationId xmlns:a16="http://schemas.microsoft.com/office/drawing/2014/main" id="{24C25E11-9284-42D8-A1DE-4F564EE76994}"/>
            </a:ext>
          </a:extLst>
        </xdr:cNvPr>
        <xdr:cNvSpPr txBox="1"/>
      </xdr:nvSpPr>
      <xdr:spPr>
        <a:xfrm>
          <a:off x="16592627"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50515742-873C-42C8-8ECC-CDD3BE426553}"/>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9879195D-3962-41D0-AFE3-5EE410405109}"/>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A2FA6390-F763-4AA5-8A3D-51DA4A3091F2}"/>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7AC0A718-332F-432A-8705-6C84455910BB}"/>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92D4A9D6-6BD5-4481-900C-E808C90FD30C}"/>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8F681CEE-578D-4389-A777-5CC64789C988}"/>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49DC985A-33E0-4A70-9663-FD2A1065C05E}"/>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4ABA207B-D333-43F2-B3A0-0DE91F3D21B4}"/>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124FF602-8945-4F74-9F4C-8BCB3CCB7BBA}"/>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3AC8CD1E-50E0-4534-B051-26B64E6BDEC7}"/>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3E4C9A6B-61BA-4412-BD47-F1ACB5A9C845}"/>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id="{48376B5A-AA7F-43CE-9113-2709EC7F65E1}"/>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BB86F084-EE84-4BE5-8C59-36E6F3A9A895}"/>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id="{270A75C6-C32F-48C5-9512-11915A426EEC}"/>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id="{DEAD2EFD-4A2E-44D0-878F-2D7603FC049C}"/>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id="{43803067-D5AF-4D35-9818-491C1086179A}"/>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id="{7CA1AC10-FF32-4757-9900-00F671E0D513}"/>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id="{B916BD2E-75EF-40EB-B8FD-CFF142849E99}"/>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id="{A153A0B3-A7BF-43BC-8772-60BF16BA23CE}"/>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id="{2152AFFA-E5D7-4B45-AA2D-20201A2A13D8}"/>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id="{A23F1CB9-9A2B-4BE3-9083-8C722C9A2F5A}"/>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id="{E06C5B2F-182F-4F15-B88F-BFFB215BB60F}"/>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id="{23A2FA0B-9AE9-45B0-B74B-76BA7F3697DE}"/>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E7B2A150-B8A2-4A26-8333-36B67A1D4278}"/>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9C41D8A5-97F7-4203-9B6F-D7651AC5A34E}"/>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748" name="直線コネクタ 747">
          <a:extLst>
            <a:ext uri="{FF2B5EF4-FFF2-40B4-BE49-F238E27FC236}">
              <a16:creationId xmlns:a16="http://schemas.microsoft.com/office/drawing/2014/main" id="{5B1FA037-F108-4194-91B1-E1FE52A0F821}"/>
            </a:ext>
          </a:extLst>
        </xdr:cNvPr>
        <xdr:cNvCxnSpPr/>
      </xdr:nvCxnSpPr>
      <xdr:spPr>
        <a:xfrm flipV="1">
          <a:off x="14699614" y="12943477"/>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児童館】&#10;有形固定資産減価償却率最小値テキスト">
          <a:extLst>
            <a:ext uri="{FF2B5EF4-FFF2-40B4-BE49-F238E27FC236}">
              <a16:creationId xmlns:a16="http://schemas.microsoft.com/office/drawing/2014/main" id="{CF52A50D-B8E9-4E50-B02E-C6E6799DB2B2}"/>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a16="http://schemas.microsoft.com/office/drawing/2014/main" id="{5AABF554-DD73-4CE7-B95B-ABE3893B9501}"/>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751" name="【児童館】&#10;有形固定資産減価償却率最大値テキスト">
          <a:extLst>
            <a:ext uri="{FF2B5EF4-FFF2-40B4-BE49-F238E27FC236}">
              <a16:creationId xmlns:a16="http://schemas.microsoft.com/office/drawing/2014/main" id="{90DF53C8-67D8-4E1D-8B21-D5F7674FEAAC}"/>
            </a:ext>
          </a:extLst>
        </xdr:cNvPr>
        <xdr:cNvSpPr txBox="1"/>
      </xdr:nvSpPr>
      <xdr:spPr>
        <a:xfrm>
          <a:off x="14738350" y="127250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752" name="直線コネクタ 751">
          <a:extLst>
            <a:ext uri="{FF2B5EF4-FFF2-40B4-BE49-F238E27FC236}">
              <a16:creationId xmlns:a16="http://schemas.microsoft.com/office/drawing/2014/main" id="{5B5A5CB6-6225-493C-92AB-D47C029F4BC9}"/>
            </a:ext>
          </a:extLst>
        </xdr:cNvPr>
        <xdr:cNvCxnSpPr/>
      </xdr:nvCxnSpPr>
      <xdr:spPr>
        <a:xfrm>
          <a:off x="14611350" y="12943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753" name="【児童館】&#10;有形固定資産減価償却率平均値テキスト">
          <a:extLst>
            <a:ext uri="{FF2B5EF4-FFF2-40B4-BE49-F238E27FC236}">
              <a16:creationId xmlns:a16="http://schemas.microsoft.com/office/drawing/2014/main" id="{81497889-2949-493F-816A-75477E06CAB7}"/>
            </a:ext>
          </a:extLst>
        </xdr:cNvPr>
        <xdr:cNvSpPr txBox="1"/>
      </xdr:nvSpPr>
      <xdr:spPr>
        <a:xfrm>
          <a:off x="14738350" y="13546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754" name="フローチャート: 判断 753">
          <a:extLst>
            <a:ext uri="{FF2B5EF4-FFF2-40B4-BE49-F238E27FC236}">
              <a16:creationId xmlns:a16="http://schemas.microsoft.com/office/drawing/2014/main" id="{DDA5B471-3B83-4880-A047-3EB16AD8CF53}"/>
            </a:ext>
          </a:extLst>
        </xdr:cNvPr>
        <xdr:cNvSpPr/>
      </xdr:nvSpPr>
      <xdr:spPr>
        <a:xfrm>
          <a:off x="14649450" y="136886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5" name="フローチャート: 判断 754">
          <a:extLst>
            <a:ext uri="{FF2B5EF4-FFF2-40B4-BE49-F238E27FC236}">
              <a16:creationId xmlns:a16="http://schemas.microsoft.com/office/drawing/2014/main" id="{BD1EAC48-C6E2-4AD4-9373-E8C051847032}"/>
            </a:ext>
          </a:extLst>
        </xdr:cNvPr>
        <xdr:cNvSpPr/>
      </xdr:nvSpPr>
      <xdr:spPr>
        <a:xfrm>
          <a:off x="138874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6" name="フローチャート: 判断 755">
          <a:extLst>
            <a:ext uri="{FF2B5EF4-FFF2-40B4-BE49-F238E27FC236}">
              <a16:creationId xmlns:a16="http://schemas.microsoft.com/office/drawing/2014/main" id="{74F09566-9E02-4AD7-AFEC-5B3828A7652A}"/>
            </a:ext>
          </a:extLst>
        </xdr:cNvPr>
        <xdr:cNvSpPr/>
      </xdr:nvSpPr>
      <xdr:spPr>
        <a:xfrm>
          <a:off x="13093700" y="136853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57" name="フローチャート: 判断 756">
          <a:extLst>
            <a:ext uri="{FF2B5EF4-FFF2-40B4-BE49-F238E27FC236}">
              <a16:creationId xmlns:a16="http://schemas.microsoft.com/office/drawing/2014/main" id="{CDFBBF70-CAFE-4BF2-8CCE-4AE86D44DC70}"/>
            </a:ext>
          </a:extLst>
        </xdr:cNvPr>
        <xdr:cNvSpPr/>
      </xdr:nvSpPr>
      <xdr:spPr>
        <a:xfrm>
          <a:off x="12299950" y="136869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758" name="フローチャート: 判断 757">
          <a:extLst>
            <a:ext uri="{FF2B5EF4-FFF2-40B4-BE49-F238E27FC236}">
              <a16:creationId xmlns:a16="http://schemas.microsoft.com/office/drawing/2014/main" id="{CD236504-9A66-4363-94F0-2B5B949E138F}"/>
            </a:ext>
          </a:extLst>
        </xdr:cNvPr>
        <xdr:cNvSpPr/>
      </xdr:nvSpPr>
      <xdr:spPr>
        <a:xfrm>
          <a:off x="11487150" y="136657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E06A28FF-E69C-4E4B-862A-02EC53423F36}"/>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E5008B91-DFE5-470A-8924-4215DBF01E56}"/>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F5840918-C076-4F10-9848-6D8907362289}"/>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30F96F16-8BAC-4ED8-BA54-EB3CE321F716}"/>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7F9D3377-1260-4483-B2A2-920E92FDDC0E}"/>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8527</xdr:rowOff>
    </xdr:from>
    <xdr:to>
      <xdr:col>85</xdr:col>
      <xdr:colOff>177800</xdr:colOff>
      <xdr:row>85</xdr:row>
      <xdr:rowOff>110127</xdr:rowOff>
    </xdr:to>
    <xdr:sp macro="" textlink="">
      <xdr:nvSpPr>
        <xdr:cNvPr id="764" name="楕円 763">
          <a:extLst>
            <a:ext uri="{FF2B5EF4-FFF2-40B4-BE49-F238E27FC236}">
              <a16:creationId xmlns:a16="http://schemas.microsoft.com/office/drawing/2014/main" id="{E83FD0DE-FF96-4135-84B2-7730265D433C}"/>
            </a:ext>
          </a:extLst>
        </xdr:cNvPr>
        <xdr:cNvSpPr/>
      </xdr:nvSpPr>
      <xdr:spPr>
        <a:xfrm>
          <a:off x="14649450" y="1404837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158404</xdr:rowOff>
    </xdr:from>
    <xdr:ext cx="405111" cy="259045"/>
    <xdr:sp macro="" textlink="">
      <xdr:nvSpPr>
        <xdr:cNvPr id="765" name="【児童館】&#10;有形固定資産減価償却率該当値テキスト">
          <a:extLst>
            <a:ext uri="{FF2B5EF4-FFF2-40B4-BE49-F238E27FC236}">
              <a16:creationId xmlns:a16="http://schemas.microsoft.com/office/drawing/2014/main" id="{12C9B864-5202-4D87-803A-0215D29DF1D6}"/>
            </a:ext>
          </a:extLst>
        </xdr:cNvPr>
        <xdr:cNvSpPr txBox="1"/>
      </xdr:nvSpPr>
      <xdr:spPr>
        <a:xfrm>
          <a:off x="14738350" y="1403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157118</xdr:rowOff>
    </xdr:from>
    <xdr:to>
      <xdr:col>81</xdr:col>
      <xdr:colOff>101600</xdr:colOff>
      <xdr:row>85</xdr:row>
      <xdr:rowOff>87268</xdr:rowOff>
    </xdr:to>
    <xdr:sp macro="" textlink="">
      <xdr:nvSpPr>
        <xdr:cNvPr id="766" name="楕円 765">
          <a:extLst>
            <a:ext uri="{FF2B5EF4-FFF2-40B4-BE49-F238E27FC236}">
              <a16:creationId xmlns:a16="http://schemas.microsoft.com/office/drawing/2014/main" id="{A1188D89-7E71-4DD9-997B-00B6122665AE}"/>
            </a:ext>
          </a:extLst>
        </xdr:cNvPr>
        <xdr:cNvSpPr/>
      </xdr:nvSpPr>
      <xdr:spPr>
        <a:xfrm>
          <a:off x="13887450" y="140318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36468</xdr:rowOff>
    </xdr:from>
    <xdr:to>
      <xdr:col>85</xdr:col>
      <xdr:colOff>127000</xdr:colOff>
      <xdr:row>85</xdr:row>
      <xdr:rowOff>59327</xdr:rowOff>
    </xdr:to>
    <xdr:cxnSp macro="">
      <xdr:nvCxnSpPr>
        <xdr:cNvPr id="767" name="直線コネクタ 766">
          <a:extLst>
            <a:ext uri="{FF2B5EF4-FFF2-40B4-BE49-F238E27FC236}">
              <a16:creationId xmlns:a16="http://schemas.microsoft.com/office/drawing/2014/main" id="{3238E3B6-5FE2-4B34-9902-1B3259E97BA0}"/>
            </a:ext>
          </a:extLst>
        </xdr:cNvPr>
        <xdr:cNvCxnSpPr/>
      </xdr:nvCxnSpPr>
      <xdr:spPr>
        <a:xfrm>
          <a:off x="13938250" y="14076318"/>
          <a:ext cx="762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117929</xdr:rowOff>
    </xdr:from>
    <xdr:to>
      <xdr:col>76</xdr:col>
      <xdr:colOff>165100</xdr:colOff>
      <xdr:row>85</xdr:row>
      <xdr:rowOff>48079</xdr:rowOff>
    </xdr:to>
    <xdr:sp macro="" textlink="">
      <xdr:nvSpPr>
        <xdr:cNvPr id="768" name="楕円 767">
          <a:extLst>
            <a:ext uri="{FF2B5EF4-FFF2-40B4-BE49-F238E27FC236}">
              <a16:creationId xmlns:a16="http://schemas.microsoft.com/office/drawing/2014/main" id="{91EEB135-A1C3-41E3-9947-CE31B2F8349E}"/>
            </a:ext>
          </a:extLst>
        </xdr:cNvPr>
        <xdr:cNvSpPr/>
      </xdr:nvSpPr>
      <xdr:spPr>
        <a:xfrm>
          <a:off x="13093700" y="139926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168729</xdr:rowOff>
    </xdr:from>
    <xdr:to>
      <xdr:col>81</xdr:col>
      <xdr:colOff>50800</xdr:colOff>
      <xdr:row>85</xdr:row>
      <xdr:rowOff>36468</xdr:rowOff>
    </xdr:to>
    <xdr:cxnSp macro="">
      <xdr:nvCxnSpPr>
        <xdr:cNvPr id="769" name="直線コネクタ 768">
          <a:extLst>
            <a:ext uri="{FF2B5EF4-FFF2-40B4-BE49-F238E27FC236}">
              <a16:creationId xmlns:a16="http://schemas.microsoft.com/office/drawing/2014/main" id="{0B96D688-240C-471B-BCE5-97B6231B9E76}"/>
            </a:ext>
          </a:extLst>
        </xdr:cNvPr>
        <xdr:cNvCxnSpPr/>
      </xdr:nvCxnSpPr>
      <xdr:spPr>
        <a:xfrm>
          <a:off x="13144500" y="14037129"/>
          <a:ext cx="7937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86905</xdr:rowOff>
    </xdr:from>
    <xdr:to>
      <xdr:col>72</xdr:col>
      <xdr:colOff>38100</xdr:colOff>
      <xdr:row>85</xdr:row>
      <xdr:rowOff>17055</xdr:rowOff>
    </xdr:to>
    <xdr:sp macro="" textlink="">
      <xdr:nvSpPr>
        <xdr:cNvPr id="770" name="楕円 769">
          <a:extLst>
            <a:ext uri="{FF2B5EF4-FFF2-40B4-BE49-F238E27FC236}">
              <a16:creationId xmlns:a16="http://schemas.microsoft.com/office/drawing/2014/main" id="{33EC3B82-0D8C-4C9E-B83F-E32931CD1F82}"/>
            </a:ext>
          </a:extLst>
        </xdr:cNvPr>
        <xdr:cNvSpPr/>
      </xdr:nvSpPr>
      <xdr:spPr>
        <a:xfrm>
          <a:off x="12299950" y="139616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137705</xdr:rowOff>
    </xdr:from>
    <xdr:to>
      <xdr:col>76</xdr:col>
      <xdr:colOff>114300</xdr:colOff>
      <xdr:row>84</xdr:row>
      <xdr:rowOff>168729</xdr:rowOff>
    </xdr:to>
    <xdr:cxnSp macro="">
      <xdr:nvCxnSpPr>
        <xdr:cNvPr id="771" name="直線コネクタ 770">
          <a:extLst>
            <a:ext uri="{FF2B5EF4-FFF2-40B4-BE49-F238E27FC236}">
              <a16:creationId xmlns:a16="http://schemas.microsoft.com/office/drawing/2014/main" id="{F5B4EFD1-0FEC-44F9-A0C0-E2688AF26A23}"/>
            </a:ext>
          </a:extLst>
        </xdr:cNvPr>
        <xdr:cNvCxnSpPr/>
      </xdr:nvCxnSpPr>
      <xdr:spPr>
        <a:xfrm>
          <a:off x="12344400" y="14012455"/>
          <a:ext cx="8001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44450</xdr:rowOff>
    </xdr:from>
    <xdr:to>
      <xdr:col>67</xdr:col>
      <xdr:colOff>101600</xdr:colOff>
      <xdr:row>84</xdr:row>
      <xdr:rowOff>146050</xdr:rowOff>
    </xdr:to>
    <xdr:sp macro="" textlink="">
      <xdr:nvSpPr>
        <xdr:cNvPr id="772" name="楕円 771">
          <a:extLst>
            <a:ext uri="{FF2B5EF4-FFF2-40B4-BE49-F238E27FC236}">
              <a16:creationId xmlns:a16="http://schemas.microsoft.com/office/drawing/2014/main" id="{39B6A6AE-34F4-41B5-B7D8-AD5585A7FDE1}"/>
            </a:ext>
          </a:extLst>
        </xdr:cNvPr>
        <xdr:cNvSpPr/>
      </xdr:nvSpPr>
      <xdr:spPr>
        <a:xfrm>
          <a:off x="1148715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95250</xdr:rowOff>
    </xdr:from>
    <xdr:to>
      <xdr:col>71</xdr:col>
      <xdr:colOff>177800</xdr:colOff>
      <xdr:row>84</xdr:row>
      <xdr:rowOff>137705</xdr:rowOff>
    </xdr:to>
    <xdr:cxnSp macro="">
      <xdr:nvCxnSpPr>
        <xdr:cNvPr id="773" name="直線コネクタ 772">
          <a:extLst>
            <a:ext uri="{FF2B5EF4-FFF2-40B4-BE49-F238E27FC236}">
              <a16:creationId xmlns:a16="http://schemas.microsoft.com/office/drawing/2014/main" id="{0FDB7391-1F2E-4311-8C9F-FCCD66BF5BA1}"/>
            </a:ext>
          </a:extLst>
        </xdr:cNvPr>
        <xdr:cNvCxnSpPr/>
      </xdr:nvCxnSpPr>
      <xdr:spPr>
        <a:xfrm>
          <a:off x="11537950" y="13970000"/>
          <a:ext cx="80645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74" name="n_1aveValue【児童館】&#10;有形固定資産減価償却率">
          <a:extLst>
            <a:ext uri="{FF2B5EF4-FFF2-40B4-BE49-F238E27FC236}">
              <a16:creationId xmlns:a16="http://schemas.microsoft.com/office/drawing/2014/main" id="{6885DF67-E5BE-4F71-99F4-30066BDEA842}"/>
            </a:ext>
          </a:extLst>
        </xdr:cNvPr>
        <xdr:cNvSpPr txBox="1"/>
      </xdr:nvSpPr>
      <xdr:spPr>
        <a:xfrm>
          <a:off x="13742044" y="1349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5" name="n_2aveValue【児童館】&#10;有形固定資産減価償却率">
          <a:extLst>
            <a:ext uri="{FF2B5EF4-FFF2-40B4-BE49-F238E27FC236}">
              <a16:creationId xmlns:a16="http://schemas.microsoft.com/office/drawing/2014/main" id="{080257B0-682C-4534-BC91-0A53D58DB013}"/>
            </a:ext>
          </a:extLst>
        </xdr:cNvPr>
        <xdr:cNvSpPr txBox="1"/>
      </xdr:nvSpPr>
      <xdr:spPr>
        <a:xfrm>
          <a:off x="12960994" y="1346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776" name="n_3aveValue【児童館】&#10;有形固定資産減価償却率">
          <a:extLst>
            <a:ext uri="{FF2B5EF4-FFF2-40B4-BE49-F238E27FC236}">
              <a16:creationId xmlns:a16="http://schemas.microsoft.com/office/drawing/2014/main" id="{FCC0DCAF-B6C8-4885-B856-EFF90BE3B77E}"/>
            </a:ext>
          </a:extLst>
        </xdr:cNvPr>
        <xdr:cNvSpPr txBox="1"/>
      </xdr:nvSpPr>
      <xdr:spPr>
        <a:xfrm>
          <a:off x="12167244" y="13468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777" name="n_4aveValue【児童館】&#10;有形固定資産減価償却率">
          <a:extLst>
            <a:ext uri="{FF2B5EF4-FFF2-40B4-BE49-F238E27FC236}">
              <a16:creationId xmlns:a16="http://schemas.microsoft.com/office/drawing/2014/main" id="{D398C135-9883-4BB3-A2AC-4B489E843AB7}"/>
            </a:ext>
          </a:extLst>
        </xdr:cNvPr>
        <xdr:cNvSpPr txBox="1"/>
      </xdr:nvSpPr>
      <xdr:spPr>
        <a:xfrm>
          <a:off x="11354444" y="13447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78395</xdr:rowOff>
    </xdr:from>
    <xdr:ext cx="405111" cy="259045"/>
    <xdr:sp macro="" textlink="">
      <xdr:nvSpPr>
        <xdr:cNvPr id="778" name="n_1mainValue【児童館】&#10;有形固定資産減価償却率">
          <a:extLst>
            <a:ext uri="{FF2B5EF4-FFF2-40B4-BE49-F238E27FC236}">
              <a16:creationId xmlns:a16="http://schemas.microsoft.com/office/drawing/2014/main" id="{7E0EF43A-79CB-4977-BBD4-C54D94113A6D}"/>
            </a:ext>
          </a:extLst>
        </xdr:cNvPr>
        <xdr:cNvSpPr txBox="1"/>
      </xdr:nvSpPr>
      <xdr:spPr>
        <a:xfrm>
          <a:off x="13742044" y="1411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39206</xdr:rowOff>
    </xdr:from>
    <xdr:ext cx="405111" cy="259045"/>
    <xdr:sp macro="" textlink="">
      <xdr:nvSpPr>
        <xdr:cNvPr id="779" name="n_2mainValue【児童館】&#10;有形固定資産減価償却率">
          <a:extLst>
            <a:ext uri="{FF2B5EF4-FFF2-40B4-BE49-F238E27FC236}">
              <a16:creationId xmlns:a16="http://schemas.microsoft.com/office/drawing/2014/main" id="{B57F48E6-4971-409D-AC37-9A1A7D4A2BE5}"/>
            </a:ext>
          </a:extLst>
        </xdr:cNvPr>
        <xdr:cNvSpPr txBox="1"/>
      </xdr:nvSpPr>
      <xdr:spPr>
        <a:xfrm>
          <a:off x="12960994" y="1407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8182</xdr:rowOff>
    </xdr:from>
    <xdr:ext cx="405111" cy="259045"/>
    <xdr:sp macro="" textlink="">
      <xdr:nvSpPr>
        <xdr:cNvPr id="780" name="n_3mainValue【児童館】&#10;有形固定資産減価償却率">
          <a:extLst>
            <a:ext uri="{FF2B5EF4-FFF2-40B4-BE49-F238E27FC236}">
              <a16:creationId xmlns:a16="http://schemas.microsoft.com/office/drawing/2014/main" id="{5DEEB103-D18E-4A3D-B1D3-5F9421FD3691}"/>
            </a:ext>
          </a:extLst>
        </xdr:cNvPr>
        <xdr:cNvSpPr txBox="1"/>
      </xdr:nvSpPr>
      <xdr:spPr>
        <a:xfrm>
          <a:off x="12167244" y="1404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137177</xdr:rowOff>
    </xdr:from>
    <xdr:ext cx="405111" cy="259045"/>
    <xdr:sp macro="" textlink="">
      <xdr:nvSpPr>
        <xdr:cNvPr id="781" name="n_4mainValue【児童館】&#10;有形固定資産減価償却率">
          <a:extLst>
            <a:ext uri="{FF2B5EF4-FFF2-40B4-BE49-F238E27FC236}">
              <a16:creationId xmlns:a16="http://schemas.microsoft.com/office/drawing/2014/main" id="{36C99008-FC94-4BD8-B3FF-043A17D503D6}"/>
            </a:ext>
          </a:extLst>
        </xdr:cNvPr>
        <xdr:cNvSpPr txBox="1"/>
      </xdr:nvSpPr>
      <xdr:spPr>
        <a:xfrm>
          <a:off x="113544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F6C9E22B-E8D4-4DFB-BE66-A3DB9657BF1C}"/>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947D6E67-2042-4FE3-A916-34C88FA43BDE}"/>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3B59B953-EEE5-4004-9524-CFFD11346B18}"/>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75618D79-FC66-4D1A-B320-5EB2FCFD2A75}"/>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76825ED8-0914-4A29-B258-D24492C816B4}"/>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6B737B09-4481-4193-A942-12E2CA964F21}"/>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3B068384-6BEF-4B5C-AE83-F659FEFF0F09}"/>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27C0722D-B849-4612-96DF-4D8A7E802B6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A8CA7EC8-6106-48CA-8E38-7429E4E69F62}"/>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25CF42FE-2A72-4174-9C12-CE18FA34FA14}"/>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a:extLst>
            <a:ext uri="{FF2B5EF4-FFF2-40B4-BE49-F238E27FC236}">
              <a16:creationId xmlns:a16="http://schemas.microsoft.com/office/drawing/2014/main" id="{D7DB3DD7-715F-4E26-BE8A-45AEBD7ADB24}"/>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a:extLst>
            <a:ext uri="{FF2B5EF4-FFF2-40B4-BE49-F238E27FC236}">
              <a16:creationId xmlns:a16="http://schemas.microsoft.com/office/drawing/2014/main" id="{AB58ECA8-F869-40B3-98D4-4B75CEE99928}"/>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a:extLst>
            <a:ext uri="{FF2B5EF4-FFF2-40B4-BE49-F238E27FC236}">
              <a16:creationId xmlns:a16="http://schemas.microsoft.com/office/drawing/2014/main" id="{D52917F6-8B5E-4A77-99DF-2C6B0B7B21F9}"/>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a:extLst>
            <a:ext uri="{FF2B5EF4-FFF2-40B4-BE49-F238E27FC236}">
              <a16:creationId xmlns:a16="http://schemas.microsoft.com/office/drawing/2014/main" id="{718224A1-D2DA-43AA-93C6-D59D3CC51E56}"/>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a:extLst>
            <a:ext uri="{FF2B5EF4-FFF2-40B4-BE49-F238E27FC236}">
              <a16:creationId xmlns:a16="http://schemas.microsoft.com/office/drawing/2014/main" id="{4CDCB5FF-C799-4F26-92F6-E764F3295512}"/>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a:extLst>
            <a:ext uri="{FF2B5EF4-FFF2-40B4-BE49-F238E27FC236}">
              <a16:creationId xmlns:a16="http://schemas.microsoft.com/office/drawing/2014/main" id="{19747C44-FD80-46F3-A7DE-CB912BAF2E43}"/>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a:extLst>
            <a:ext uri="{FF2B5EF4-FFF2-40B4-BE49-F238E27FC236}">
              <a16:creationId xmlns:a16="http://schemas.microsoft.com/office/drawing/2014/main" id="{951E5748-4FEC-41DD-9821-056A46E96194}"/>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a:extLst>
            <a:ext uri="{FF2B5EF4-FFF2-40B4-BE49-F238E27FC236}">
              <a16:creationId xmlns:a16="http://schemas.microsoft.com/office/drawing/2014/main" id="{7B40A5ED-AFA2-42F1-9F8A-35C5AA67AF30}"/>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CAB6B27B-1A59-46CD-8112-6912C3C77F45}"/>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E1AE767F-4D5E-4176-8F73-8F670146467F}"/>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322872D5-8429-48B6-A555-BF27549ACD33}"/>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803" name="直線コネクタ 802">
          <a:extLst>
            <a:ext uri="{FF2B5EF4-FFF2-40B4-BE49-F238E27FC236}">
              <a16:creationId xmlns:a16="http://schemas.microsoft.com/office/drawing/2014/main" id="{DCE81EA8-262A-4CDF-AB78-ADB9CB3309F1}"/>
            </a:ext>
          </a:extLst>
        </xdr:cNvPr>
        <xdr:cNvCxnSpPr/>
      </xdr:nvCxnSpPr>
      <xdr:spPr>
        <a:xfrm flipV="1">
          <a:off x="19951064" y="13036550"/>
          <a:ext cx="0" cy="118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4" name="【児童館】&#10;一人当たり面積最小値テキスト">
          <a:extLst>
            <a:ext uri="{FF2B5EF4-FFF2-40B4-BE49-F238E27FC236}">
              <a16:creationId xmlns:a16="http://schemas.microsoft.com/office/drawing/2014/main" id="{CBE010B8-8FBB-413F-A6C4-F658FE814D74}"/>
            </a:ext>
          </a:extLst>
        </xdr:cNvPr>
        <xdr:cNvSpPr txBox="1"/>
      </xdr:nvSpPr>
      <xdr:spPr>
        <a:xfrm>
          <a:off x="19989800" y="1422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5" name="直線コネクタ 804">
          <a:extLst>
            <a:ext uri="{FF2B5EF4-FFF2-40B4-BE49-F238E27FC236}">
              <a16:creationId xmlns:a16="http://schemas.microsoft.com/office/drawing/2014/main" id="{FBE2F2EA-8990-408E-ADA2-3D0A1C57D2E6}"/>
            </a:ext>
          </a:extLst>
        </xdr:cNvPr>
        <xdr:cNvCxnSpPr/>
      </xdr:nvCxnSpPr>
      <xdr:spPr>
        <a:xfrm>
          <a:off x="19881850" y="142201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6" name="【児童館】&#10;一人当たり面積最大値テキスト">
          <a:extLst>
            <a:ext uri="{FF2B5EF4-FFF2-40B4-BE49-F238E27FC236}">
              <a16:creationId xmlns:a16="http://schemas.microsoft.com/office/drawing/2014/main" id="{F0F66F6B-E5B8-43E6-9A22-9C3B0C6DC469}"/>
            </a:ext>
          </a:extLst>
        </xdr:cNvPr>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7" name="直線コネクタ 806">
          <a:extLst>
            <a:ext uri="{FF2B5EF4-FFF2-40B4-BE49-F238E27FC236}">
              <a16:creationId xmlns:a16="http://schemas.microsoft.com/office/drawing/2014/main" id="{F8AE51CA-5619-4CA4-8F81-FA9F2E3C8ABE}"/>
            </a:ext>
          </a:extLst>
        </xdr:cNvPr>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8" name="【児童館】&#10;一人当たり面積平均値テキスト">
          <a:extLst>
            <a:ext uri="{FF2B5EF4-FFF2-40B4-BE49-F238E27FC236}">
              <a16:creationId xmlns:a16="http://schemas.microsoft.com/office/drawing/2014/main" id="{866F8934-6CA2-404F-B8CD-F505214369E4}"/>
            </a:ext>
          </a:extLst>
        </xdr:cNvPr>
        <xdr:cNvSpPr txBox="1"/>
      </xdr:nvSpPr>
      <xdr:spPr>
        <a:xfrm>
          <a:off x="19989800" y="1388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9" name="フローチャート: 判断 808">
          <a:extLst>
            <a:ext uri="{FF2B5EF4-FFF2-40B4-BE49-F238E27FC236}">
              <a16:creationId xmlns:a16="http://schemas.microsoft.com/office/drawing/2014/main" id="{4D122F17-8B9B-4858-9FC6-1CDD63AF0AC1}"/>
            </a:ext>
          </a:extLst>
        </xdr:cNvPr>
        <xdr:cNvSpPr/>
      </xdr:nvSpPr>
      <xdr:spPr>
        <a:xfrm>
          <a:off x="19900900" y="1390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810" name="フローチャート: 判断 809">
          <a:extLst>
            <a:ext uri="{FF2B5EF4-FFF2-40B4-BE49-F238E27FC236}">
              <a16:creationId xmlns:a16="http://schemas.microsoft.com/office/drawing/2014/main" id="{1E9714CF-E3F0-468F-B616-A65EF2A0E01C}"/>
            </a:ext>
          </a:extLst>
        </xdr:cNvPr>
        <xdr:cNvSpPr/>
      </xdr:nvSpPr>
      <xdr:spPr>
        <a:xfrm>
          <a:off x="19157950" y="13930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1" name="フローチャート: 判断 810">
          <a:extLst>
            <a:ext uri="{FF2B5EF4-FFF2-40B4-BE49-F238E27FC236}">
              <a16:creationId xmlns:a16="http://schemas.microsoft.com/office/drawing/2014/main" id="{388F6553-F1C4-4D52-A96C-EA1B80CDD33D}"/>
            </a:ext>
          </a:extLst>
        </xdr:cNvPr>
        <xdr:cNvSpPr/>
      </xdr:nvSpPr>
      <xdr:spPr>
        <a:xfrm>
          <a:off x="1834515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12" name="フローチャート: 判断 811">
          <a:extLst>
            <a:ext uri="{FF2B5EF4-FFF2-40B4-BE49-F238E27FC236}">
              <a16:creationId xmlns:a16="http://schemas.microsoft.com/office/drawing/2014/main" id="{8A046B9A-356C-4B30-8EE7-3D5ECEB5B1C8}"/>
            </a:ext>
          </a:extLst>
        </xdr:cNvPr>
        <xdr:cNvSpPr/>
      </xdr:nvSpPr>
      <xdr:spPr>
        <a:xfrm>
          <a:off x="17551400" y="1390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3" name="フローチャート: 判断 812">
          <a:extLst>
            <a:ext uri="{FF2B5EF4-FFF2-40B4-BE49-F238E27FC236}">
              <a16:creationId xmlns:a16="http://schemas.microsoft.com/office/drawing/2014/main" id="{48573543-574C-486C-BF23-35DC17C553CC}"/>
            </a:ext>
          </a:extLst>
        </xdr:cNvPr>
        <xdr:cNvSpPr/>
      </xdr:nvSpPr>
      <xdr:spPr>
        <a:xfrm>
          <a:off x="1675765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69A58CA6-A694-4E48-988D-47ECBEEC4B01}"/>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919542CF-60C9-4CB5-B039-5248968C019C}"/>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C95BEDC7-9E29-4A87-BAFE-3183A036C0E7}"/>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EBB64D44-AB25-4AC0-802C-AF37ACD8143D}"/>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5C61C5A2-2A61-4A11-A542-E271C56F36A9}"/>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21589</xdr:rowOff>
    </xdr:from>
    <xdr:to>
      <xdr:col>116</xdr:col>
      <xdr:colOff>114300</xdr:colOff>
      <xdr:row>81</xdr:row>
      <xdr:rowOff>123189</xdr:rowOff>
    </xdr:to>
    <xdr:sp macro="" textlink="">
      <xdr:nvSpPr>
        <xdr:cNvPr id="819" name="楕円 818">
          <a:extLst>
            <a:ext uri="{FF2B5EF4-FFF2-40B4-BE49-F238E27FC236}">
              <a16:creationId xmlns:a16="http://schemas.microsoft.com/office/drawing/2014/main" id="{F7C6F63F-2F66-48B8-992E-56591EB295D1}"/>
            </a:ext>
          </a:extLst>
        </xdr:cNvPr>
        <xdr:cNvSpPr/>
      </xdr:nvSpPr>
      <xdr:spPr>
        <a:xfrm>
          <a:off x="19900900" y="134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44466</xdr:rowOff>
    </xdr:from>
    <xdr:ext cx="469744" cy="259045"/>
    <xdr:sp macro="" textlink="">
      <xdr:nvSpPr>
        <xdr:cNvPr id="820" name="【児童館】&#10;一人当たり面積該当値テキスト">
          <a:extLst>
            <a:ext uri="{FF2B5EF4-FFF2-40B4-BE49-F238E27FC236}">
              <a16:creationId xmlns:a16="http://schemas.microsoft.com/office/drawing/2014/main" id="{53EDD669-6735-4B26-A429-355AA356000C}"/>
            </a:ext>
          </a:extLst>
        </xdr:cNvPr>
        <xdr:cNvSpPr txBox="1"/>
      </xdr:nvSpPr>
      <xdr:spPr>
        <a:xfrm>
          <a:off x="199898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821" name="楕円 820">
          <a:extLst>
            <a:ext uri="{FF2B5EF4-FFF2-40B4-BE49-F238E27FC236}">
              <a16:creationId xmlns:a16="http://schemas.microsoft.com/office/drawing/2014/main" id="{FCE2721B-6283-4EFB-88D3-19FEF4F1C53E}"/>
            </a:ext>
          </a:extLst>
        </xdr:cNvPr>
        <xdr:cNvSpPr/>
      </xdr:nvSpPr>
      <xdr:spPr>
        <a:xfrm>
          <a:off x="19157950" y="13423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72389</xdr:rowOff>
    </xdr:from>
    <xdr:to>
      <xdr:col>116</xdr:col>
      <xdr:colOff>63500</xdr:colOff>
      <xdr:row>81</xdr:row>
      <xdr:rowOff>95250</xdr:rowOff>
    </xdr:to>
    <xdr:cxnSp macro="">
      <xdr:nvCxnSpPr>
        <xdr:cNvPr id="822" name="直線コネクタ 821">
          <a:extLst>
            <a:ext uri="{FF2B5EF4-FFF2-40B4-BE49-F238E27FC236}">
              <a16:creationId xmlns:a16="http://schemas.microsoft.com/office/drawing/2014/main" id="{AE0E427F-83E9-4A7B-8295-904D330EA688}"/>
            </a:ext>
          </a:extLst>
        </xdr:cNvPr>
        <xdr:cNvCxnSpPr/>
      </xdr:nvCxnSpPr>
      <xdr:spPr>
        <a:xfrm flipV="1">
          <a:off x="19202400" y="13451839"/>
          <a:ext cx="7493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21589</xdr:rowOff>
    </xdr:from>
    <xdr:to>
      <xdr:col>107</xdr:col>
      <xdr:colOff>101600</xdr:colOff>
      <xdr:row>81</xdr:row>
      <xdr:rowOff>123189</xdr:rowOff>
    </xdr:to>
    <xdr:sp macro="" textlink="">
      <xdr:nvSpPr>
        <xdr:cNvPr id="823" name="楕円 822">
          <a:extLst>
            <a:ext uri="{FF2B5EF4-FFF2-40B4-BE49-F238E27FC236}">
              <a16:creationId xmlns:a16="http://schemas.microsoft.com/office/drawing/2014/main" id="{8AC7AF59-C9E5-4B0E-B220-C449CC250EF3}"/>
            </a:ext>
          </a:extLst>
        </xdr:cNvPr>
        <xdr:cNvSpPr/>
      </xdr:nvSpPr>
      <xdr:spPr>
        <a:xfrm>
          <a:off x="18345150" y="134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72389</xdr:rowOff>
    </xdr:from>
    <xdr:to>
      <xdr:col>111</xdr:col>
      <xdr:colOff>177800</xdr:colOff>
      <xdr:row>81</xdr:row>
      <xdr:rowOff>95250</xdr:rowOff>
    </xdr:to>
    <xdr:cxnSp macro="">
      <xdr:nvCxnSpPr>
        <xdr:cNvPr id="824" name="直線コネクタ 823">
          <a:extLst>
            <a:ext uri="{FF2B5EF4-FFF2-40B4-BE49-F238E27FC236}">
              <a16:creationId xmlns:a16="http://schemas.microsoft.com/office/drawing/2014/main" id="{9180F563-7D57-4611-8F98-4479008DB547}"/>
            </a:ext>
          </a:extLst>
        </xdr:cNvPr>
        <xdr:cNvCxnSpPr/>
      </xdr:nvCxnSpPr>
      <xdr:spPr>
        <a:xfrm>
          <a:off x="18395950" y="13451839"/>
          <a:ext cx="8064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825" name="楕円 824">
          <a:extLst>
            <a:ext uri="{FF2B5EF4-FFF2-40B4-BE49-F238E27FC236}">
              <a16:creationId xmlns:a16="http://schemas.microsoft.com/office/drawing/2014/main" id="{0D14AE6F-B13E-4AD1-90DC-2CF137DB53DF}"/>
            </a:ext>
          </a:extLst>
        </xdr:cNvPr>
        <xdr:cNvSpPr/>
      </xdr:nvSpPr>
      <xdr:spPr>
        <a:xfrm>
          <a:off x="175514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72389</xdr:rowOff>
    </xdr:from>
    <xdr:to>
      <xdr:col>107</xdr:col>
      <xdr:colOff>50800</xdr:colOff>
      <xdr:row>81</xdr:row>
      <xdr:rowOff>95250</xdr:rowOff>
    </xdr:to>
    <xdr:cxnSp macro="">
      <xdr:nvCxnSpPr>
        <xdr:cNvPr id="826" name="直線コネクタ 825">
          <a:extLst>
            <a:ext uri="{FF2B5EF4-FFF2-40B4-BE49-F238E27FC236}">
              <a16:creationId xmlns:a16="http://schemas.microsoft.com/office/drawing/2014/main" id="{944910DA-0A6A-4B59-96B0-6F097A4B10E2}"/>
            </a:ext>
          </a:extLst>
        </xdr:cNvPr>
        <xdr:cNvCxnSpPr/>
      </xdr:nvCxnSpPr>
      <xdr:spPr>
        <a:xfrm flipV="1">
          <a:off x="17602200" y="13451839"/>
          <a:ext cx="7937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44450</xdr:rowOff>
    </xdr:from>
    <xdr:to>
      <xdr:col>98</xdr:col>
      <xdr:colOff>38100</xdr:colOff>
      <xdr:row>81</xdr:row>
      <xdr:rowOff>146050</xdr:rowOff>
    </xdr:to>
    <xdr:sp macro="" textlink="">
      <xdr:nvSpPr>
        <xdr:cNvPr id="827" name="楕円 826">
          <a:extLst>
            <a:ext uri="{FF2B5EF4-FFF2-40B4-BE49-F238E27FC236}">
              <a16:creationId xmlns:a16="http://schemas.microsoft.com/office/drawing/2014/main" id="{1EAA0F92-1FE5-4629-B743-345ED7ECEF41}"/>
            </a:ext>
          </a:extLst>
        </xdr:cNvPr>
        <xdr:cNvSpPr/>
      </xdr:nvSpPr>
      <xdr:spPr>
        <a:xfrm>
          <a:off x="16757650" y="13423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95250</xdr:rowOff>
    </xdr:to>
    <xdr:cxnSp macro="">
      <xdr:nvCxnSpPr>
        <xdr:cNvPr id="828" name="直線コネクタ 827">
          <a:extLst>
            <a:ext uri="{FF2B5EF4-FFF2-40B4-BE49-F238E27FC236}">
              <a16:creationId xmlns:a16="http://schemas.microsoft.com/office/drawing/2014/main" id="{7F2AA611-3FFB-4117-B972-8C58838B41FA}"/>
            </a:ext>
          </a:extLst>
        </xdr:cNvPr>
        <xdr:cNvCxnSpPr/>
      </xdr:nvCxnSpPr>
      <xdr:spPr>
        <a:xfrm>
          <a:off x="16802100" y="13474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829" name="n_1aveValue【児童館】&#10;一人当たり面積">
          <a:extLst>
            <a:ext uri="{FF2B5EF4-FFF2-40B4-BE49-F238E27FC236}">
              <a16:creationId xmlns:a16="http://schemas.microsoft.com/office/drawing/2014/main" id="{1DAA02F4-3854-460E-8AD7-BFE379760701}"/>
            </a:ext>
          </a:extLst>
        </xdr:cNvPr>
        <xdr:cNvSpPr txBox="1"/>
      </xdr:nvSpPr>
      <xdr:spPr>
        <a:xfrm>
          <a:off x="189802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30" name="n_2aveValue【児童館】&#10;一人当たり面積">
          <a:extLst>
            <a:ext uri="{FF2B5EF4-FFF2-40B4-BE49-F238E27FC236}">
              <a16:creationId xmlns:a16="http://schemas.microsoft.com/office/drawing/2014/main" id="{4C281129-E7D7-41E4-AAD0-4A848E77E78B}"/>
            </a:ext>
          </a:extLst>
        </xdr:cNvPr>
        <xdr:cNvSpPr txBox="1"/>
      </xdr:nvSpPr>
      <xdr:spPr>
        <a:xfrm>
          <a:off x="181801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831" name="n_3aveValue【児童館】&#10;一人当たり面積">
          <a:extLst>
            <a:ext uri="{FF2B5EF4-FFF2-40B4-BE49-F238E27FC236}">
              <a16:creationId xmlns:a16="http://schemas.microsoft.com/office/drawing/2014/main" id="{F2237B05-E180-4B7F-9F67-70940209E847}"/>
            </a:ext>
          </a:extLst>
        </xdr:cNvPr>
        <xdr:cNvSpPr txBox="1"/>
      </xdr:nvSpPr>
      <xdr:spPr>
        <a:xfrm>
          <a:off x="1738637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832" name="n_4aveValue【児童館】&#10;一人当たり面積">
          <a:extLst>
            <a:ext uri="{FF2B5EF4-FFF2-40B4-BE49-F238E27FC236}">
              <a16:creationId xmlns:a16="http://schemas.microsoft.com/office/drawing/2014/main" id="{4873FC30-63D8-4072-9D24-1475B0FB2C6F}"/>
            </a:ext>
          </a:extLst>
        </xdr:cNvPr>
        <xdr:cNvSpPr txBox="1"/>
      </xdr:nvSpPr>
      <xdr:spPr>
        <a:xfrm>
          <a:off x="1659262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833" name="n_1mainValue【児童館】&#10;一人当たり面積">
          <a:extLst>
            <a:ext uri="{FF2B5EF4-FFF2-40B4-BE49-F238E27FC236}">
              <a16:creationId xmlns:a16="http://schemas.microsoft.com/office/drawing/2014/main" id="{9B2D4A5D-3919-46C8-BC8F-A5A7A5350BCD}"/>
            </a:ext>
          </a:extLst>
        </xdr:cNvPr>
        <xdr:cNvSpPr txBox="1"/>
      </xdr:nvSpPr>
      <xdr:spPr>
        <a:xfrm>
          <a:off x="189802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139716</xdr:rowOff>
    </xdr:from>
    <xdr:ext cx="469744" cy="259045"/>
    <xdr:sp macro="" textlink="">
      <xdr:nvSpPr>
        <xdr:cNvPr id="834" name="n_2mainValue【児童館】&#10;一人当たり面積">
          <a:extLst>
            <a:ext uri="{FF2B5EF4-FFF2-40B4-BE49-F238E27FC236}">
              <a16:creationId xmlns:a16="http://schemas.microsoft.com/office/drawing/2014/main" id="{724DA10F-2FF4-43FC-A972-0A35FBCB85AC}"/>
            </a:ext>
          </a:extLst>
        </xdr:cNvPr>
        <xdr:cNvSpPr txBox="1"/>
      </xdr:nvSpPr>
      <xdr:spPr>
        <a:xfrm>
          <a:off x="18180127" y="1318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835" name="n_3mainValue【児童館】&#10;一人当たり面積">
          <a:extLst>
            <a:ext uri="{FF2B5EF4-FFF2-40B4-BE49-F238E27FC236}">
              <a16:creationId xmlns:a16="http://schemas.microsoft.com/office/drawing/2014/main" id="{36603F0B-ED5B-47F3-B263-3571071E0456}"/>
            </a:ext>
          </a:extLst>
        </xdr:cNvPr>
        <xdr:cNvSpPr txBox="1"/>
      </xdr:nvSpPr>
      <xdr:spPr>
        <a:xfrm>
          <a:off x="1738637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836" name="n_4mainValue【児童館】&#10;一人当たり面積">
          <a:extLst>
            <a:ext uri="{FF2B5EF4-FFF2-40B4-BE49-F238E27FC236}">
              <a16:creationId xmlns:a16="http://schemas.microsoft.com/office/drawing/2014/main" id="{90FFB324-9AE3-4E69-A9D3-73725DFFA3B9}"/>
            </a:ext>
          </a:extLst>
        </xdr:cNvPr>
        <xdr:cNvSpPr txBox="1"/>
      </xdr:nvSpPr>
      <xdr:spPr>
        <a:xfrm>
          <a:off x="165926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E1DFB3D4-D474-4FFA-9D44-00561CC4CEA3}"/>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F3FE9528-E76E-4A24-8CBA-A887862D4C51}"/>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D82F6C2F-6D2F-4991-B2D6-15F08551026D}"/>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E0F00E01-595D-44F3-983F-23F1E3DC739C}"/>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26D7BF09-F1E0-4161-96FF-C109D6F63F3A}"/>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787C4BFF-79A2-469B-B7E9-F336F6D927EF}"/>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07E20F3D-6C0C-4CE1-8931-CEBA872C8DE9}"/>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4442D1CA-996C-4F37-936A-F88783AEC26C}"/>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A185496B-2617-49CE-8672-2B9B39BEC0D5}"/>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71108E4E-8EDA-4ED5-A97A-8D858192D2F4}"/>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5F7F85B3-FC1E-4963-9AB0-90347A7E9F4A}"/>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71300D10-30A9-46B8-9766-081D08C856A0}"/>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1F7498F6-DB44-4029-ADC5-F2DCD9136E35}"/>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41CB3C0D-2554-471E-B489-802FBE6A4E3A}"/>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A4979340-F4D6-47F3-8567-E9A9D93177E4}"/>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F974DC6F-8ACD-437A-AC1E-AF1447AA575E}"/>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E90C494A-8FFB-489D-9298-C2FAA537DB50}"/>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D1C419A0-3E2F-467C-A085-9DFF01328FDA}"/>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CA6D9E6A-C0E4-446D-AD8D-CEF435C4E5AC}"/>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55A4A137-0EB6-4B56-A579-A4EACDAEF3E2}"/>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a:extLst>
            <a:ext uri="{FF2B5EF4-FFF2-40B4-BE49-F238E27FC236}">
              <a16:creationId xmlns:a16="http://schemas.microsoft.com/office/drawing/2014/main" id="{49B4AD13-CD16-4C33-AE15-D5ABA699C242}"/>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DDA46BD2-2A97-4150-BD35-902F356178C8}"/>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a:extLst>
            <a:ext uri="{FF2B5EF4-FFF2-40B4-BE49-F238E27FC236}">
              <a16:creationId xmlns:a16="http://schemas.microsoft.com/office/drawing/2014/main" id="{EF537DB3-5B89-4D51-A860-6485F1C19A39}"/>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1EEC8BF4-500C-4CD6-AC03-2350325F0EFB}"/>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861" name="直線コネクタ 860">
          <a:extLst>
            <a:ext uri="{FF2B5EF4-FFF2-40B4-BE49-F238E27FC236}">
              <a16:creationId xmlns:a16="http://schemas.microsoft.com/office/drawing/2014/main" id="{EC18AEF4-0BDC-4817-8020-AB7A8467082A}"/>
            </a:ext>
          </a:extLst>
        </xdr:cNvPr>
        <xdr:cNvCxnSpPr/>
      </xdr:nvCxnSpPr>
      <xdr:spPr>
        <a:xfrm flipV="1">
          <a:off x="14699614" y="167868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2" name="【公民館】&#10;有形固定資産減価償却率最小値テキスト">
          <a:extLst>
            <a:ext uri="{FF2B5EF4-FFF2-40B4-BE49-F238E27FC236}">
              <a16:creationId xmlns:a16="http://schemas.microsoft.com/office/drawing/2014/main" id="{D6FE5A8D-8763-4991-A6CB-034FD48D3996}"/>
            </a:ext>
          </a:extLst>
        </xdr:cNvPr>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3" name="直線コネクタ 862">
          <a:extLst>
            <a:ext uri="{FF2B5EF4-FFF2-40B4-BE49-F238E27FC236}">
              <a16:creationId xmlns:a16="http://schemas.microsoft.com/office/drawing/2014/main" id="{D6127DC3-6A79-4295-9922-8C217D272EC1}"/>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864" name="【公民館】&#10;有形固定資産減価償却率最大値テキスト">
          <a:extLst>
            <a:ext uri="{FF2B5EF4-FFF2-40B4-BE49-F238E27FC236}">
              <a16:creationId xmlns:a16="http://schemas.microsoft.com/office/drawing/2014/main" id="{A0BBD1EA-C853-4B56-8D4E-9B6686188174}"/>
            </a:ext>
          </a:extLst>
        </xdr:cNvPr>
        <xdr:cNvSpPr txBox="1"/>
      </xdr:nvSpPr>
      <xdr:spPr>
        <a:xfrm>
          <a:off x="14738350" y="16562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865" name="直線コネクタ 864">
          <a:extLst>
            <a:ext uri="{FF2B5EF4-FFF2-40B4-BE49-F238E27FC236}">
              <a16:creationId xmlns:a16="http://schemas.microsoft.com/office/drawing/2014/main" id="{D5A9C812-B885-4820-9243-C03C7AEBF248}"/>
            </a:ext>
          </a:extLst>
        </xdr:cNvPr>
        <xdr:cNvCxnSpPr/>
      </xdr:nvCxnSpPr>
      <xdr:spPr>
        <a:xfrm>
          <a:off x="14611350" y="16786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866" name="【公民館】&#10;有形固定資産減価償却率平均値テキスト">
          <a:extLst>
            <a:ext uri="{FF2B5EF4-FFF2-40B4-BE49-F238E27FC236}">
              <a16:creationId xmlns:a16="http://schemas.microsoft.com/office/drawing/2014/main" id="{F2D70CA3-4BC9-4DD5-9DC5-817479232566}"/>
            </a:ext>
          </a:extLst>
        </xdr:cNvPr>
        <xdr:cNvSpPr txBox="1"/>
      </xdr:nvSpPr>
      <xdr:spPr>
        <a:xfrm>
          <a:off x="14738350" y="17077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67" name="フローチャート: 判断 866">
          <a:extLst>
            <a:ext uri="{FF2B5EF4-FFF2-40B4-BE49-F238E27FC236}">
              <a16:creationId xmlns:a16="http://schemas.microsoft.com/office/drawing/2014/main" id="{F873410A-664D-46FD-8611-7DBA3B5B9252}"/>
            </a:ext>
          </a:extLst>
        </xdr:cNvPr>
        <xdr:cNvSpPr/>
      </xdr:nvSpPr>
      <xdr:spPr>
        <a:xfrm>
          <a:off x="14649450" y="172256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868" name="フローチャート: 判断 867">
          <a:extLst>
            <a:ext uri="{FF2B5EF4-FFF2-40B4-BE49-F238E27FC236}">
              <a16:creationId xmlns:a16="http://schemas.microsoft.com/office/drawing/2014/main" id="{53C59075-CFC4-486C-900B-F9817E806F23}"/>
            </a:ext>
          </a:extLst>
        </xdr:cNvPr>
        <xdr:cNvSpPr/>
      </xdr:nvSpPr>
      <xdr:spPr>
        <a:xfrm>
          <a:off x="13887450" y="172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69" name="フローチャート: 判断 868">
          <a:extLst>
            <a:ext uri="{FF2B5EF4-FFF2-40B4-BE49-F238E27FC236}">
              <a16:creationId xmlns:a16="http://schemas.microsoft.com/office/drawing/2014/main" id="{CE2CD7BB-C53F-4C1E-A7D0-BB52CEB751FC}"/>
            </a:ext>
          </a:extLst>
        </xdr:cNvPr>
        <xdr:cNvSpPr/>
      </xdr:nvSpPr>
      <xdr:spPr>
        <a:xfrm>
          <a:off x="13093700" y="1720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70" name="フローチャート: 判断 869">
          <a:extLst>
            <a:ext uri="{FF2B5EF4-FFF2-40B4-BE49-F238E27FC236}">
              <a16:creationId xmlns:a16="http://schemas.microsoft.com/office/drawing/2014/main" id="{FE5202EF-CC8E-4692-9AE7-EFDB953AA444}"/>
            </a:ext>
          </a:extLst>
        </xdr:cNvPr>
        <xdr:cNvSpPr/>
      </xdr:nvSpPr>
      <xdr:spPr>
        <a:xfrm>
          <a:off x="12299950" y="171913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871" name="フローチャート: 判断 870">
          <a:extLst>
            <a:ext uri="{FF2B5EF4-FFF2-40B4-BE49-F238E27FC236}">
              <a16:creationId xmlns:a16="http://schemas.microsoft.com/office/drawing/2014/main" id="{220B614C-0F71-481F-9B4E-79BB83AA44B4}"/>
            </a:ext>
          </a:extLst>
        </xdr:cNvPr>
        <xdr:cNvSpPr/>
      </xdr:nvSpPr>
      <xdr:spPr>
        <a:xfrm>
          <a:off x="11487150" y="1716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2FDDFFD4-A9F2-4449-9118-83A8C01EC2EC}"/>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7789DA77-1318-4BC3-B0C8-AE09B9FDBDF3}"/>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492861D5-4E6B-4CB3-B65D-1B95CBCDC504}"/>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74DC9438-0174-47B8-B50E-C889692B9436}"/>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ADDB4557-AC35-49C0-8064-2CD0DFDD8AF6}"/>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877" name="楕円 876">
          <a:extLst>
            <a:ext uri="{FF2B5EF4-FFF2-40B4-BE49-F238E27FC236}">
              <a16:creationId xmlns:a16="http://schemas.microsoft.com/office/drawing/2014/main" id="{82B8D541-7CA4-44CF-913C-3FEF79093C0B}"/>
            </a:ext>
          </a:extLst>
        </xdr:cNvPr>
        <xdr:cNvSpPr/>
      </xdr:nvSpPr>
      <xdr:spPr>
        <a:xfrm>
          <a:off x="14649450" y="1743328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878" name="【公民館】&#10;有形固定資産減価償却率該当値テキスト">
          <a:extLst>
            <a:ext uri="{FF2B5EF4-FFF2-40B4-BE49-F238E27FC236}">
              <a16:creationId xmlns:a16="http://schemas.microsoft.com/office/drawing/2014/main" id="{2D1545A0-9CD1-471A-8E95-12B668011BA2}"/>
            </a:ext>
          </a:extLst>
        </xdr:cNvPr>
        <xdr:cNvSpPr txBox="1"/>
      </xdr:nvSpPr>
      <xdr:spPr>
        <a:xfrm>
          <a:off x="14738350"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139700</xdr:rowOff>
    </xdr:from>
    <xdr:to>
      <xdr:col>81</xdr:col>
      <xdr:colOff>101600</xdr:colOff>
      <xdr:row>105</xdr:row>
      <xdr:rowOff>69850</xdr:rowOff>
    </xdr:to>
    <xdr:sp macro="" textlink="">
      <xdr:nvSpPr>
        <xdr:cNvPr id="879" name="楕円 878">
          <a:extLst>
            <a:ext uri="{FF2B5EF4-FFF2-40B4-BE49-F238E27FC236}">
              <a16:creationId xmlns:a16="http://schemas.microsoft.com/office/drawing/2014/main" id="{4467B3F0-B61E-4420-BE6A-8E502A76F972}"/>
            </a:ext>
          </a:extLst>
        </xdr:cNvPr>
        <xdr:cNvSpPr/>
      </xdr:nvSpPr>
      <xdr:spPr>
        <a:xfrm>
          <a:off x="1388745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19050</xdr:rowOff>
    </xdr:from>
    <xdr:to>
      <xdr:col>85</xdr:col>
      <xdr:colOff>127000</xdr:colOff>
      <xdr:row>105</xdr:row>
      <xdr:rowOff>53339</xdr:rowOff>
    </xdr:to>
    <xdr:cxnSp macro="">
      <xdr:nvCxnSpPr>
        <xdr:cNvPr id="880" name="直線コネクタ 879">
          <a:extLst>
            <a:ext uri="{FF2B5EF4-FFF2-40B4-BE49-F238E27FC236}">
              <a16:creationId xmlns:a16="http://schemas.microsoft.com/office/drawing/2014/main" id="{2C7C0E91-81B6-425A-8307-88A7CAC4D91F}"/>
            </a:ext>
          </a:extLst>
        </xdr:cNvPr>
        <xdr:cNvCxnSpPr/>
      </xdr:nvCxnSpPr>
      <xdr:spPr>
        <a:xfrm>
          <a:off x="13938250" y="17449800"/>
          <a:ext cx="762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81" name="楕円 880">
          <a:extLst>
            <a:ext uri="{FF2B5EF4-FFF2-40B4-BE49-F238E27FC236}">
              <a16:creationId xmlns:a16="http://schemas.microsoft.com/office/drawing/2014/main" id="{D8029148-6E07-406D-8B54-BB1D9DC11108}"/>
            </a:ext>
          </a:extLst>
        </xdr:cNvPr>
        <xdr:cNvSpPr/>
      </xdr:nvSpPr>
      <xdr:spPr>
        <a:xfrm>
          <a:off x="130937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19050</xdr:rowOff>
    </xdr:to>
    <xdr:cxnSp macro="">
      <xdr:nvCxnSpPr>
        <xdr:cNvPr id="882" name="直線コネクタ 881">
          <a:extLst>
            <a:ext uri="{FF2B5EF4-FFF2-40B4-BE49-F238E27FC236}">
              <a16:creationId xmlns:a16="http://schemas.microsoft.com/office/drawing/2014/main" id="{8DE17E01-6400-41AB-AE8C-D661532938D8}"/>
            </a:ext>
          </a:extLst>
        </xdr:cNvPr>
        <xdr:cNvCxnSpPr/>
      </xdr:nvCxnSpPr>
      <xdr:spPr>
        <a:xfrm>
          <a:off x="13144500" y="17415511"/>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69214</xdr:rowOff>
    </xdr:from>
    <xdr:to>
      <xdr:col>72</xdr:col>
      <xdr:colOff>38100</xdr:colOff>
      <xdr:row>104</xdr:row>
      <xdr:rowOff>170814</xdr:rowOff>
    </xdr:to>
    <xdr:sp macro="" textlink="">
      <xdr:nvSpPr>
        <xdr:cNvPr id="883" name="楕円 882">
          <a:extLst>
            <a:ext uri="{FF2B5EF4-FFF2-40B4-BE49-F238E27FC236}">
              <a16:creationId xmlns:a16="http://schemas.microsoft.com/office/drawing/2014/main" id="{47E8AAF9-7AED-4121-8964-BC1020637BA0}"/>
            </a:ext>
          </a:extLst>
        </xdr:cNvPr>
        <xdr:cNvSpPr/>
      </xdr:nvSpPr>
      <xdr:spPr>
        <a:xfrm>
          <a:off x="12299950" y="173285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120014</xdr:rowOff>
    </xdr:from>
    <xdr:to>
      <xdr:col>76</xdr:col>
      <xdr:colOff>114300</xdr:colOff>
      <xdr:row>104</xdr:row>
      <xdr:rowOff>156211</xdr:rowOff>
    </xdr:to>
    <xdr:cxnSp macro="">
      <xdr:nvCxnSpPr>
        <xdr:cNvPr id="884" name="直線コネクタ 883">
          <a:extLst>
            <a:ext uri="{FF2B5EF4-FFF2-40B4-BE49-F238E27FC236}">
              <a16:creationId xmlns:a16="http://schemas.microsoft.com/office/drawing/2014/main" id="{DAF05CDA-97A7-47B6-BC9A-805827979179}"/>
            </a:ext>
          </a:extLst>
        </xdr:cNvPr>
        <xdr:cNvCxnSpPr/>
      </xdr:nvCxnSpPr>
      <xdr:spPr>
        <a:xfrm>
          <a:off x="12344400" y="17379314"/>
          <a:ext cx="8001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33020</xdr:rowOff>
    </xdr:from>
    <xdr:to>
      <xdr:col>67</xdr:col>
      <xdr:colOff>101600</xdr:colOff>
      <xdr:row>104</xdr:row>
      <xdr:rowOff>134620</xdr:rowOff>
    </xdr:to>
    <xdr:sp macro="" textlink="">
      <xdr:nvSpPr>
        <xdr:cNvPr id="885" name="楕円 884">
          <a:extLst>
            <a:ext uri="{FF2B5EF4-FFF2-40B4-BE49-F238E27FC236}">
              <a16:creationId xmlns:a16="http://schemas.microsoft.com/office/drawing/2014/main" id="{7F4BB2A4-B54D-435B-BCFE-84007487ED3D}"/>
            </a:ext>
          </a:extLst>
        </xdr:cNvPr>
        <xdr:cNvSpPr/>
      </xdr:nvSpPr>
      <xdr:spPr>
        <a:xfrm>
          <a:off x="1148715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83820</xdr:rowOff>
    </xdr:from>
    <xdr:to>
      <xdr:col>71</xdr:col>
      <xdr:colOff>177800</xdr:colOff>
      <xdr:row>104</xdr:row>
      <xdr:rowOff>120014</xdr:rowOff>
    </xdr:to>
    <xdr:cxnSp macro="">
      <xdr:nvCxnSpPr>
        <xdr:cNvPr id="886" name="直線コネクタ 885">
          <a:extLst>
            <a:ext uri="{FF2B5EF4-FFF2-40B4-BE49-F238E27FC236}">
              <a16:creationId xmlns:a16="http://schemas.microsoft.com/office/drawing/2014/main" id="{915A3867-ED57-4F38-8F88-3CB73E68359F}"/>
            </a:ext>
          </a:extLst>
        </xdr:cNvPr>
        <xdr:cNvCxnSpPr/>
      </xdr:nvCxnSpPr>
      <xdr:spPr>
        <a:xfrm>
          <a:off x="11537950" y="17343120"/>
          <a:ext cx="8064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887" name="n_1aveValue【公民館】&#10;有形固定資産減価償却率">
          <a:extLst>
            <a:ext uri="{FF2B5EF4-FFF2-40B4-BE49-F238E27FC236}">
              <a16:creationId xmlns:a16="http://schemas.microsoft.com/office/drawing/2014/main" id="{8E7C8CB7-22BD-446B-9B91-A4DE1C2A68F0}"/>
            </a:ext>
          </a:extLst>
        </xdr:cNvPr>
        <xdr:cNvSpPr txBox="1"/>
      </xdr:nvSpPr>
      <xdr:spPr>
        <a:xfrm>
          <a:off x="13742044" y="1698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888" name="n_2aveValue【公民館】&#10;有形固定資産減価償却率">
          <a:extLst>
            <a:ext uri="{FF2B5EF4-FFF2-40B4-BE49-F238E27FC236}">
              <a16:creationId xmlns:a16="http://schemas.microsoft.com/office/drawing/2014/main" id="{2BB0D0DC-4B57-42AF-958E-CF727DF193F8}"/>
            </a:ext>
          </a:extLst>
        </xdr:cNvPr>
        <xdr:cNvSpPr txBox="1"/>
      </xdr:nvSpPr>
      <xdr:spPr>
        <a:xfrm>
          <a:off x="12960994" y="1697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889" name="n_3aveValue【公民館】&#10;有形固定資産減価償却率">
          <a:extLst>
            <a:ext uri="{FF2B5EF4-FFF2-40B4-BE49-F238E27FC236}">
              <a16:creationId xmlns:a16="http://schemas.microsoft.com/office/drawing/2014/main" id="{BE74D3C4-993C-43E8-9A59-A7682E8BDC4E}"/>
            </a:ext>
          </a:extLst>
        </xdr:cNvPr>
        <xdr:cNvSpPr txBox="1"/>
      </xdr:nvSpPr>
      <xdr:spPr>
        <a:xfrm>
          <a:off x="12167244" y="1696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890" name="n_4aveValue【公民館】&#10;有形固定資産減価償却率">
          <a:extLst>
            <a:ext uri="{FF2B5EF4-FFF2-40B4-BE49-F238E27FC236}">
              <a16:creationId xmlns:a16="http://schemas.microsoft.com/office/drawing/2014/main" id="{5C890CD9-4EE8-41C2-9854-E550E5F59948}"/>
            </a:ext>
          </a:extLst>
        </xdr:cNvPr>
        <xdr:cNvSpPr txBox="1"/>
      </xdr:nvSpPr>
      <xdr:spPr>
        <a:xfrm>
          <a:off x="11354444" y="1694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60977</xdr:rowOff>
    </xdr:from>
    <xdr:ext cx="405111" cy="259045"/>
    <xdr:sp macro="" textlink="">
      <xdr:nvSpPr>
        <xdr:cNvPr id="891" name="n_1mainValue【公民館】&#10;有形固定資産減価償却率">
          <a:extLst>
            <a:ext uri="{FF2B5EF4-FFF2-40B4-BE49-F238E27FC236}">
              <a16:creationId xmlns:a16="http://schemas.microsoft.com/office/drawing/2014/main" id="{4F6EE650-E3C0-4082-B06C-33D41574FD9C}"/>
            </a:ext>
          </a:extLst>
        </xdr:cNvPr>
        <xdr:cNvSpPr txBox="1"/>
      </xdr:nvSpPr>
      <xdr:spPr>
        <a:xfrm>
          <a:off x="137420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92" name="n_2mainValue【公民館】&#10;有形固定資産減価償却率">
          <a:extLst>
            <a:ext uri="{FF2B5EF4-FFF2-40B4-BE49-F238E27FC236}">
              <a16:creationId xmlns:a16="http://schemas.microsoft.com/office/drawing/2014/main" id="{94BC19CD-7068-4C6F-8DD3-B98DAE43625D}"/>
            </a:ext>
          </a:extLst>
        </xdr:cNvPr>
        <xdr:cNvSpPr txBox="1"/>
      </xdr:nvSpPr>
      <xdr:spPr>
        <a:xfrm>
          <a:off x="12960994" y="1745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161941</xdr:rowOff>
    </xdr:from>
    <xdr:ext cx="405111" cy="259045"/>
    <xdr:sp macro="" textlink="">
      <xdr:nvSpPr>
        <xdr:cNvPr id="893" name="n_3mainValue【公民館】&#10;有形固定資産減価償却率">
          <a:extLst>
            <a:ext uri="{FF2B5EF4-FFF2-40B4-BE49-F238E27FC236}">
              <a16:creationId xmlns:a16="http://schemas.microsoft.com/office/drawing/2014/main" id="{8429E488-ABA3-4E66-8036-0F9687A76E5A}"/>
            </a:ext>
          </a:extLst>
        </xdr:cNvPr>
        <xdr:cNvSpPr txBox="1"/>
      </xdr:nvSpPr>
      <xdr:spPr>
        <a:xfrm>
          <a:off x="12167244" y="17421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125747</xdr:rowOff>
    </xdr:from>
    <xdr:ext cx="405111" cy="259045"/>
    <xdr:sp macro="" textlink="">
      <xdr:nvSpPr>
        <xdr:cNvPr id="894" name="n_4mainValue【公民館】&#10;有形固定資産減価償却率">
          <a:extLst>
            <a:ext uri="{FF2B5EF4-FFF2-40B4-BE49-F238E27FC236}">
              <a16:creationId xmlns:a16="http://schemas.microsoft.com/office/drawing/2014/main" id="{5E06D983-74FD-4E25-94E5-9EC65A88C1E3}"/>
            </a:ext>
          </a:extLst>
        </xdr:cNvPr>
        <xdr:cNvSpPr txBox="1"/>
      </xdr:nvSpPr>
      <xdr:spPr>
        <a:xfrm>
          <a:off x="1135444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475A828B-17B8-43E8-81D1-9E5CAD466BE7}"/>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D484798F-9D38-49DD-B67E-5AD6F494B45F}"/>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18C0C9C1-229F-41A0-AC07-8392FC37ADFD}"/>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A136B9B6-1771-49E8-9719-9DD733BE64D9}"/>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F92A27BC-094E-46FC-983E-2C5F56CD98BE}"/>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6C973F5F-97CC-46BA-BDD6-CBEE2B7A4892}"/>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648898F7-EC66-499A-96D7-120CB17BB264}"/>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53F4C29E-BCAC-48CE-AA0D-9C24937F9C28}"/>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2D9C6F19-EE0D-489D-B552-97E61A01AAD9}"/>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75F11DFB-4CD4-4DD2-BF3F-F88F42291F82}"/>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a:extLst>
            <a:ext uri="{FF2B5EF4-FFF2-40B4-BE49-F238E27FC236}">
              <a16:creationId xmlns:a16="http://schemas.microsoft.com/office/drawing/2014/main" id="{E4F9FBD7-D8E7-411D-98B3-DCDBF17E6105}"/>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a:extLst>
            <a:ext uri="{FF2B5EF4-FFF2-40B4-BE49-F238E27FC236}">
              <a16:creationId xmlns:a16="http://schemas.microsoft.com/office/drawing/2014/main" id="{4CF79CC7-891B-4899-B796-8774410D4ABE}"/>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a:extLst>
            <a:ext uri="{FF2B5EF4-FFF2-40B4-BE49-F238E27FC236}">
              <a16:creationId xmlns:a16="http://schemas.microsoft.com/office/drawing/2014/main" id="{49516D92-3607-4313-9D8A-8EE56492A87F}"/>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a:extLst>
            <a:ext uri="{FF2B5EF4-FFF2-40B4-BE49-F238E27FC236}">
              <a16:creationId xmlns:a16="http://schemas.microsoft.com/office/drawing/2014/main" id="{18017389-0D39-4497-9B99-F42858B672C8}"/>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a:extLst>
            <a:ext uri="{FF2B5EF4-FFF2-40B4-BE49-F238E27FC236}">
              <a16:creationId xmlns:a16="http://schemas.microsoft.com/office/drawing/2014/main" id="{BC5ADF82-A6AD-4FC3-BE99-696EB9C4A53A}"/>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a:extLst>
            <a:ext uri="{FF2B5EF4-FFF2-40B4-BE49-F238E27FC236}">
              <a16:creationId xmlns:a16="http://schemas.microsoft.com/office/drawing/2014/main" id="{7E342CEA-3A34-441D-A92C-C7F2218FC39B}"/>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a:extLst>
            <a:ext uri="{FF2B5EF4-FFF2-40B4-BE49-F238E27FC236}">
              <a16:creationId xmlns:a16="http://schemas.microsoft.com/office/drawing/2014/main" id="{83C3FDD8-A549-43E4-8736-BEA453DF0002}"/>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a:extLst>
            <a:ext uri="{FF2B5EF4-FFF2-40B4-BE49-F238E27FC236}">
              <a16:creationId xmlns:a16="http://schemas.microsoft.com/office/drawing/2014/main" id="{7638A67F-9E6E-4720-A1D3-2C41FDE47A69}"/>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a:extLst>
            <a:ext uri="{FF2B5EF4-FFF2-40B4-BE49-F238E27FC236}">
              <a16:creationId xmlns:a16="http://schemas.microsoft.com/office/drawing/2014/main" id="{B2CB6066-52C4-4F20-8C19-791671659C76}"/>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a:extLst>
            <a:ext uri="{FF2B5EF4-FFF2-40B4-BE49-F238E27FC236}">
              <a16:creationId xmlns:a16="http://schemas.microsoft.com/office/drawing/2014/main" id="{0178E0B2-74BD-4402-96F2-3478247646BD}"/>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25420ADD-4F07-40A8-AED5-49D5C593DC7E}"/>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A65415EC-5B52-4DC6-AD69-54C5C27E5BB3}"/>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E3128390-AE82-4593-9E2C-C499F1B474C9}"/>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918" name="直線コネクタ 917">
          <a:extLst>
            <a:ext uri="{FF2B5EF4-FFF2-40B4-BE49-F238E27FC236}">
              <a16:creationId xmlns:a16="http://schemas.microsoft.com/office/drawing/2014/main" id="{C75C6E12-2217-46F1-B7A1-ACBF565BE731}"/>
            </a:ext>
          </a:extLst>
        </xdr:cNvPr>
        <xdr:cNvCxnSpPr/>
      </xdr:nvCxnSpPr>
      <xdr:spPr>
        <a:xfrm flipV="1">
          <a:off x="19951064" y="168021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9" name="【公民館】&#10;一人当たり面積最小値テキスト">
          <a:extLst>
            <a:ext uri="{FF2B5EF4-FFF2-40B4-BE49-F238E27FC236}">
              <a16:creationId xmlns:a16="http://schemas.microsoft.com/office/drawing/2014/main" id="{FA69B176-5917-43CB-97B8-CF1DF10E396E}"/>
            </a:ext>
          </a:extLst>
        </xdr:cNvPr>
        <xdr:cNvSpPr txBox="1"/>
      </xdr:nvSpPr>
      <xdr:spPr>
        <a:xfrm>
          <a:off x="199898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0" name="直線コネクタ 919">
          <a:extLst>
            <a:ext uri="{FF2B5EF4-FFF2-40B4-BE49-F238E27FC236}">
              <a16:creationId xmlns:a16="http://schemas.microsoft.com/office/drawing/2014/main" id="{DF0CE7BA-EA69-4B60-A5B2-599CBD7EB9C4}"/>
            </a:ext>
          </a:extLst>
        </xdr:cNvPr>
        <xdr:cNvCxnSpPr/>
      </xdr:nvCxnSpPr>
      <xdr:spPr>
        <a:xfrm>
          <a:off x="19881850" y="18059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21" name="【公民館】&#10;一人当たり面積最大値テキスト">
          <a:extLst>
            <a:ext uri="{FF2B5EF4-FFF2-40B4-BE49-F238E27FC236}">
              <a16:creationId xmlns:a16="http://schemas.microsoft.com/office/drawing/2014/main" id="{4958CE67-16AE-462B-8F3D-DF4F58216719}"/>
            </a:ext>
          </a:extLst>
        </xdr:cNvPr>
        <xdr:cNvSpPr txBox="1"/>
      </xdr:nvSpPr>
      <xdr:spPr>
        <a:xfrm>
          <a:off x="1998980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2" name="直線コネクタ 921">
          <a:extLst>
            <a:ext uri="{FF2B5EF4-FFF2-40B4-BE49-F238E27FC236}">
              <a16:creationId xmlns:a16="http://schemas.microsoft.com/office/drawing/2014/main" id="{11373164-DFD4-4ECD-BA7C-E23E2482D760}"/>
            </a:ext>
          </a:extLst>
        </xdr:cNvPr>
        <xdr:cNvCxnSpPr/>
      </xdr:nvCxnSpPr>
      <xdr:spPr>
        <a:xfrm>
          <a:off x="1988185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3" name="【公民館】&#10;一人当たり面積平均値テキスト">
          <a:extLst>
            <a:ext uri="{FF2B5EF4-FFF2-40B4-BE49-F238E27FC236}">
              <a16:creationId xmlns:a16="http://schemas.microsoft.com/office/drawing/2014/main" id="{F36133B5-A109-4CA5-AB99-AE58F6D11B7B}"/>
            </a:ext>
          </a:extLst>
        </xdr:cNvPr>
        <xdr:cNvSpPr txBox="1"/>
      </xdr:nvSpPr>
      <xdr:spPr>
        <a:xfrm>
          <a:off x="19989800" y="17357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4" name="フローチャート: 判断 923">
          <a:extLst>
            <a:ext uri="{FF2B5EF4-FFF2-40B4-BE49-F238E27FC236}">
              <a16:creationId xmlns:a16="http://schemas.microsoft.com/office/drawing/2014/main" id="{A08199DE-B650-4EEA-B9C0-73159BAC63DE}"/>
            </a:ext>
          </a:extLst>
        </xdr:cNvPr>
        <xdr:cNvSpPr/>
      </xdr:nvSpPr>
      <xdr:spPr>
        <a:xfrm>
          <a:off x="1990090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925" name="フローチャート: 判断 924">
          <a:extLst>
            <a:ext uri="{FF2B5EF4-FFF2-40B4-BE49-F238E27FC236}">
              <a16:creationId xmlns:a16="http://schemas.microsoft.com/office/drawing/2014/main" id="{EDFBCB23-0E47-42E3-B721-7FBBF195BBF4}"/>
            </a:ext>
          </a:extLst>
        </xdr:cNvPr>
        <xdr:cNvSpPr/>
      </xdr:nvSpPr>
      <xdr:spPr>
        <a:xfrm>
          <a:off x="191579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6" name="フローチャート: 判断 925">
          <a:extLst>
            <a:ext uri="{FF2B5EF4-FFF2-40B4-BE49-F238E27FC236}">
              <a16:creationId xmlns:a16="http://schemas.microsoft.com/office/drawing/2014/main" id="{1BA3B0ED-1A9D-4699-8B5E-F8F6832F88AB}"/>
            </a:ext>
          </a:extLst>
        </xdr:cNvPr>
        <xdr:cNvSpPr/>
      </xdr:nvSpPr>
      <xdr:spPr>
        <a:xfrm>
          <a:off x="1834515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27" name="フローチャート: 判断 926">
          <a:extLst>
            <a:ext uri="{FF2B5EF4-FFF2-40B4-BE49-F238E27FC236}">
              <a16:creationId xmlns:a16="http://schemas.microsoft.com/office/drawing/2014/main" id="{45FEEF59-3BF9-49B3-BD51-416D813D90B2}"/>
            </a:ext>
          </a:extLst>
        </xdr:cNvPr>
        <xdr:cNvSpPr/>
      </xdr:nvSpPr>
      <xdr:spPr>
        <a:xfrm>
          <a:off x="17551400" y="1752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28" name="フローチャート: 判断 927">
          <a:extLst>
            <a:ext uri="{FF2B5EF4-FFF2-40B4-BE49-F238E27FC236}">
              <a16:creationId xmlns:a16="http://schemas.microsoft.com/office/drawing/2014/main" id="{083CCC87-203A-4391-82BF-6C98B1BE04F4}"/>
            </a:ext>
          </a:extLst>
        </xdr:cNvPr>
        <xdr:cNvSpPr/>
      </xdr:nvSpPr>
      <xdr:spPr>
        <a:xfrm>
          <a:off x="16757650" y="17505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6020233A-BC37-4065-8C97-2AA4EFDEB61E}"/>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F1526ACF-39B0-46A0-8E6E-FFFBC06703D9}"/>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F87B9A3C-D3F0-49A5-961C-0F3280109FFC}"/>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71A5F612-5BD3-452A-8E2A-C8EB1B71675D}"/>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6C527CC3-4C25-4245-8068-9B877B005153}"/>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63500</xdr:rowOff>
    </xdr:from>
    <xdr:to>
      <xdr:col>116</xdr:col>
      <xdr:colOff>114300</xdr:colOff>
      <xdr:row>108</xdr:row>
      <xdr:rowOff>165100</xdr:rowOff>
    </xdr:to>
    <xdr:sp macro="" textlink="">
      <xdr:nvSpPr>
        <xdr:cNvPr id="934" name="楕円 933">
          <a:extLst>
            <a:ext uri="{FF2B5EF4-FFF2-40B4-BE49-F238E27FC236}">
              <a16:creationId xmlns:a16="http://schemas.microsoft.com/office/drawing/2014/main" id="{0742B96F-F3A4-40DD-97C4-5CAA43E08B54}"/>
            </a:ext>
          </a:extLst>
        </xdr:cNvPr>
        <xdr:cNvSpPr/>
      </xdr:nvSpPr>
      <xdr:spPr>
        <a:xfrm>
          <a:off x="199009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149877</xdr:rowOff>
    </xdr:from>
    <xdr:ext cx="469744" cy="259045"/>
    <xdr:sp macro="" textlink="">
      <xdr:nvSpPr>
        <xdr:cNvPr id="935" name="【公民館】&#10;一人当たり面積該当値テキスト">
          <a:extLst>
            <a:ext uri="{FF2B5EF4-FFF2-40B4-BE49-F238E27FC236}">
              <a16:creationId xmlns:a16="http://schemas.microsoft.com/office/drawing/2014/main" id="{5B2EA235-3702-4334-B0BF-D4A0476E2D06}"/>
            </a:ext>
          </a:extLst>
        </xdr:cNvPr>
        <xdr:cNvSpPr txBox="1"/>
      </xdr:nvSpPr>
      <xdr:spPr>
        <a:xfrm>
          <a:off x="19989800" y="179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63500</xdr:rowOff>
    </xdr:from>
    <xdr:to>
      <xdr:col>112</xdr:col>
      <xdr:colOff>38100</xdr:colOff>
      <xdr:row>108</xdr:row>
      <xdr:rowOff>165100</xdr:rowOff>
    </xdr:to>
    <xdr:sp macro="" textlink="">
      <xdr:nvSpPr>
        <xdr:cNvPr id="936" name="楕円 935">
          <a:extLst>
            <a:ext uri="{FF2B5EF4-FFF2-40B4-BE49-F238E27FC236}">
              <a16:creationId xmlns:a16="http://schemas.microsoft.com/office/drawing/2014/main" id="{83594894-1B62-44D5-98F2-A54F1CDCE6D0}"/>
            </a:ext>
          </a:extLst>
        </xdr:cNvPr>
        <xdr:cNvSpPr/>
      </xdr:nvSpPr>
      <xdr:spPr>
        <a:xfrm>
          <a:off x="19157950" y="18008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114300</xdr:rowOff>
    </xdr:from>
    <xdr:to>
      <xdr:col>116</xdr:col>
      <xdr:colOff>63500</xdr:colOff>
      <xdr:row>108</xdr:row>
      <xdr:rowOff>114300</xdr:rowOff>
    </xdr:to>
    <xdr:cxnSp macro="">
      <xdr:nvCxnSpPr>
        <xdr:cNvPr id="937" name="直線コネクタ 936">
          <a:extLst>
            <a:ext uri="{FF2B5EF4-FFF2-40B4-BE49-F238E27FC236}">
              <a16:creationId xmlns:a16="http://schemas.microsoft.com/office/drawing/2014/main" id="{5AA7460F-8189-45CD-A531-141927A82856}"/>
            </a:ext>
          </a:extLst>
        </xdr:cNvPr>
        <xdr:cNvCxnSpPr/>
      </xdr:nvCxnSpPr>
      <xdr:spPr>
        <a:xfrm>
          <a:off x="19202400" y="180594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48261</xdr:rowOff>
    </xdr:from>
    <xdr:to>
      <xdr:col>107</xdr:col>
      <xdr:colOff>101600</xdr:colOff>
      <xdr:row>108</xdr:row>
      <xdr:rowOff>149861</xdr:rowOff>
    </xdr:to>
    <xdr:sp macro="" textlink="">
      <xdr:nvSpPr>
        <xdr:cNvPr id="938" name="楕円 937">
          <a:extLst>
            <a:ext uri="{FF2B5EF4-FFF2-40B4-BE49-F238E27FC236}">
              <a16:creationId xmlns:a16="http://schemas.microsoft.com/office/drawing/2014/main" id="{DB9085CB-E7E6-4186-8D96-19519C1AA80B}"/>
            </a:ext>
          </a:extLst>
        </xdr:cNvPr>
        <xdr:cNvSpPr/>
      </xdr:nvSpPr>
      <xdr:spPr>
        <a:xfrm>
          <a:off x="1834515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114300</xdr:rowOff>
    </xdr:to>
    <xdr:cxnSp macro="">
      <xdr:nvCxnSpPr>
        <xdr:cNvPr id="939" name="直線コネクタ 938">
          <a:extLst>
            <a:ext uri="{FF2B5EF4-FFF2-40B4-BE49-F238E27FC236}">
              <a16:creationId xmlns:a16="http://schemas.microsoft.com/office/drawing/2014/main" id="{8CD85C9E-DC91-4D4B-B97C-F2D95A5DA6DE}"/>
            </a:ext>
          </a:extLst>
        </xdr:cNvPr>
        <xdr:cNvCxnSpPr/>
      </xdr:nvCxnSpPr>
      <xdr:spPr>
        <a:xfrm>
          <a:off x="18395950" y="18044161"/>
          <a:ext cx="80645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55880</xdr:rowOff>
    </xdr:from>
    <xdr:to>
      <xdr:col>102</xdr:col>
      <xdr:colOff>165100</xdr:colOff>
      <xdr:row>108</xdr:row>
      <xdr:rowOff>157480</xdr:rowOff>
    </xdr:to>
    <xdr:sp macro="" textlink="">
      <xdr:nvSpPr>
        <xdr:cNvPr id="940" name="楕円 939">
          <a:extLst>
            <a:ext uri="{FF2B5EF4-FFF2-40B4-BE49-F238E27FC236}">
              <a16:creationId xmlns:a16="http://schemas.microsoft.com/office/drawing/2014/main" id="{8F8BA12E-6EBB-479D-844D-4B26CE28C54F}"/>
            </a:ext>
          </a:extLst>
        </xdr:cNvPr>
        <xdr:cNvSpPr/>
      </xdr:nvSpPr>
      <xdr:spPr>
        <a:xfrm>
          <a:off x="175514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99061</xdr:rowOff>
    </xdr:from>
    <xdr:to>
      <xdr:col>107</xdr:col>
      <xdr:colOff>50800</xdr:colOff>
      <xdr:row>108</xdr:row>
      <xdr:rowOff>106680</xdr:rowOff>
    </xdr:to>
    <xdr:cxnSp macro="">
      <xdr:nvCxnSpPr>
        <xdr:cNvPr id="941" name="直線コネクタ 940">
          <a:extLst>
            <a:ext uri="{FF2B5EF4-FFF2-40B4-BE49-F238E27FC236}">
              <a16:creationId xmlns:a16="http://schemas.microsoft.com/office/drawing/2014/main" id="{C85E3373-E921-4B49-9D02-C3FF248DD4CB}"/>
            </a:ext>
          </a:extLst>
        </xdr:cNvPr>
        <xdr:cNvCxnSpPr/>
      </xdr:nvCxnSpPr>
      <xdr:spPr>
        <a:xfrm flipV="1">
          <a:off x="17602200" y="18044161"/>
          <a:ext cx="7937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48261</xdr:rowOff>
    </xdr:from>
    <xdr:to>
      <xdr:col>98</xdr:col>
      <xdr:colOff>38100</xdr:colOff>
      <xdr:row>108</xdr:row>
      <xdr:rowOff>149861</xdr:rowOff>
    </xdr:to>
    <xdr:sp macro="" textlink="">
      <xdr:nvSpPr>
        <xdr:cNvPr id="942" name="楕円 941">
          <a:extLst>
            <a:ext uri="{FF2B5EF4-FFF2-40B4-BE49-F238E27FC236}">
              <a16:creationId xmlns:a16="http://schemas.microsoft.com/office/drawing/2014/main" id="{FDE05D2F-0AF8-49CA-A6D8-7760F8B6E2C8}"/>
            </a:ext>
          </a:extLst>
        </xdr:cNvPr>
        <xdr:cNvSpPr/>
      </xdr:nvSpPr>
      <xdr:spPr>
        <a:xfrm>
          <a:off x="16757650" y="179933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99061</xdr:rowOff>
    </xdr:from>
    <xdr:to>
      <xdr:col>102</xdr:col>
      <xdr:colOff>114300</xdr:colOff>
      <xdr:row>108</xdr:row>
      <xdr:rowOff>106680</xdr:rowOff>
    </xdr:to>
    <xdr:cxnSp macro="">
      <xdr:nvCxnSpPr>
        <xdr:cNvPr id="943" name="直線コネクタ 942">
          <a:extLst>
            <a:ext uri="{FF2B5EF4-FFF2-40B4-BE49-F238E27FC236}">
              <a16:creationId xmlns:a16="http://schemas.microsoft.com/office/drawing/2014/main" id="{9DBE7CB2-E8BA-4CB6-BC30-7542050948E3}"/>
            </a:ext>
          </a:extLst>
        </xdr:cNvPr>
        <xdr:cNvCxnSpPr/>
      </xdr:nvCxnSpPr>
      <xdr:spPr>
        <a:xfrm>
          <a:off x="16802100" y="18044161"/>
          <a:ext cx="8001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944" name="n_1aveValue【公民館】&#10;一人当たり面積">
          <a:extLst>
            <a:ext uri="{FF2B5EF4-FFF2-40B4-BE49-F238E27FC236}">
              <a16:creationId xmlns:a16="http://schemas.microsoft.com/office/drawing/2014/main" id="{CB2229DF-ABBF-4F79-96C8-C16C36F19A79}"/>
            </a:ext>
          </a:extLst>
        </xdr:cNvPr>
        <xdr:cNvSpPr txBox="1"/>
      </xdr:nvSpPr>
      <xdr:spPr>
        <a:xfrm>
          <a:off x="18980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945" name="n_2aveValue【公民館】&#10;一人当たり面積">
          <a:extLst>
            <a:ext uri="{FF2B5EF4-FFF2-40B4-BE49-F238E27FC236}">
              <a16:creationId xmlns:a16="http://schemas.microsoft.com/office/drawing/2014/main" id="{A4C5B38B-03E9-42BF-BF98-60DA298674A0}"/>
            </a:ext>
          </a:extLst>
        </xdr:cNvPr>
        <xdr:cNvSpPr txBox="1"/>
      </xdr:nvSpPr>
      <xdr:spPr>
        <a:xfrm>
          <a:off x="181801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946" name="n_3aveValue【公民館】&#10;一人当たり面積">
          <a:extLst>
            <a:ext uri="{FF2B5EF4-FFF2-40B4-BE49-F238E27FC236}">
              <a16:creationId xmlns:a16="http://schemas.microsoft.com/office/drawing/2014/main" id="{B56952D8-05F4-4846-BE43-DC7E51AE90D9}"/>
            </a:ext>
          </a:extLst>
        </xdr:cNvPr>
        <xdr:cNvSpPr txBox="1"/>
      </xdr:nvSpPr>
      <xdr:spPr>
        <a:xfrm>
          <a:off x="1738637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947" name="n_4aveValue【公民館】&#10;一人当たり面積">
          <a:extLst>
            <a:ext uri="{FF2B5EF4-FFF2-40B4-BE49-F238E27FC236}">
              <a16:creationId xmlns:a16="http://schemas.microsoft.com/office/drawing/2014/main" id="{137E60FD-2987-40BA-9187-B416EFDC154E}"/>
            </a:ext>
          </a:extLst>
        </xdr:cNvPr>
        <xdr:cNvSpPr txBox="1"/>
      </xdr:nvSpPr>
      <xdr:spPr>
        <a:xfrm>
          <a:off x="165926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156227</xdr:rowOff>
    </xdr:from>
    <xdr:ext cx="469744" cy="259045"/>
    <xdr:sp macro="" textlink="">
      <xdr:nvSpPr>
        <xdr:cNvPr id="948" name="n_1mainValue【公民館】&#10;一人当たり面積">
          <a:extLst>
            <a:ext uri="{FF2B5EF4-FFF2-40B4-BE49-F238E27FC236}">
              <a16:creationId xmlns:a16="http://schemas.microsoft.com/office/drawing/2014/main" id="{3A3C2846-9388-410C-BBD7-715933AFE2B7}"/>
            </a:ext>
          </a:extLst>
        </xdr:cNvPr>
        <xdr:cNvSpPr txBox="1"/>
      </xdr:nvSpPr>
      <xdr:spPr>
        <a:xfrm>
          <a:off x="189802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140988</xdr:rowOff>
    </xdr:from>
    <xdr:ext cx="469744" cy="259045"/>
    <xdr:sp macro="" textlink="">
      <xdr:nvSpPr>
        <xdr:cNvPr id="949" name="n_2mainValue【公民館】&#10;一人当たり面積">
          <a:extLst>
            <a:ext uri="{FF2B5EF4-FFF2-40B4-BE49-F238E27FC236}">
              <a16:creationId xmlns:a16="http://schemas.microsoft.com/office/drawing/2014/main" id="{D428A04B-E781-4891-AE21-BC7DFAF05D90}"/>
            </a:ext>
          </a:extLst>
        </xdr:cNvPr>
        <xdr:cNvSpPr txBox="1"/>
      </xdr:nvSpPr>
      <xdr:spPr>
        <a:xfrm>
          <a:off x="181801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148607</xdr:rowOff>
    </xdr:from>
    <xdr:ext cx="469744" cy="259045"/>
    <xdr:sp macro="" textlink="">
      <xdr:nvSpPr>
        <xdr:cNvPr id="950" name="n_3mainValue【公民館】&#10;一人当たり面積">
          <a:extLst>
            <a:ext uri="{FF2B5EF4-FFF2-40B4-BE49-F238E27FC236}">
              <a16:creationId xmlns:a16="http://schemas.microsoft.com/office/drawing/2014/main" id="{3144C7B7-4B3F-45A0-85C1-1D25BD12D770}"/>
            </a:ext>
          </a:extLst>
        </xdr:cNvPr>
        <xdr:cNvSpPr txBox="1"/>
      </xdr:nvSpPr>
      <xdr:spPr>
        <a:xfrm>
          <a:off x="1738637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140988</xdr:rowOff>
    </xdr:from>
    <xdr:ext cx="469744" cy="259045"/>
    <xdr:sp macro="" textlink="">
      <xdr:nvSpPr>
        <xdr:cNvPr id="951" name="n_4mainValue【公民館】&#10;一人当たり面積">
          <a:extLst>
            <a:ext uri="{FF2B5EF4-FFF2-40B4-BE49-F238E27FC236}">
              <a16:creationId xmlns:a16="http://schemas.microsoft.com/office/drawing/2014/main" id="{A8AE5CCB-ADC0-44B6-B5CB-EED7184D4171}"/>
            </a:ext>
          </a:extLst>
        </xdr:cNvPr>
        <xdr:cNvSpPr txBox="1"/>
      </xdr:nvSpPr>
      <xdr:spPr>
        <a:xfrm>
          <a:off x="165926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4FB6561C-3475-48C0-9C44-D2234BF769CF}"/>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CE81AF8E-2463-480F-9C56-8E641DAC948D}"/>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1BEAB462-6674-4853-A9B0-0430B960831E}"/>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「橋りょう・トンネル」および「港湾・漁港」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に加え，保育園が閉園したことに伴い「認定こども園・幼稚園・保育所」が有形固定資産減価償却率が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下回る状況となっている。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しかし，依然として多くの施設類型において，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類似団体平均より老朽化が進んで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いる状況であり，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，点検・診断や計画的な予防保全による長寿命化を進めていくなど，公共施設等の適正管理に努める。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A6D6DFC-C516-486A-9963-FE23CEE5770C}"/>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97CF087-CED4-4704-928E-32A88DBFD5EC}"/>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158A202-50F1-4E0A-ADCE-862B2B1EBB22}"/>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088C500-AEBE-49F3-8568-6713CE5F9BB7}"/>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7BCC989-1600-475F-87A7-60E391A16A75}"/>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773DF8D-EF6F-49C0-8573-11D5D730134F}"/>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5383E57-5D3B-4EC1-81C9-8BC13B214A0B}"/>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FB9C222-A094-4924-ABDE-660B33C00623}"/>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2CDFAB-CE88-46CA-BE7F-BDD825D027D2}"/>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EDA494-A506-42C4-8660-DEB7E384C841}"/>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248,106
247,102
677.87
146,534,785
142,484,781
3,144,618
72,224,159
131,635,714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4E1EB73-F98D-4121-A42F-D7DF4EB87B9D}"/>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CFB28A-8B70-4245-A7A5-47CDF8865AAA}"/>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978587-18A0-43F8-8CD5-06488EF13197}"/>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19CC817-D273-4CF1-927F-9C4F7BB7205E}"/>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F0AC7D3-8850-44AD-BB72-50FB7AC5CFEF}"/>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14B2557-6B6B-44B7-A9B1-4CD7C31A3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D127394-866B-48B8-A584-4C0057132DEE}"/>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8F0D695-F065-4AB7-ABA4-B88B46BDE738}"/>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DCB86DE-0C74-47EC-BAF7-ADFBD1D556AD}"/>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513D046-8C30-4E4B-B23B-A3EF22E5BABF}"/>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85D9CE3-872E-430B-8AD1-4906B822C501}"/>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1C842B8-0E90-4A44-A3DA-8D177A1AA3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03BCB50-241C-4574-B3FE-D8A269F2FA91}"/>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FCB5D71-9B3C-4752-9220-57B13A895E4E}"/>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559F2B-C1A0-4587-9226-31A68052C868}"/>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E01C7B2-03B2-4B04-8049-6055E8F64B2B}"/>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EA15F17-98C9-4E11-A301-D06B5F1AE581}"/>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F01CCA5-03EA-49ED-B753-9261E1C412BB}"/>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E44B7C7-E32F-4C48-96DB-975076EC6653}"/>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24DB3C0-9936-455C-A866-63BB06017266}"/>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9912137-15AE-4C76-91AA-82AA76CC38CC}"/>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DC6D57-B532-4583-9047-AB60B261D13B}"/>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A6C812E-F533-474D-93A2-268DF51FF5AA}"/>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76129BB-688F-485C-A8B1-AB9994031F18}"/>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A951946-8C4B-4479-AE93-5A3630CBD298}"/>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5980259-D4EF-4212-B045-7E6102330AF5}"/>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1559DCD-3F8A-4C0D-A0B2-E841A4844975}"/>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AF71874-C8EA-4742-8312-058BE010EFEB}"/>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3B834C-3E04-4DE7-B8D5-B2D58126401C}"/>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84F6CF3-E48E-42F5-A432-977EE15D147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F8F32F2-DE98-4AC0-B162-904E4254B118}"/>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674A7F3-46BC-4257-AB35-C51DA175F471}"/>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F19805F-85E2-4016-AE61-9FF65F198B5C}"/>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9243BB1-8AF0-46C8-8F40-0A86B5D14E6C}"/>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3AF24FF-D232-4A5E-A292-EBBA3BE3F0E2}"/>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D92561A-2E33-4F1E-9A13-A3EDAE0A0E36}"/>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9B881C5-D83E-4CF0-8829-ABC06E66F425}"/>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350DE4B-98F5-43AC-BBA8-30271FFAB36A}"/>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4C95B9C-1CF8-46C9-A855-9DD79FD1D07D}"/>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34C1D27-56D7-407C-A222-D719332987F4}"/>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1FD3210-F9C0-47C6-952A-79A4261D924D}"/>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7A5A548-8A20-4A43-847B-1EE3F0F969CA}"/>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5611BFE-DC7C-450E-A29E-5B777652D5CA}"/>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D3F89BA-09A4-4CAA-80B0-39522213E8F8}"/>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DD4BA4CD-2687-4B81-ACF8-0991500D1F33}"/>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54B3833F-9291-4E5B-800D-43F161EC0233}"/>
            </a:ext>
          </a:extLst>
        </xdr:cNvPr>
        <xdr:cNvCxnSpPr/>
      </xdr:nvCxnSpPr>
      <xdr:spPr>
        <a:xfrm flipV="1">
          <a:off x="4177665" y="548894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3CE6CB42-2627-4B27-8989-8BACBFE0B8E9}"/>
            </a:ext>
          </a:extLst>
        </xdr:cNvPr>
        <xdr:cNvSpPr txBox="1"/>
      </xdr:nvSpPr>
      <xdr:spPr>
        <a:xfrm>
          <a:off x="4216400" y="697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80DE1A18-7C22-48E7-AB1E-1B60246ACA9B}"/>
            </a:ext>
          </a:extLst>
        </xdr:cNvPr>
        <xdr:cNvCxnSpPr/>
      </xdr:nvCxnSpPr>
      <xdr:spPr>
        <a:xfrm>
          <a:off x="4108450" y="6969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40F893F2-43B5-4B46-87FC-EE9D1AFB4F7A}"/>
            </a:ext>
          </a:extLst>
        </xdr:cNvPr>
        <xdr:cNvSpPr txBox="1"/>
      </xdr:nvSpPr>
      <xdr:spPr>
        <a:xfrm>
          <a:off x="4216400" y="527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A0EE2CC3-F089-4664-89CD-A692AAA67E23}"/>
            </a:ext>
          </a:extLst>
        </xdr:cNvPr>
        <xdr:cNvCxnSpPr/>
      </xdr:nvCxnSpPr>
      <xdr:spPr>
        <a:xfrm>
          <a:off x="4108450" y="5488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a:extLst>
            <a:ext uri="{FF2B5EF4-FFF2-40B4-BE49-F238E27FC236}">
              <a16:creationId xmlns:a16="http://schemas.microsoft.com/office/drawing/2014/main" id="{7CAD4508-33F8-4CC0-9B93-D3B3CBE04756}"/>
            </a:ext>
          </a:extLst>
        </xdr:cNvPr>
        <xdr:cNvSpPr txBox="1"/>
      </xdr:nvSpPr>
      <xdr:spPr>
        <a:xfrm>
          <a:off x="4216400" y="5810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98BAE3D1-C409-4C48-9989-CBEA2FF135BE}"/>
            </a:ext>
          </a:extLst>
        </xdr:cNvPr>
        <xdr:cNvSpPr/>
      </xdr:nvSpPr>
      <xdr:spPr>
        <a:xfrm>
          <a:off x="4127500" y="59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F1612DCD-5D02-46F9-BA93-577F8BBB5D24}"/>
            </a:ext>
          </a:extLst>
        </xdr:cNvPr>
        <xdr:cNvSpPr/>
      </xdr:nvSpPr>
      <xdr:spPr>
        <a:xfrm>
          <a:off x="3384550" y="5946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46EF5CDC-CE3E-4812-A6DD-B928E4B53D63}"/>
            </a:ext>
          </a:extLst>
        </xdr:cNvPr>
        <xdr:cNvSpPr/>
      </xdr:nvSpPr>
      <xdr:spPr>
        <a:xfrm>
          <a:off x="2571750" y="59226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FF9FB7D0-6075-4080-9527-F77E0E9CCE7F}"/>
            </a:ext>
          </a:extLst>
        </xdr:cNvPr>
        <xdr:cNvSpPr/>
      </xdr:nvSpPr>
      <xdr:spPr>
        <a:xfrm>
          <a:off x="1778000" y="589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C66F81D9-D2C7-4B2C-9C30-1A2FDC6A1CD5}"/>
            </a:ext>
          </a:extLst>
        </xdr:cNvPr>
        <xdr:cNvSpPr/>
      </xdr:nvSpPr>
      <xdr:spPr>
        <a:xfrm>
          <a:off x="984250" y="58654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7CA51F7-031B-40D8-80F2-A331BA3EE65A}"/>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282C727-B2BB-4F6F-83ED-CC3BAA2CA0DA}"/>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34C4C8D-82FB-4677-A21F-37B816F61C39}"/>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5E5ACDD-6D74-459D-A89B-C98E6E3A6656}"/>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285A980-1C20-4C6A-B98A-2CB9EA2C6B4C}"/>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23495</xdr:rowOff>
    </xdr:from>
    <xdr:to>
      <xdr:col>24</xdr:col>
      <xdr:colOff>114300</xdr:colOff>
      <xdr:row>36</xdr:row>
      <xdr:rowOff>125095</xdr:rowOff>
    </xdr:to>
    <xdr:sp macro="" textlink="">
      <xdr:nvSpPr>
        <xdr:cNvPr id="73" name="楕円 72">
          <a:extLst>
            <a:ext uri="{FF2B5EF4-FFF2-40B4-BE49-F238E27FC236}">
              <a16:creationId xmlns:a16="http://schemas.microsoft.com/office/drawing/2014/main" id="{6899C7B2-075F-43AA-808D-327ABB9C1F0F}"/>
            </a:ext>
          </a:extLst>
        </xdr:cNvPr>
        <xdr:cNvSpPr/>
      </xdr:nvSpPr>
      <xdr:spPr>
        <a:xfrm>
          <a:off x="41275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1922</xdr:rowOff>
    </xdr:from>
    <xdr:ext cx="405111" cy="259045"/>
    <xdr:sp macro="" textlink="">
      <xdr:nvSpPr>
        <xdr:cNvPr id="74" name="【図書館】&#10;有形固定資産減価償却率該当値テキスト">
          <a:extLst>
            <a:ext uri="{FF2B5EF4-FFF2-40B4-BE49-F238E27FC236}">
              <a16:creationId xmlns:a16="http://schemas.microsoft.com/office/drawing/2014/main" id="{3D0A0D0B-2310-48C5-99D1-47B05087B325}"/>
            </a:ext>
          </a:extLst>
        </xdr:cNvPr>
        <xdr:cNvSpPr txBox="1"/>
      </xdr:nvSpPr>
      <xdr:spPr>
        <a:xfrm>
          <a:off x="4216400"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166370</xdr:rowOff>
    </xdr:from>
    <xdr:to>
      <xdr:col>20</xdr:col>
      <xdr:colOff>38100</xdr:colOff>
      <xdr:row>36</xdr:row>
      <xdr:rowOff>96520</xdr:rowOff>
    </xdr:to>
    <xdr:sp macro="" textlink="">
      <xdr:nvSpPr>
        <xdr:cNvPr id="75" name="楕円 74">
          <a:extLst>
            <a:ext uri="{FF2B5EF4-FFF2-40B4-BE49-F238E27FC236}">
              <a16:creationId xmlns:a16="http://schemas.microsoft.com/office/drawing/2014/main" id="{CE253D2D-8E11-4893-AA80-5E47FD5BDF9A}"/>
            </a:ext>
          </a:extLst>
        </xdr:cNvPr>
        <xdr:cNvSpPr/>
      </xdr:nvSpPr>
      <xdr:spPr>
        <a:xfrm>
          <a:off x="3384550" y="59512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45720</xdr:rowOff>
    </xdr:from>
    <xdr:to>
      <xdr:col>24</xdr:col>
      <xdr:colOff>63500</xdr:colOff>
      <xdr:row>36</xdr:row>
      <xdr:rowOff>74295</xdr:rowOff>
    </xdr:to>
    <xdr:cxnSp macro="">
      <xdr:nvCxnSpPr>
        <xdr:cNvPr id="76" name="直線コネクタ 75">
          <a:extLst>
            <a:ext uri="{FF2B5EF4-FFF2-40B4-BE49-F238E27FC236}">
              <a16:creationId xmlns:a16="http://schemas.microsoft.com/office/drawing/2014/main" id="{A497EDE5-FEBA-4FDD-AB15-7886A768C5F2}"/>
            </a:ext>
          </a:extLst>
        </xdr:cNvPr>
        <xdr:cNvCxnSpPr/>
      </xdr:nvCxnSpPr>
      <xdr:spPr>
        <a:xfrm>
          <a:off x="3429000" y="5995670"/>
          <a:ext cx="7493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111125</xdr:rowOff>
    </xdr:from>
    <xdr:to>
      <xdr:col>15</xdr:col>
      <xdr:colOff>101600</xdr:colOff>
      <xdr:row>36</xdr:row>
      <xdr:rowOff>41275</xdr:rowOff>
    </xdr:to>
    <xdr:sp macro="" textlink="">
      <xdr:nvSpPr>
        <xdr:cNvPr id="77" name="楕円 76">
          <a:extLst>
            <a:ext uri="{FF2B5EF4-FFF2-40B4-BE49-F238E27FC236}">
              <a16:creationId xmlns:a16="http://schemas.microsoft.com/office/drawing/2014/main" id="{A36D177A-7DC6-483F-A736-E329426DA2CD}"/>
            </a:ext>
          </a:extLst>
        </xdr:cNvPr>
        <xdr:cNvSpPr/>
      </xdr:nvSpPr>
      <xdr:spPr>
        <a:xfrm>
          <a:off x="2571750" y="58959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161925</xdr:rowOff>
    </xdr:from>
    <xdr:to>
      <xdr:col>19</xdr:col>
      <xdr:colOff>177800</xdr:colOff>
      <xdr:row>36</xdr:row>
      <xdr:rowOff>45720</xdr:rowOff>
    </xdr:to>
    <xdr:cxnSp macro="">
      <xdr:nvCxnSpPr>
        <xdr:cNvPr id="78" name="直線コネクタ 77">
          <a:extLst>
            <a:ext uri="{FF2B5EF4-FFF2-40B4-BE49-F238E27FC236}">
              <a16:creationId xmlns:a16="http://schemas.microsoft.com/office/drawing/2014/main" id="{E0408717-745D-4F28-B8EC-628FA256B13E}"/>
            </a:ext>
          </a:extLst>
        </xdr:cNvPr>
        <xdr:cNvCxnSpPr/>
      </xdr:nvCxnSpPr>
      <xdr:spPr>
        <a:xfrm>
          <a:off x="2622550" y="5946775"/>
          <a:ext cx="80645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53975</xdr:rowOff>
    </xdr:from>
    <xdr:to>
      <xdr:col>10</xdr:col>
      <xdr:colOff>165100</xdr:colOff>
      <xdr:row>35</xdr:row>
      <xdr:rowOff>155575</xdr:rowOff>
    </xdr:to>
    <xdr:sp macro="" textlink="">
      <xdr:nvSpPr>
        <xdr:cNvPr id="79" name="楕円 78">
          <a:extLst>
            <a:ext uri="{FF2B5EF4-FFF2-40B4-BE49-F238E27FC236}">
              <a16:creationId xmlns:a16="http://schemas.microsoft.com/office/drawing/2014/main" id="{4532D7B5-6C64-490B-A6D1-DCE76722C3BD}"/>
            </a:ext>
          </a:extLst>
        </xdr:cNvPr>
        <xdr:cNvSpPr/>
      </xdr:nvSpPr>
      <xdr:spPr>
        <a:xfrm>
          <a:off x="17780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104775</xdr:rowOff>
    </xdr:from>
    <xdr:to>
      <xdr:col>15</xdr:col>
      <xdr:colOff>50800</xdr:colOff>
      <xdr:row>35</xdr:row>
      <xdr:rowOff>161925</xdr:rowOff>
    </xdr:to>
    <xdr:cxnSp macro="">
      <xdr:nvCxnSpPr>
        <xdr:cNvPr id="80" name="直線コネクタ 79">
          <a:extLst>
            <a:ext uri="{FF2B5EF4-FFF2-40B4-BE49-F238E27FC236}">
              <a16:creationId xmlns:a16="http://schemas.microsoft.com/office/drawing/2014/main" id="{7FFF4A60-CA0C-4BAB-886A-0D4FB30914DF}"/>
            </a:ext>
          </a:extLst>
        </xdr:cNvPr>
        <xdr:cNvCxnSpPr/>
      </xdr:nvCxnSpPr>
      <xdr:spPr>
        <a:xfrm>
          <a:off x="1828800" y="5889625"/>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168275</xdr:rowOff>
    </xdr:from>
    <xdr:to>
      <xdr:col>6</xdr:col>
      <xdr:colOff>38100</xdr:colOff>
      <xdr:row>35</xdr:row>
      <xdr:rowOff>98425</xdr:rowOff>
    </xdr:to>
    <xdr:sp macro="" textlink="">
      <xdr:nvSpPr>
        <xdr:cNvPr id="81" name="楕円 80">
          <a:extLst>
            <a:ext uri="{FF2B5EF4-FFF2-40B4-BE49-F238E27FC236}">
              <a16:creationId xmlns:a16="http://schemas.microsoft.com/office/drawing/2014/main" id="{076A8277-AC8C-4198-B02C-EF625419FA89}"/>
            </a:ext>
          </a:extLst>
        </xdr:cNvPr>
        <xdr:cNvSpPr/>
      </xdr:nvSpPr>
      <xdr:spPr>
        <a:xfrm>
          <a:off x="984250" y="57816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47625</xdr:rowOff>
    </xdr:from>
    <xdr:to>
      <xdr:col>10</xdr:col>
      <xdr:colOff>114300</xdr:colOff>
      <xdr:row>35</xdr:row>
      <xdr:rowOff>104775</xdr:rowOff>
    </xdr:to>
    <xdr:cxnSp macro="">
      <xdr:nvCxnSpPr>
        <xdr:cNvPr id="82" name="直線コネクタ 81">
          <a:extLst>
            <a:ext uri="{FF2B5EF4-FFF2-40B4-BE49-F238E27FC236}">
              <a16:creationId xmlns:a16="http://schemas.microsoft.com/office/drawing/2014/main" id="{73A8850C-3756-4BE8-AD92-81191D4B9332}"/>
            </a:ext>
          </a:extLst>
        </xdr:cNvPr>
        <xdr:cNvCxnSpPr/>
      </xdr:nvCxnSpPr>
      <xdr:spPr>
        <a:xfrm>
          <a:off x="1028700" y="5832475"/>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3" name="n_1aveValue【図書館】&#10;有形固定資産減価償却率">
          <a:extLst>
            <a:ext uri="{FF2B5EF4-FFF2-40B4-BE49-F238E27FC236}">
              <a16:creationId xmlns:a16="http://schemas.microsoft.com/office/drawing/2014/main" id="{E0A4833F-9CF6-4CF0-AA3E-5E08AE64C305}"/>
            </a:ext>
          </a:extLst>
        </xdr:cNvPr>
        <xdr:cNvSpPr txBox="1"/>
      </xdr:nvSpPr>
      <xdr:spPr>
        <a:xfrm>
          <a:off x="32391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59072</xdr:rowOff>
    </xdr:from>
    <xdr:ext cx="405111" cy="259045"/>
    <xdr:sp macro="" textlink="">
      <xdr:nvSpPr>
        <xdr:cNvPr id="84" name="n_2aveValue【図書館】&#10;有形固定資産減価償却率">
          <a:extLst>
            <a:ext uri="{FF2B5EF4-FFF2-40B4-BE49-F238E27FC236}">
              <a16:creationId xmlns:a16="http://schemas.microsoft.com/office/drawing/2014/main" id="{7A724C18-1814-4E56-855B-8CAF8A5CCE49}"/>
            </a:ext>
          </a:extLst>
        </xdr:cNvPr>
        <xdr:cNvSpPr txBox="1"/>
      </xdr:nvSpPr>
      <xdr:spPr>
        <a:xfrm>
          <a:off x="2439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32402</xdr:rowOff>
    </xdr:from>
    <xdr:ext cx="405111" cy="259045"/>
    <xdr:sp macro="" textlink="">
      <xdr:nvSpPr>
        <xdr:cNvPr id="85" name="n_3aveValue【図書館】&#10;有形固定資産減価償却率">
          <a:extLst>
            <a:ext uri="{FF2B5EF4-FFF2-40B4-BE49-F238E27FC236}">
              <a16:creationId xmlns:a16="http://schemas.microsoft.com/office/drawing/2014/main" id="{538396D2-5960-410C-81BC-A10A1B492D7B}"/>
            </a:ext>
          </a:extLst>
        </xdr:cNvPr>
        <xdr:cNvSpPr txBox="1"/>
      </xdr:nvSpPr>
      <xdr:spPr>
        <a:xfrm>
          <a:off x="164529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1922</xdr:rowOff>
    </xdr:from>
    <xdr:ext cx="405111" cy="259045"/>
    <xdr:sp macro="" textlink="">
      <xdr:nvSpPr>
        <xdr:cNvPr id="86" name="n_4aveValue【図書館】&#10;有形固定資産減価償却率">
          <a:extLst>
            <a:ext uri="{FF2B5EF4-FFF2-40B4-BE49-F238E27FC236}">
              <a16:creationId xmlns:a16="http://schemas.microsoft.com/office/drawing/2014/main" id="{875B7657-2FD6-4377-A792-36CA240804C0}"/>
            </a:ext>
          </a:extLst>
        </xdr:cNvPr>
        <xdr:cNvSpPr txBox="1"/>
      </xdr:nvSpPr>
      <xdr:spPr>
        <a:xfrm>
          <a:off x="8515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113047</xdr:rowOff>
    </xdr:from>
    <xdr:ext cx="405111" cy="259045"/>
    <xdr:sp macro="" textlink="">
      <xdr:nvSpPr>
        <xdr:cNvPr id="87" name="n_1mainValue【図書館】&#10;有形固定資産減価償却率">
          <a:extLst>
            <a:ext uri="{FF2B5EF4-FFF2-40B4-BE49-F238E27FC236}">
              <a16:creationId xmlns:a16="http://schemas.microsoft.com/office/drawing/2014/main" id="{42D34082-D1BE-4F9C-A622-886B2644916E}"/>
            </a:ext>
          </a:extLst>
        </xdr:cNvPr>
        <xdr:cNvSpPr txBox="1"/>
      </xdr:nvSpPr>
      <xdr:spPr>
        <a:xfrm>
          <a:off x="32391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8" name="n_2mainValue【図書館】&#10;有形固定資産減価償却率">
          <a:extLst>
            <a:ext uri="{FF2B5EF4-FFF2-40B4-BE49-F238E27FC236}">
              <a16:creationId xmlns:a16="http://schemas.microsoft.com/office/drawing/2014/main" id="{B84D68E7-401A-490E-AB4F-C03204256DEB}"/>
            </a:ext>
          </a:extLst>
        </xdr:cNvPr>
        <xdr:cNvSpPr txBox="1"/>
      </xdr:nvSpPr>
      <xdr:spPr>
        <a:xfrm>
          <a:off x="243904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652</xdr:rowOff>
    </xdr:from>
    <xdr:ext cx="405111" cy="259045"/>
    <xdr:sp macro="" textlink="">
      <xdr:nvSpPr>
        <xdr:cNvPr id="89" name="n_3mainValue【図書館】&#10;有形固定資産減価償却率">
          <a:extLst>
            <a:ext uri="{FF2B5EF4-FFF2-40B4-BE49-F238E27FC236}">
              <a16:creationId xmlns:a16="http://schemas.microsoft.com/office/drawing/2014/main" id="{AA71494E-E58F-4689-9E5A-95CCEE098063}"/>
            </a:ext>
          </a:extLst>
        </xdr:cNvPr>
        <xdr:cNvSpPr txBox="1"/>
      </xdr:nvSpPr>
      <xdr:spPr>
        <a:xfrm>
          <a:off x="164529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114952</xdr:rowOff>
    </xdr:from>
    <xdr:ext cx="405111" cy="259045"/>
    <xdr:sp macro="" textlink="">
      <xdr:nvSpPr>
        <xdr:cNvPr id="90" name="n_4mainValue【図書館】&#10;有形固定資産減価償却率">
          <a:extLst>
            <a:ext uri="{FF2B5EF4-FFF2-40B4-BE49-F238E27FC236}">
              <a16:creationId xmlns:a16="http://schemas.microsoft.com/office/drawing/2014/main" id="{7A84B247-978D-4AE2-B389-818A47392CB8}"/>
            </a:ext>
          </a:extLst>
        </xdr:cNvPr>
        <xdr:cNvSpPr txBox="1"/>
      </xdr:nvSpPr>
      <xdr:spPr>
        <a:xfrm>
          <a:off x="851544" y="556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0C0BB6C-33E6-4E15-8464-7EADF7424CEB}"/>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456A886-625A-4017-84DE-AD499F4D3F93}"/>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36E828D-050C-4FC4-89F0-DAD701885C9D}"/>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1BEC11B-9672-46D0-A43C-0820F4E5D2C7}"/>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B4A2E7B-26BA-4735-887C-120026012CD7}"/>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1D7A2FE-CC2B-48FE-B7D5-5A0A1B74A5B1}"/>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AB4FBAE-5B7B-4014-A900-3951F20E15CA}"/>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AEEC86B-7A5C-4D00-9699-6FCA320F06AA}"/>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385F22C4-4117-4BBD-805C-C05F50434FFA}"/>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AC162ED-5BB9-4BA3-9945-FC2087291006}"/>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10829045-C89B-44B3-815B-4F3254DC2A30}"/>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2E86351A-4E9C-48FF-887E-538EBA1F2861}"/>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D8EBC810-911B-4F80-A175-0278A1ACF39B}"/>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DDAA6BD6-436B-4C8B-9491-DABE0EEF5C87}"/>
            </a:ext>
          </a:extLst>
        </xdr:cNvPr>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51D696E6-B10E-4394-B83A-12BA6AD50E74}"/>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A1EF1FA-E8E2-488B-9AC8-27487FA75D0B}"/>
            </a:ext>
          </a:extLst>
        </xdr:cNvPr>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CB23B3CA-C3FA-47B8-B733-CED1A4715A73}"/>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44E4C598-D435-49E7-BD0E-C7E2F18AAB20}"/>
            </a:ext>
          </a:extLst>
        </xdr:cNvPr>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48E2271-FC94-4B8E-94CE-6EF8AC5B6F58}"/>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C6552B03-D1A8-482B-BAB1-5E6705151EDB}"/>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F6744D6C-6C3D-4D74-8922-11AEEFC2F65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16468D28-7587-4721-BDE3-4D45CE68031A}"/>
            </a:ext>
          </a:extLst>
        </xdr:cNvPr>
        <xdr:cNvCxnSpPr/>
      </xdr:nvCxnSpPr>
      <xdr:spPr>
        <a:xfrm flipV="1">
          <a:off x="9429115" y="561086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C772BC96-B94C-4013-BED8-C8818A4B231D}"/>
            </a:ext>
          </a:extLst>
        </xdr:cNvPr>
        <xdr:cNvSpPr txBox="1"/>
      </xdr:nvSpPr>
      <xdr:spPr>
        <a:xfrm>
          <a:off x="9467850"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5A0FD339-9CAC-48AD-8353-1505A31BCDD8}"/>
            </a:ext>
          </a:extLst>
        </xdr:cNvPr>
        <xdr:cNvCxnSpPr/>
      </xdr:nvCxnSpPr>
      <xdr:spPr>
        <a:xfrm>
          <a:off x="9359900" y="677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BA4D6AC2-A92D-443D-899B-24CD8381BB9A}"/>
            </a:ext>
          </a:extLst>
        </xdr:cNvPr>
        <xdr:cNvSpPr txBox="1"/>
      </xdr:nvSpPr>
      <xdr:spPr>
        <a:xfrm>
          <a:off x="9467850" y="5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6C3DB3CE-4E7C-4D09-A7E6-4AF94F9F9409}"/>
            </a:ext>
          </a:extLst>
        </xdr:cNvPr>
        <xdr:cNvCxnSpPr/>
      </xdr:nvCxnSpPr>
      <xdr:spPr>
        <a:xfrm>
          <a:off x="935990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487C2A65-6128-44DD-8F94-44EB030837C0}"/>
            </a:ext>
          </a:extLst>
        </xdr:cNvPr>
        <xdr:cNvSpPr txBox="1"/>
      </xdr:nvSpPr>
      <xdr:spPr>
        <a:xfrm>
          <a:off x="9467850" y="626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682171FF-6879-4E4B-8598-BA9D67CF907C}"/>
            </a:ext>
          </a:extLst>
        </xdr:cNvPr>
        <xdr:cNvSpPr/>
      </xdr:nvSpPr>
      <xdr:spPr>
        <a:xfrm>
          <a:off x="939800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B5CEBCD4-462F-4046-BE00-3D2329AAC9BF}"/>
            </a:ext>
          </a:extLst>
        </xdr:cNvPr>
        <xdr:cNvSpPr/>
      </xdr:nvSpPr>
      <xdr:spPr>
        <a:xfrm>
          <a:off x="86360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92899BB0-3E5B-42A1-887E-0778072C54B7}"/>
            </a:ext>
          </a:extLst>
        </xdr:cNvPr>
        <xdr:cNvSpPr/>
      </xdr:nvSpPr>
      <xdr:spPr>
        <a:xfrm>
          <a:off x="7842250" y="630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29570376-BE14-4FC5-A30F-F801FC11EA1E}"/>
            </a:ext>
          </a:extLst>
        </xdr:cNvPr>
        <xdr:cNvSpPr/>
      </xdr:nvSpPr>
      <xdr:spPr>
        <a:xfrm>
          <a:off x="702945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B8D62498-82A2-4CE0-BD27-D9CBCA132F90}"/>
            </a:ext>
          </a:extLst>
        </xdr:cNvPr>
        <xdr:cNvSpPr/>
      </xdr:nvSpPr>
      <xdr:spPr>
        <a:xfrm>
          <a:off x="62357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B8EA0A9-4C7C-47BF-B2A2-35D9684F0B8D}"/>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7EDE0E2-B038-4C40-BE0F-06004D6FAFE9}"/>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6A2D7CC-589D-4D4B-9FFA-AE8C40603D2C}"/>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C606646-5CED-4FF3-81CC-DF7CE82501AE}"/>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ADDFB6B-925E-4EEF-B6E8-3AF3AC8E46B3}"/>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28" name="楕円 127">
          <a:extLst>
            <a:ext uri="{FF2B5EF4-FFF2-40B4-BE49-F238E27FC236}">
              <a16:creationId xmlns:a16="http://schemas.microsoft.com/office/drawing/2014/main" id="{5CA4DD77-0DE4-4DFF-A604-695BD57DAD8F}"/>
            </a:ext>
          </a:extLst>
        </xdr:cNvPr>
        <xdr:cNvSpPr/>
      </xdr:nvSpPr>
      <xdr:spPr>
        <a:xfrm>
          <a:off x="9398000" y="60667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139717</xdr:rowOff>
    </xdr:from>
    <xdr:ext cx="469744" cy="259045"/>
    <xdr:sp macro="" textlink="">
      <xdr:nvSpPr>
        <xdr:cNvPr id="129" name="【図書館】&#10;一人当たり面積該当値テキスト">
          <a:extLst>
            <a:ext uri="{FF2B5EF4-FFF2-40B4-BE49-F238E27FC236}">
              <a16:creationId xmlns:a16="http://schemas.microsoft.com/office/drawing/2014/main" id="{AAF1E63E-3097-460F-AF55-FBEC68EBB3E9}"/>
            </a:ext>
          </a:extLst>
        </xdr:cNvPr>
        <xdr:cNvSpPr txBox="1"/>
      </xdr:nvSpPr>
      <xdr:spPr>
        <a:xfrm>
          <a:off x="9467850" y="592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30" name="楕円 129">
          <a:extLst>
            <a:ext uri="{FF2B5EF4-FFF2-40B4-BE49-F238E27FC236}">
              <a16:creationId xmlns:a16="http://schemas.microsoft.com/office/drawing/2014/main" id="{E0BC9383-88D8-4CA3-9CA1-29A86AD92CA8}"/>
            </a:ext>
          </a:extLst>
        </xdr:cNvPr>
        <xdr:cNvSpPr/>
      </xdr:nvSpPr>
      <xdr:spPr>
        <a:xfrm>
          <a:off x="8636000" y="6089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167640</xdr:rowOff>
    </xdr:from>
    <xdr:to>
      <xdr:col>55</xdr:col>
      <xdr:colOff>0</xdr:colOff>
      <xdr:row>37</xdr:row>
      <xdr:rowOff>19050</xdr:rowOff>
    </xdr:to>
    <xdr:cxnSp macro="">
      <xdr:nvCxnSpPr>
        <xdr:cNvPr id="131" name="直線コネクタ 130">
          <a:extLst>
            <a:ext uri="{FF2B5EF4-FFF2-40B4-BE49-F238E27FC236}">
              <a16:creationId xmlns:a16="http://schemas.microsoft.com/office/drawing/2014/main" id="{522F7E46-6178-4AE6-8D26-C5D7246EE797}"/>
            </a:ext>
          </a:extLst>
        </xdr:cNvPr>
        <xdr:cNvCxnSpPr/>
      </xdr:nvCxnSpPr>
      <xdr:spPr>
        <a:xfrm flipV="1">
          <a:off x="8686800" y="6117590"/>
          <a:ext cx="7429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32" name="楕円 131">
          <a:extLst>
            <a:ext uri="{FF2B5EF4-FFF2-40B4-BE49-F238E27FC236}">
              <a16:creationId xmlns:a16="http://schemas.microsoft.com/office/drawing/2014/main" id="{B9128589-6612-44D3-B9BD-5F4AF35A1047}"/>
            </a:ext>
          </a:extLst>
        </xdr:cNvPr>
        <xdr:cNvSpPr/>
      </xdr:nvSpPr>
      <xdr:spPr>
        <a:xfrm>
          <a:off x="7842250" y="6089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19050</xdr:rowOff>
    </xdr:to>
    <xdr:cxnSp macro="">
      <xdr:nvCxnSpPr>
        <xdr:cNvPr id="133" name="直線コネクタ 132">
          <a:extLst>
            <a:ext uri="{FF2B5EF4-FFF2-40B4-BE49-F238E27FC236}">
              <a16:creationId xmlns:a16="http://schemas.microsoft.com/office/drawing/2014/main" id="{ECBC6D20-1E2B-41A1-8BE5-213C181D510B}"/>
            </a:ext>
          </a:extLst>
        </xdr:cNvPr>
        <xdr:cNvCxnSpPr/>
      </xdr:nvCxnSpPr>
      <xdr:spPr>
        <a:xfrm>
          <a:off x="7886700" y="6134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162560</xdr:rowOff>
    </xdr:from>
    <xdr:to>
      <xdr:col>41</xdr:col>
      <xdr:colOff>101600</xdr:colOff>
      <xdr:row>37</xdr:row>
      <xdr:rowOff>92710</xdr:rowOff>
    </xdr:to>
    <xdr:sp macro="" textlink="">
      <xdr:nvSpPr>
        <xdr:cNvPr id="134" name="楕円 133">
          <a:extLst>
            <a:ext uri="{FF2B5EF4-FFF2-40B4-BE49-F238E27FC236}">
              <a16:creationId xmlns:a16="http://schemas.microsoft.com/office/drawing/2014/main" id="{AF7EDD3F-223E-48F7-A878-1A4D2279EA07}"/>
            </a:ext>
          </a:extLst>
        </xdr:cNvPr>
        <xdr:cNvSpPr/>
      </xdr:nvSpPr>
      <xdr:spPr>
        <a:xfrm>
          <a:off x="7029450" y="6112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41910</xdr:rowOff>
    </xdr:to>
    <xdr:cxnSp macro="">
      <xdr:nvCxnSpPr>
        <xdr:cNvPr id="135" name="直線コネクタ 134">
          <a:extLst>
            <a:ext uri="{FF2B5EF4-FFF2-40B4-BE49-F238E27FC236}">
              <a16:creationId xmlns:a16="http://schemas.microsoft.com/office/drawing/2014/main" id="{B999BBD1-D1D8-4AF2-8D8E-09708DFAC668}"/>
            </a:ext>
          </a:extLst>
        </xdr:cNvPr>
        <xdr:cNvCxnSpPr/>
      </xdr:nvCxnSpPr>
      <xdr:spPr>
        <a:xfrm flipV="1">
          <a:off x="7080250" y="613410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36" name="楕円 135">
          <a:extLst>
            <a:ext uri="{FF2B5EF4-FFF2-40B4-BE49-F238E27FC236}">
              <a16:creationId xmlns:a16="http://schemas.microsoft.com/office/drawing/2014/main" id="{BCDDC148-B88E-4390-9B53-996DD2E617BD}"/>
            </a:ext>
          </a:extLst>
        </xdr:cNvPr>
        <xdr:cNvSpPr/>
      </xdr:nvSpPr>
      <xdr:spPr>
        <a:xfrm>
          <a:off x="6235700" y="6112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41910</xdr:rowOff>
    </xdr:from>
    <xdr:to>
      <xdr:col>41</xdr:col>
      <xdr:colOff>50800</xdr:colOff>
      <xdr:row>37</xdr:row>
      <xdr:rowOff>41910</xdr:rowOff>
    </xdr:to>
    <xdr:cxnSp macro="">
      <xdr:nvCxnSpPr>
        <xdr:cNvPr id="137" name="直線コネクタ 136">
          <a:extLst>
            <a:ext uri="{FF2B5EF4-FFF2-40B4-BE49-F238E27FC236}">
              <a16:creationId xmlns:a16="http://schemas.microsoft.com/office/drawing/2014/main" id="{2524EE37-5554-405C-A7DC-E6AD8906819F}"/>
            </a:ext>
          </a:extLst>
        </xdr:cNvPr>
        <xdr:cNvCxnSpPr/>
      </xdr:nvCxnSpPr>
      <xdr:spPr>
        <a:xfrm>
          <a:off x="6286500" y="615696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a:extLst>
            <a:ext uri="{FF2B5EF4-FFF2-40B4-BE49-F238E27FC236}">
              <a16:creationId xmlns:a16="http://schemas.microsoft.com/office/drawing/2014/main" id="{F430C174-3EA0-402E-A9CE-6E0AA1259026}"/>
            </a:ext>
          </a:extLst>
        </xdr:cNvPr>
        <xdr:cNvSpPr txBox="1"/>
      </xdr:nvSpPr>
      <xdr:spPr>
        <a:xfrm>
          <a:off x="8458277"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a:extLst>
            <a:ext uri="{FF2B5EF4-FFF2-40B4-BE49-F238E27FC236}">
              <a16:creationId xmlns:a16="http://schemas.microsoft.com/office/drawing/2014/main" id="{9A9A4DD4-53BD-491F-8EA0-F7E39470CEE4}"/>
            </a:ext>
          </a:extLst>
        </xdr:cNvPr>
        <xdr:cNvSpPr txBox="1"/>
      </xdr:nvSpPr>
      <xdr:spPr>
        <a:xfrm>
          <a:off x="76772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a:extLst>
            <a:ext uri="{FF2B5EF4-FFF2-40B4-BE49-F238E27FC236}">
              <a16:creationId xmlns:a16="http://schemas.microsoft.com/office/drawing/2014/main" id="{F58F1B20-7670-49DC-9194-41F7024C2309}"/>
            </a:ext>
          </a:extLst>
        </xdr:cNvPr>
        <xdr:cNvSpPr txBox="1"/>
      </xdr:nvSpPr>
      <xdr:spPr>
        <a:xfrm>
          <a:off x="68644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1" name="n_4aveValue【図書館】&#10;一人当たり面積">
          <a:extLst>
            <a:ext uri="{FF2B5EF4-FFF2-40B4-BE49-F238E27FC236}">
              <a16:creationId xmlns:a16="http://schemas.microsoft.com/office/drawing/2014/main" id="{0C02ACC0-EF3C-47EF-9966-29C9C3CF418D}"/>
            </a:ext>
          </a:extLst>
        </xdr:cNvPr>
        <xdr:cNvSpPr txBox="1"/>
      </xdr:nvSpPr>
      <xdr:spPr>
        <a:xfrm>
          <a:off x="6070677"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42" name="n_1mainValue【図書館】&#10;一人当たり面積">
          <a:extLst>
            <a:ext uri="{FF2B5EF4-FFF2-40B4-BE49-F238E27FC236}">
              <a16:creationId xmlns:a16="http://schemas.microsoft.com/office/drawing/2014/main" id="{AFD8D603-CEEC-421D-A6C8-122C69E0F265}"/>
            </a:ext>
          </a:extLst>
        </xdr:cNvPr>
        <xdr:cNvSpPr txBox="1"/>
      </xdr:nvSpPr>
      <xdr:spPr>
        <a:xfrm>
          <a:off x="8458277"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43" name="n_2mainValue【図書館】&#10;一人当たり面積">
          <a:extLst>
            <a:ext uri="{FF2B5EF4-FFF2-40B4-BE49-F238E27FC236}">
              <a16:creationId xmlns:a16="http://schemas.microsoft.com/office/drawing/2014/main" id="{D05D78D7-DF25-4E1F-BD05-80D42DA862F5}"/>
            </a:ext>
          </a:extLst>
        </xdr:cNvPr>
        <xdr:cNvSpPr txBox="1"/>
      </xdr:nvSpPr>
      <xdr:spPr>
        <a:xfrm>
          <a:off x="7677227"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109237</xdr:rowOff>
    </xdr:from>
    <xdr:ext cx="469744" cy="259045"/>
    <xdr:sp macro="" textlink="">
      <xdr:nvSpPr>
        <xdr:cNvPr id="144" name="n_3mainValue【図書館】&#10;一人当たり面積">
          <a:extLst>
            <a:ext uri="{FF2B5EF4-FFF2-40B4-BE49-F238E27FC236}">
              <a16:creationId xmlns:a16="http://schemas.microsoft.com/office/drawing/2014/main" id="{3B898778-1AD1-44A1-9466-8DF9FEEB2FE5}"/>
            </a:ext>
          </a:extLst>
        </xdr:cNvPr>
        <xdr:cNvSpPr txBox="1"/>
      </xdr:nvSpPr>
      <xdr:spPr>
        <a:xfrm>
          <a:off x="6864427" y="589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109237</xdr:rowOff>
    </xdr:from>
    <xdr:ext cx="469744" cy="259045"/>
    <xdr:sp macro="" textlink="">
      <xdr:nvSpPr>
        <xdr:cNvPr id="145" name="n_4mainValue【図書館】&#10;一人当たり面積">
          <a:extLst>
            <a:ext uri="{FF2B5EF4-FFF2-40B4-BE49-F238E27FC236}">
              <a16:creationId xmlns:a16="http://schemas.microsoft.com/office/drawing/2014/main" id="{89D8168C-DDB3-4E83-AF72-323E7AF730DF}"/>
            </a:ext>
          </a:extLst>
        </xdr:cNvPr>
        <xdr:cNvSpPr txBox="1"/>
      </xdr:nvSpPr>
      <xdr:spPr>
        <a:xfrm>
          <a:off x="6070677" y="589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59C7E1A-1427-4D66-B01F-0CC83A5CAB97}"/>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3A1DE14-B575-48B2-97EE-4D10B4C4AE49}"/>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EE27774-A93B-4332-9CD0-FAB6B7E805AE}"/>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9043BC7-DD69-4F3B-818E-DA6FD6734783}"/>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CB43C3E-69B5-4C27-89A9-822BBCB0F1AE}"/>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4ABC53B-762F-485E-816E-B1702FE841A3}"/>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8CD05E7-7325-4965-814B-63F9A576E1FF}"/>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72973F4-EEA9-4E63-8093-879D24DC375D}"/>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BB03D801-48CF-4C71-9F06-0566B788E13B}"/>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85723DF-0B76-4915-87E6-7AEA0754DACB}"/>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F6C08A4-B925-4C48-B4BA-F1192AB87408}"/>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22979A2D-41F2-4F60-9E3E-D36BC41F74DF}"/>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F1EBE150-9BB5-4905-BF84-7070F1F6CC2F}"/>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21EF7713-24C3-4A82-926C-605F3D124D09}"/>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2CB19E9C-9B8D-48D9-A0B7-B48E26240F50}"/>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10A544A5-71C3-4A9D-91E6-ADA81376AB06}"/>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4B4AD51D-DEEF-4708-8CC0-2B5EB036DAE3}"/>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CB34AEED-8067-4691-BEBB-E7654D4F7D4D}"/>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FBB55F90-6289-489C-8D98-A1AC06A5022C}"/>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F940CC54-8AB0-43F4-8D17-9D8E3F413ABD}"/>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69ECD002-CEF6-4991-9F24-03A69E7E5AF9}"/>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48A03DD4-140B-4442-AF10-7059DE2801BC}"/>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CDD50CD2-21A4-4CA4-A916-76A711F15674}"/>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96E6C9F3-3CAD-443E-AF53-4B6252447CD7}"/>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28EF4C30-1C7A-4AF8-95C7-99D4B1CA8506}"/>
            </a:ext>
          </a:extLst>
        </xdr:cNvPr>
        <xdr:cNvCxnSpPr/>
      </xdr:nvCxnSpPr>
      <xdr:spPr>
        <a:xfrm flipV="1">
          <a:off x="4177665" y="9303385"/>
          <a:ext cx="0" cy="126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8BBD1D9E-3A12-42A0-8AD1-59A6D3C25AC4}"/>
            </a:ext>
          </a:extLst>
        </xdr:cNvPr>
        <xdr:cNvSpPr txBox="1"/>
      </xdr:nvSpPr>
      <xdr:spPr>
        <a:xfrm>
          <a:off x="421640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6EDC9E66-D8B7-4CA5-A703-86B140B4BACC}"/>
            </a:ext>
          </a:extLst>
        </xdr:cNvPr>
        <xdr:cNvCxnSpPr/>
      </xdr:nvCxnSpPr>
      <xdr:spPr>
        <a:xfrm>
          <a:off x="41084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887DA453-AC57-4E90-B149-6BCBB465E609}"/>
            </a:ext>
          </a:extLst>
        </xdr:cNvPr>
        <xdr:cNvSpPr txBox="1"/>
      </xdr:nvSpPr>
      <xdr:spPr>
        <a:xfrm>
          <a:off x="4216400" y="908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76DE99BE-A630-4B4A-9DC0-66AB0FD9D53B}"/>
            </a:ext>
          </a:extLst>
        </xdr:cNvPr>
        <xdr:cNvCxnSpPr/>
      </xdr:nvCxnSpPr>
      <xdr:spPr>
        <a:xfrm>
          <a:off x="4108450" y="9303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E9BF8EB2-E469-41D4-8BAE-61C9AD74128C}"/>
            </a:ext>
          </a:extLst>
        </xdr:cNvPr>
        <xdr:cNvSpPr txBox="1"/>
      </xdr:nvSpPr>
      <xdr:spPr>
        <a:xfrm>
          <a:off x="4216400" y="9615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E7117AEC-214B-4442-A631-E7F64984C878}"/>
            </a:ext>
          </a:extLst>
        </xdr:cNvPr>
        <xdr:cNvSpPr/>
      </xdr:nvSpPr>
      <xdr:spPr>
        <a:xfrm>
          <a:off x="4127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D12B25E0-F898-454A-9FD7-4B6A6DD52494}"/>
            </a:ext>
          </a:extLst>
        </xdr:cNvPr>
        <xdr:cNvSpPr/>
      </xdr:nvSpPr>
      <xdr:spPr>
        <a:xfrm>
          <a:off x="3384550" y="97389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A9D2F1CD-D7A0-4283-8B26-2EFDD8A8B662}"/>
            </a:ext>
          </a:extLst>
        </xdr:cNvPr>
        <xdr:cNvSpPr/>
      </xdr:nvSpPr>
      <xdr:spPr>
        <a:xfrm>
          <a:off x="2571750" y="9727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677D6A64-E168-4A8E-B560-559B40BE7E31}"/>
            </a:ext>
          </a:extLst>
        </xdr:cNvPr>
        <xdr:cNvSpPr/>
      </xdr:nvSpPr>
      <xdr:spPr>
        <a:xfrm>
          <a:off x="1778000" y="9721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EC64592F-6B8D-4F88-B609-B7CD22237AF1}"/>
            </a:ext>
          </a:extLst>
        </xdr:cNvPr>
        <xdr:cNvSpPr/>
      </xdr:nvSpPr>
      <xdr:spPr>
        <a:xfrm>
          <a:off x="984250" y="9683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4D3555E-90DA-4BCB-8A5C-852D2BFA3EE1}"/>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D7D3ABE-7A17-4BB6-951D-85BF20D61238}"/>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D3EAC04-EF91-49C8-BE5D-75590EEFAFEC}"/>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F17A6D1-F4C6-4318-906C-74E96DFA325D}"/>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F6D249A-1EC3-4912-AE2E-22AA1D64175B}"/>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86" name="楕円 185">
          <a:extLst>
            <a:ext uri="{FF2B5EF4-FFF2-40B4-BE49-F238E27FC236}">
              <a16:creationId xmlns:a16="http://schemas.microsoft.com/office/drawing/2014/main" id="{E9CF9D4D-74B7-41A2-9F0A-45F21C4B61A3}"/>
            </a:ext>
          </a:extLst>
        </xdr:cNvPr>
        <xdr:cNvSpPr/>
      </xdr:nvSpPr>
      <xdr:spPr>
        <a:xfrm>
          <a:off x="4127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26687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F51F0F41-6365-4E8A-822A-7DE0929B44C7}"/>
            </a:ext>
          </a:extLst>
        </xdr:cNvPr>
        <xdr:cNvSpPr txBox="1"/>
      </xdr:nvSpPr>
      <xdr:spPr>
        <a:xfrm>
          <a:off x="4216400" y="977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23495</xdr:rowOff>
    </xdr:from>
    <xdr:to>
      <xdr:col>20</xdr:col>
      <xdr:colOff>38100</xdr:colOff>
      <xdr:row>59</xdr:row>
      <xdr:rowOff>125095</xdr:rowOff>
    </xdr:to>
    <xdr:sp macro="" textlink="">
      <xdr:nvSpPr>
        <xdr:cNvPr id="188" name="楕円 187">
          <a:extLst>
            <a:ext uri="{FF2B5EF4-FFF2-40B4-BE49-F238E27FC236}">
              <a16:creationId xmlns:a16="http://schemas.microsoft.com/office/drawing/2014/main" id="{8DC4B995-12FA-418C-BFF6-7FCFC9662685}"/>
            </a:ext>
          </a:extLst>
        </xdr:cNvPr>
        <xdr:cNvSpPr/>
      </xdr:nvSpPr>
      <xdr:spPr>
        <a:xfrm>
          <a:off x="3384550" y="97707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74295</xdr:rowOff>
    </xdr:from>
    <xdr:to>
      <xdr:col>24</xdr:col>
      <xdr:colOff>63500</xdr:colOff>
      <xdr:row>59</xdr:row>
      <xdr:rowOff>99060</xdr:rowOff>
    </xdr:to>
    <xdr:cxnSp macro="">
      <xdr:nvCxnSpPr>
        <xdr:cNvPr id="189" name="直線コネクタ 188">
          <a:extLst>
            <a:ext uri="{FF2B5EF4-FFF2-40B4-BE49-F238E27FC236}">
              <a16:creationId xmlns:a16="http://schemas.microsoft.com/office/drawing/2014/main" id="{DED51039-FE13-455E-9805-4D0AAF56B27A}"/>
            </a:ext>
          </a:extLst>
        </xdr:cNvPr>
        <xdr:cNvCxnSpPr/>
      </xdr:nvCxnSpPr>
      <xdr:spPr>
        <a:xfrm>
          <a:off x="3429000" y="9821545"/>
          <a:ext cx="7493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143510</xdr:rowOff>
    </xdr:from>
    <xdr:to>
      <xdr:col>15</xdr:col>
      <xdr:colOff>101600</xdr:colOff>
      <xdr:row>59</xdr:row>
      <xdr:rowOff>73660</xdr:rowOff>
    </xdr:to>
    <xdr:sp macro="" textlink="">
      <xdr:nvSpPr>
        <xdr:cNvPr id="190" name="楕円 189">
          <a:extLst>
            <a:ext uri="{FF2B5EF4-FFF2-40B4-BE49-F238E27FC236}">
              <a16:creationId xmlns:a16="http://schemas.microsoft.com/office/drawing/2014/main" id="{D63745CB-AEAF-46D9-B706-8A3D2032DF92}"/>
            </a:ext>
          </a:extLst>
        </xdr:cNvPr>
        <xdr:cNvSpPr/>
      </xdr:nvSpPr>
      <xdr:spPr>
        <a:xfrm>
          <a:off x="2571750" y="9725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74295</xdr:rowOff>
    </xdr:to>
    <xdr:cxnSp macro="">
      <xdr:nvCxnSpPr>
        <xdr:cNvPr id="191" name="直線コネクタ 190">
          <a:extLst>
            <a:ext uri="{FF2B5EF4-FFF2-40B4-BE49-F238E27FC236}">
              <a16:creationId xmlns:a16="http://schemas.microsoft.com/office/drawing/2014/main" id="{1FCF4248-6E63-4128-8F1B-C12CB1B54D77}"/>
            </a:ext>
          </a:extLst>
        </xdr:cNvPr>
        <xdr:cNvCxnSpPr/>
      </xdr:nvCxnSpPr>
      <xdr:spPr>
        <a:xfrm>
          <a:off x="2622550" y="9770110"/>
          <a:ext cx="8064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92" name="楕円 191">
          <a:extLst>
            <a:ext uri="{FF2B5EF4-FFF2-40B4-BE49-F238E27FC236}">
              <a16:creationId xmlns:a16="http://schemas.microsoft.com/office/drawing/2014/main" id="{D1D59153-D5EC-42A1-9090-BE42A67FEE57}"/>
            </a:ext>
          </a:extLst>
        </xdr:cNvPr>
        <xdr:cNvSpPr/>
      </xdr:nvSpPr>
      <xdr:spPr>
        <a:xfrm>
          <a:off x="1778000" y="9702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0</xdr:rowOff>
    </xdr:from>
    <xdr:to>
      <xdr:col>15</xdr:col>
      <xdr:colOff>50800</xdr:colOff>
      <xdr:row>59</xdr:row>
      <xdr:rowOff>22860</xdr:rowOff>
    </xdr:to>
    <xdr:cxnSp macro="">
      <xdr:nvCxnSpPr>
        <xdr:cNvPr id="193" name="直線コネクタ 192">
          <a:extLst>
            <a:ext uri="{FF2B5EF4-FFF2-40B4-BE49-F238E27FC236}">
              <a16:creationId xmlns:a16="http://schemas.microsoft.com/office/drawing/2014/main" id="{1B1FC3A4-EC71-4B0F-B7E2-C25CAEAAB1C7}"/>
            </a:ext>
          </a:extLst>
        </xdr:cNvPr>
        <xdr:cNvCxnSpPr/>
      </xdr:nvCxnSpPr>
      <xdr:spPr>
        <a:xfrm>
          <a:off x="1828800" y="9747250"/>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76835</xdr:rowOff>
    </xdr:from>
    <xdr:to>
      <xdr:col>6</xdr:col>
      <xdr:colOff>38100</xdr:colOff>
      <xdr:row>59</xdr:row>
      <xdr:rowOff>6985</xdr:rowOff>
    </xdr:to>
    <xdr:sp macro="" textlink="">
      <xdr:nvSpPr>
        <xdr:cNvPr id="194" name="楕円 193">
          <a:extLst>
            <a:ext uri="{FF2B5EF4-FFF2-40B4-BE49-F238E27FC236}">
              <a16:creationId xmlns:a16="http://schemas.microsoft.com/office/drawing/2014/main" id="{8933A6F9-8994-473A-9327-B00EF4FA85A2}"/>
            </a:ext>
          </a:extLst>
        </xdr:cNvPr>
        <xdr:cNvSpPr/>
      </xdr:nvSpPr>
      <xdr:spPr>
        <a:xfrm>
          <a:off x="984250" y="96589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127635</xdr:rowOff>
    </xdr:from>
    <xdr:to>
      <xdr:col>10</xdr:col>
      <xdr:colOff>114300</xdr:colOff>
      <xdr:row>59</xdr:row>
      <xdr:rowOff>0</xdr:rowOff>
    </xdr:to>
    <xdr:cxnSp macro="">
      <xdr:nvCxnSpPr>
        <xdr:cNvPr id="195" name="直線コネクタ 194">
          <a:extLst>
            <a:ext uri="{FF2B5EF4-FFF2-40B4-BE49-F238E27FC236}">
              <a16:creationId xmlns:a16="http://schemas.microsoft.com/office/drawing/2014/main" id="{20F64A11-F156-43A7-94AA-63FC5326ADFF}"/>
            </a:ext>
          </a:extLst>
        </xdr:cNvPr>
        <xdr:cNvCxnSpPr/>
      </xdr:nvCxnSpPr>
      <xdr:spPr>
        <a:xfrm>
          <a:off x="1028700" y="9709785"/>
          <a:ext cx="8001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a:extLst>
            <a:ext uri="{FF2B5EF4-FFF2-40B4-BE49-F238E27FC236}">
              <a16:creationId xmlns:a16="http://schemas.microsoft.com/office/drawing/2014/main" id="{F705724E-6BEF-447B-8C60-4622B7E3E944}"/>
            </a:ext>
          </a:extLst>
        </xdr:cNvPr>
        <xdr:cNvSpPr txBox="1"/>
      </xdr:nvSpPr>
      <xdr:spPr>
        <a:xfrm>
          <a:off x="3239144" y="9520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a:extLst>
            <a:ext uri="{FF2B5EF4-FFF2-40B4-BE49-F238E27FC236}">
              <a16:creationId xmlns:a16="http://schemas.microsoft.com/office/drawing/2014/main" id="{2C0DC4ED-254A-4F89-A97E-BFC2841A923F}"/>
            </a:ext>
          </a:extLst>
        </xdr:cNvPr>
        <xdr:cNvSpPr txBox="1"/>
      </xdr:nvSpPr>
      <xdr:spPr>
        <a:xfrm>
          <a:off x="2439044" y="981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a:extLst>
            <a:ext uri="{FF2B5EF4-FFF2-40B4-BE49-F238E27FC236}">
              <a16:creationId xmlns:a16="http://schemas.microsoft.com/office/drawing/2014/main" id="{01BE0BDE-CEF0-4556-B3E3-1F967B71CB72}"/>
            </a:ext>
          </a:extLst>
        </xdr:cNvPr>
        <xdr:cNvSpPr txBox="1"/>
      </xdr:nvSpPr>
      <xdr:spPr>
        <a:xfrm>
          <a:off x="1645294" y="980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199" name="n_4aveValue【体育館・プール】&#10;有形固定資産減価償却率">
          <a:extLst>
            <a:ext uri="{FF2B5EF4-FFF2-40B4-BE49-F238E27FC236}">
              <a16:creationId xmlns:a16="http://schemas.microsoft.com/office/drawing/2014/main" id="{FC83FC0D-1BEF-4FC8-89DD-B963EFC2AC46}"/>
            </a:ext>
          </a:extLst>
        </xdr:cNvPr>
        <xdr:cNvSpPr txBox="1"/>
      </xdr:nvSpPr>
      <xdr:spPr>
        <a:xfrm>
          <a:off x="851544" y="977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116222</xdr:rowOff>
    </xdr:from>
    <xdr:ext cx="405111" cy="259045"/>
    <xdr:sp macro="" textlink="">
      <xdr:nvSpPr>
        <xdr:cNvPr id="200" name="n_1mainValue【体育館・プール】&#10;有形固定資産減価償却率">
          <a:extLst>
            <a:ext uri="{FF2B5EF4-FFF2-40B4-BE49-F238E27FC236}">
              <a16:creationId xmlns:a16="http://schemas.microsoft.com/office/drawing/2014/main" id="{451551BA-12D6-49C1-A864-C218375A9C82}"/>
            </a:ext>
          </a:extLst>
        </xdr:cNvPr>
        <xdr:cNvSpPr txBox="1"/>
      </xdr:nvSpPr>
      <xdr:spPr>
        <a:xfrm>
          <a:off x="3239144" y="9863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201" name="n_2mainValue【体育館・プール】&#10;有形固定資産減価償却率">
          <a:extLst>
            <a:ext uri="{FF2B5EF4-FFF2-40B4-BE49-F238E27FC236}">
              <a16:creationId xmlns:a16="http://schemas.microsoft.com/office/drawing/2014/main" id="{494097A5-C2BD-44D7-9E26-7EA36829595D}"/>
            </a:ext>
          </a:extLst>
        </xdr:cNvPr>
        <xdr:cNvSpPr txBox="1"/>
      </xdr:nvSpPr>
      <xdr:spPr>
        <a:xfrm>
          <a:off x="2439044" y="9507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202" name="n_3mainValue【体育館・プール】&#10;有形固定資産減価償却率">
          <a:extLst>
            <a:ext uri="{FF2B5EF4-FFF2-40B4-BE49-F238E27FC236}">
              <a16:creationId xmlns:a16="http://schemas.microsoft.com/office/drawing/2014/main" id="{5D746631-8DD2-4AEB-A24B-03AA55DB9853}"/>
            </a:ext>
          </a:extLst>
        </xdr:cNvPr>
        <xdr:cNvSpPr txBox="1"/>
      </xdr:nvSpPr>
      <xdr:spPr>
        <a:xfrm>
          <a:off x="1645294" y="948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23512</xdr:rowOff>
    </xdr:from>
    <xdr:ext cx="405111" cy="259045"/>
    <xdr:sp macro="" textlink="">
      <xdr:nvSpPr>
        <xdr:cNvPr id="203" name="n_4mainValue【体育館・プール】&#10;有形固定資産減価償却率">
          <a:extLst>
            <a:ext uri="{FF2B5EF4-FFF2-40B4-BE49-F238E27FC236}">
              <a16:creationId xmlns:a16="http://schemas.microsoft.com/office/drawing/2014/main" id="{C70E8F47-7257-4C03-88F8-324811B19631}"/>
            </a:ext>
          </a:extLst>
        </xdr:cNvPr>
        <xdr:cNvSpPr txBox="1"/>
      </xdr:nvSpPr>
      <xdr:spPr>
        <a:xfrm>
          <a:off x="851544" y="944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EEF5D0C9-8327-4FF3-B1D8-AACAE8CE3C72}"/>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2D10F0C1-722D-434F-9D47-E3D601960C4B}"/>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3D6A4BF3-A252-4A89-969E-6A6DD6FEF47B}"/>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B81E0C3E-55C8-4F27-9ECB-D659DB46B0FC}"/>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4E4E8B1C-CEDD-4906-AAE2-96673FACBDF3}"/>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F39AF974-5BA3-4F3F-B2D9-E44F2A616417}"/>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D6D3A338-9ABE-4FAA-A789-B23C6AB0AF0D}"/>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28038D9D-7526-48F3-82DC-614A7F687FDC}"/>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79D15EE0-C9D3-4753-A2E8-3567E98DB55F}"/>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DE34F560-2E6C-425A-8BD3-E3054DDA4BCF}"/>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48DCCC05-A7E5-495C-9841-ADC9DAB01551}"/>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6CD4CB65-0FD1-447D-A3FA-82BAAB26EFE8}"/>
            </a:ext>
          </a:extLst>
        </xdr:cNvPr>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261BABD7-C64A-4D0C-BEF9-DE2EDA8A5C83}"/>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3B11E4A6-1CF6-49DF-B0E2-F4F4AEA6B0C1}"/>
            </a:ext>
          </a:extLst>
        </xdr:cNvPr>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6EB8F699-EF8A-4E90-8246-2C75DE921E93}"/>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70E4E6F6-702F-487E-BACE-4CA4310EA2E7}"/>
            </a:ext>
          </a:extLst>
        </xdr:cNvPr>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D6934D77-19AF-4060-979E-24F9EE16557E}"/>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17FF366E-0D09-4F8F-A0A7-107D1ECA6D81}"/>
            </a:ext>
          </a:extLst>
        </xdr:cNvPr>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5AB1E5E9-51AE-4B08-A1AA-A8B06372EC4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885FDE17-97AD-4EA2-9B3D-A4DDCD0061D6}"/>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335B1F45-267C-45BD-BFCB-E103D8C57EC9}"/>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34F82CDF-8DAA-4911-B2FC-F84E9A585BAF}"/>
            </a:ext>
          </a:extLst>
        </xdr:cNvPr>
        <xdr:cNvCxnSpPr/>
      </xdr:nvCxnSpPr>
      <xdr:spPr>
        <a:xfrm flipV="1">
          <a:off x="9429115" y="9382252"/>
          <a:ext cx="0" cy="11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94C60CE-0204-4472-B376-EF7356EC2F90}"/>
            </a:ext>
          </a:extLst>
        </xdr:cNvPr>
        <xdr:cNvSpPr txBox="1"/>
      </xdr:nvSpPr>
      <xdr:spPr>
        <a:xfrm>
          <a:off x="9467850"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C993DBDB-8E3A-4C92-9187-A77A3296361E}"/>
            </a:ext>
          </a:extLst>
        </xdr:cNvPr>
        <xdr:cNvCxnSpPr/>
      </xdr:nvCxnSpPr>
      <xdr:spPr>
        <a:xfrm>
          <a:off x="9359900" y="105653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E72342BE-AF53-432E-B24C-CBB97F21BB7F}"/>
            </a:ext>
          </a:extLst>
        </xdr:cNvPr>
        <xdr:cNvSpPr txBox="1"/>
      </xdr:nvSpPr>
      <xdr:spPr>
        <a:xfrm>
          <a:off x="9467850" y="916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277B485D-895F-4151-8AAE-1B18735C8461}"/>
            </a:ext>
          </a:extLst>
        </xdr:cNvPr>
        <xdr:cNvCxnSpPr/>
      </xdr:nvCxnSpPr>
      <xdr:spPr>
        <a:xfrm>
          <a:off x="9359900" y="93822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0" name="【体育館・プール】&#10;一人当たり面積平均値テキスト">
          <a:extLst>
            <a:ext uri="{FF2B5EF4-FFF2-40B4-BE49-F238E27FC236}">
              <a16:creationId xmlns:a16="http://schemas.microsoft.com/office/drawing/2014/main" id="{3D43B9FF-C92C-4EB8-AFF7-7B6173588771}"/>
            </a:ext>
          </a:extLst>
        </xdr:cNvPr>
        <xdr:cNvSpPr txBox="1"/>
      </xdr:nvSpPr>
      <xdr:spPr>
        <a:xfrm>
          <a:off x="9467850" y="1025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7A4E76DE-DC4D-4D6D-9DAB-6722FCE8C8F7}"/>
            </a:ext>
          </a:extLst>
        </xdr:cNvPr>
        <xdr:cNvSpPr/>
      </xdr:nvSpPr>
      <xdr:spPr>
        <a:xfrm>
          <a:off x="9398000" y="10271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F523B7E7-D9EE-4019-A568-E27DE36D2AEF}"/>
            </a:ext>
          </a:extLst>
        </xdr:cNvPr>
        <xdr:cNvSpPr/>
      </xdr:nvSpPr>
      <xdr:spPr>
        <a:xfrm>
          <a:off x="8636000" y="102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B6C549C3-42E8-4ED1-8FDA-3259E0B81889}"/>
            </a:ext>
          </a:extLst>
        </xdr:cNvPr>
        <xdr:cNvSpPr/>
      </xdr:nvSpPr>
      <xdr:spPr>
        <a:xfrm>
          <a:off x="7842250" y="102786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332D4787-C6A0-4AE3-9343-E511440EC32D}"/>
            </a:ext>
          </a:extLst>
        </xdr:cNvPr>
        <xdr:cNvSpPr/>
      </xdr:nvSpPr>
      <xdr:spPr>
        <a:xfrm>
          <a:off x="7029450" y="1027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54A6A50F-4D6A-4A6D-BFEC-3A0F01C80A69}"/>
            </a:ext>
          </a:extLst>
        </xdr:cNvPr>
        <xdr:cNvSpPr/>
      </xdr:nvSpPr>
      <xdr:spPr>
        <a:xfrm>
          <a:off x="6235700" y="102392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7CC02E0-D7C0-4BE4-859F-37070335B1CE}"/>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FBF7BCB-10CA-4EAF-93AC-41CED49A40B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7EBDF66-8A1E-419B-8C4B-F5276DDE149D}"/>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06C51C8-3B6C-4EDA-B360-E2649798BFAB}"/>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8E23741-3E94-42AB-AE18-38BE9A607473}"/>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81788</xdr:rowOff>
    </xdr:from>
    <xdr:to>
      <xdr:col>55</xdr:col>
      <xdr:colOff>50800</xdr:colOff>
      <xdr:row>57</xdr:row>
      <xdr:rowOff>11938</xdr:rowOff>
    </xdr:to>
    <xdr:sp macro="" textlink="">
      <xdr:nvSpPr>
        <xdr:cNvPr id="241" name="楕円 240">
          <a:extLst>
            <a:ext uri="{FF2B5EF4-FFF2-40B4-BE49-F238E27FC236}">
              <a16:creationId xmlns:a16="http://schemas.microsoft.com/office/drawing/2014/main" id="{F1CEC346-FD88-439A-ADCD-AF703FC46C2A}"/>
            </a:ext>
          </a:extLst>
        </xdr:cNvPr>
        <xdr:cNvSpPr/>
      </xdr:nvSpPr>
      <xdr:spPr>
        <a:xfrm>
          <a:off x="9398000" y="93337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32529</xdr:rowOff>
    </xdr:from>
    <xdr:ext cx="469744" cy="259045"/>
    <xdr:sp macro="" textlink="">
      <xdr:nvSpPr>
        <xdr:cNvPr id="242" name="【体育館・プール】&#10;一人当たり面積該当値テキスト">
          <a:extLst>
            <a:ext uri="{FF2B5EF4-FFF2-40B4-BE49-F238E27FC236}">
              <a16:creationId xmlns:a16="http://schemas.microsoft.com/office/drawing/2014/main" id="{68A56D34-7310-4819-BEE0-AA9CF5B5D524}"/>
            </a:ext>
          </a:extLst>
        </xdr:cNvPr>
        <xdr:cNvSpPr txBox="1"/>
      </xdr:nvSpPr>
      <xdr:spPr>
        <a:xfrm>
          <a:off x="9467850" y="928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100076</xdr:rowOff>
    </xdr:from>
    <xdr:to>
      <xdr:col>50</xdr:col>
      <xdr:colOff>165100</xdr:colOff>
      <xdr:row>57</xdr:row>
      <xdr:rowOff>30226</xdr:rowOff>
    </xdr:to>
    <xdr:sp macro="" textlink="">
      <xdr:nvSpPr>
        <xdr:cNvPr id="243" name="楕円 242">
          <a:extLst>
            <a:ext uri="{FF2B5EF4-FFF2-40B4-BE49-F238E27FC236}">
              <a16:creationId xmlns:a16="http://schemas.microsoft.com/office/drawing/2014/main" id="{5DAF5FFA-8BA1-434E-B845-AA5EFD7DE132}"/>
            </a:ext>
          </a:extLst>
        </xdr:cNvPr>
        <xdr:cNvSpPr/>
      </xdr:nvSpPr>
      <xdr:spPr>
        <a:xfrm>
          <a:off x="8636000" y="93520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132588</xdr:rowOff>
    </xdr:from>
    <xdr:to>
      <xdr:col>55</xdr:col>
      <xdr:colOff>0</xdr:colOff>
      <xdr:row>56</xdr:row>
      <xdr:rowOff>150876</xdr:rowOff>
    </xdr:to>
    <xdr:cxnSp macro="">
      <xdr:nvCxnSpPr>
        <xdr:cNvPr id="244" name="直線コネクタ 243">
          <a:extLst>
            <a:ext uri="{FF2B5EF4-FFF2-40B4-BE49-F238E27FC236}">
              <a16:creationId xmlns:a16="http://schemas.microsoft.com/office/drawing/2014/main" id="{7403018F-C105-40F1-9550-B5782C846BE6}"/>
            </a:ext>
          </a:extLst>
        </xdr:cNvPr>
        <xdr:cNvCxnSpPr/>
      </xdr:nvCxnSpPr>
      <xdr:spPr>
        <a:xfrm flipV="1">
          <a:off x="8686800" y="9384538"/>
          <a:ext cx="7429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116078</xdr:rowOff>
    </xdr:from>
    <xdr:to>
      <xdr:col>46</xdr:col>
      <xdr:colOff>38100</xdr:colOff>
      <xdr:row>57</xdr:row>
      <xdr:rowOff>46228</xdr:rowOff>
    </xdr:to>
    <xdr:sp macro="" textlink="">
      <xdr:nvSpPr>
        <xdr:cNvPr id="245" name="楕円 244">
          <a:extLst>
            <a:ext uri="{FF2B5EF4-FFF2-40B4-BE49-F238E27FC236}">
              <a16:creationId xmlns:a16="http://schemas.microsoft.com/office/drawing/2014/main" id="{A9B38C6F-6BE2-4035-94E4-B1A2BC66F90B}"/>
            </a:ext>
          </a:extLst>
        </xdr:cNvPr>
        <xdr:cNvSpPr/>
      </xdr:nvSpPr>
      <xdr:spPr>
        <a:xfrm>
          <a:off x="7842250" y="93680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150876</xdr:rowOff>
    </xdr:from>
    <xdr:to>
      <xdr:col>50</xdr:col>
      <xdr:colOff>114300</xdr:colOff>
      <xdr:row>56</xdr:row>
      <xdr:rowOff>166878</xdr:rowOff>
    </xdr:to>
    <xdr:cxnSp macro="">
      <xdr:nvCxnSpPr>
        <xdr:cNvPr id="246" name="直線コネクタ 245">
          <a:extLst>
            <a:ext uri="{FF2B5EF4-FFF2-40B4-BE49-F238E27FC236}">
              <a16:creationId xmlns:a16="http://schemas.microsoft.com/office/drawing/2014/main" id="{0339921D-3633-409C-ACB3-829A116683A1}"/>
            </a:ext>
          </a:extLst>
        </xdr:cNvPr>
        <xdr:cNvCxnSpPr/>
      </xdr:nvCxnSpPr>
      <xdr:spPr>
        <a:xfrm flipV="1">
          <a:off x="7886700" y="9402826"/>
          <a:ext cx="8001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134366</xdr:rowOff>
    </xdr:from>
    <xdr:to>
      <xdr:col>41</xdr:col>
      <xdr:colOff>101600</xdr:colOff>
      <xdr:row>57</xdr:row>
      <xdr:rowOff>64516</xdr:rowOff>
    </xdr:to>
    <xdr:sp macro="" textlink="">
      <xdr:nvSpPr>
        <xdr:cNvPr id="247" name="楕円 246">
          <a:extLst>
            <a:ext uri="{FF2B5EF4-FFF2-40B4-BE49-F238E27FC236}">
              <a16:creationId xmlns:a16="http://schemas.microsoft.com/office/drawing/2014/main" id="{26AE3F93-0398-4A43-8312-188F1BB72ADF}"/>
            </a:ext>
          </a:extLst>
        </xdr:cNvPr>
        <xdr:cNvSpPr/>
      </xdr:nvSpPr>
      <xdr:spPr>
        <a:xfrm>
          <a:off x="7029450" y="93863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166878</xdr:rowOff>
    </xdr:from>
    <xdr:to>
      <xdr:col>45</xdr:col>
      <xdr:colOff>177800</xdr:colOff>
      <xdr:row>57</xdr:row>
      <xdr:rowOff>13716</xdr:rowOff>
    </xdr:to>
    <xdr:cxnSp macro="">
      <xdr:nvCxnSpPr>
        <xdr:cNvPr id="248" name="直線コネクタ 247">
          <a:extLst>
            <a:ext uri="{FF2B5EF4-FFF2-40B4-BE49-F238E27FC236}">
              <a16:creationId xmlns:a16="http://schemas.microsoft.com/office/drawing/2014/main" id="{4C75F63C-F3E5-4C52-90FF-C714AFB13A78}"/>
            </a:ext>
          </a:extLst>
        </xdr:cNvPr>
        <xdr:cNvCxnSpPr/>
      </xdr:nvCxnSpPr>
      <xdr:spPr>
        <a:xfrm flipV="1">
          <a:off x="7080250" y="9418828"/>
          <a:ext cx="80645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150368</xdr:rowOff>
    </xdr:from>
    <xdr:to>
      <xdr:col>36</xdr:col>
      <xdr:colOff>165100</xdr:colOff>
      <xdr:row>57</xdr:row>
      <xdr:rowOff>80518</xdr:rowOff>
    </xdr:to>
    <xdr:sp macro="" textlink="">
      <xdr:nvSpPr>
        <xdr:cNvPr id="249" name="楕円 248">
          <a:extLst>
            <a:ext uri="{FF2B5EF4-FFF2-40B4-BE49-F238E27FC236}">
              <a16:creationId xmlns:a16="http://schemas.microsoft.com/office/drawing/2014/main" id="{1C6E1466-7B68-4AE1-A6A4-D0A3F00D34CC}"/>
            </a:ext>
          </a:extLst>
        </xdr:cNvPr>
        <xdr:cNvSpPr/>
      </xdr:nvSpPr>
      <xdr:spPr>
        <a:xfrm>
          <a:off x="6235700" y="94023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13716</xdr:rowOff>
    </xdr:from>
    <xdr:to>
      <xdr:col>41</xdr:col>
      <xdr:colOff>50800</xdr:colOff>
      <xdr:row>57</xdr:row>
      <xdr:rowOff>29718</xdr:rowOff>
    </xdr:to>
    <xdr:cxnSp macro="">
      <xdr:nvCxnSpPr>
        <xdr:cNvPr id="250" name="直線コネクタ 249">
          <a:extLst>
            <a:ext uri="{FF2B5EF4-FFF2-40B4-BE49-F238E27FC236}">
              <a16:creationId xmlns:a16="http://schemas.microsoft.com/office/drawing/2014/main" id="{ACC34FA7-C835-4A91-AD8A-B6C78724248F}"/>
            </a:ext>
          </a:extLst>
        </xdr:cNvPr>
        <xdr:cNvCxnSpPr/>
      </xdr:nvCxnSpPr>
      <xdr:spPr>
        <a:xfrm flipV="1">
          <a:off x="6286500" y="9430766"/>
          <a:ext cx="7937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a:extLst>
            <a:ext uri="{FF2B5EF4-FFF2-40B4-BE49-F238E27FC236}">
              <a16:creationId xmlns:a16="http://schemas.microsoft.com/office/drawing/2014/main" id="{A9E521FF-D445-4D89-A8B9-887CCE0D26C0}"/>
            </a:ext>
          </a:extLst>
        </xdr:cNvPr>
        <xdr:cNvSpPr txBox="1"/>
      </xdr:nvSpPr>
      <xdr:spPr>
        <a:xfrm>
          <a:off x="8458277" y="1036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a:extLst>
            <a:ext uri="{FF2B5EF4-FFF2-40B4-BE49-F238E27FC236}">
              <a16:creationId xmlns:a16="http://schemas.microsoft.com/office/drawing/2014/main" id="{58727C84-4385-45FE-8750-A52CA4D961AE}"/>
            </a:ext>
          </a:extLst>
        </xdr:cNvPr>
        <xdr:cNvSpPr txBox="1"/>
      </xdr:nvSpPr>
      <xdr:spPr>
        <a:xfrm>
          <a:off x="7677227" y="1037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53" name="n_3aveValue【体育館・プール】&#10;一人当たり面積">
          <a:extLst>
            <a:ext uri="{FF2B5EF4-FFF2-40B4-BE49-F238E27FC236}">
              <a16:creationId xmlns:a16="http://schemas.microsoft.com/office/drawing/2014/main" id="{075AF179-655C-45F5-A60B-9DD68B3F1590}"/>
            </a:ext>
          </a:extLst>
        </xdr:cNvPr>
        <xdr:cNvSpPr txBox="1"/>
      </xdr:nvSpPr>
      <xdr:spPr>
        <a:xfrm>
          <a:off x="6864427" y="1037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83075</xdr:rowOff>
    </xdr:from>
    <xdr:ext cx="469744" cy="259045"/>
    <xdr:sp macro="" textlink="">
      <xdr:nvSpPr>
        <xdr:cNvPr id="254" name="n_4aveValue【体育館・プール】&#10;一人当たり面積">
          <a:extLst>
            <a:ext uri="{FF2B5EF4-FFF2-40B4-BE49-F238E27FC236}">
              <a16:creationId xmlns:a16="http://schemas.microsoft.com/office/drawing/2014/main" id="{27CCB296-7E29-4B5F-9442-E65505CF77AE}"/>
            </a:ext>
          </a:extLst>
        </xdr:cNvPr>
        <xdr:cNvSpPr txBox="1"/>
      </xdr:nvSpPr>
      <xdr:spPr>
        <a:xfrm>
          <a:off x="6070677" y="1032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46753</xdr:rowOff>
    </xdr:from>
    <xdr:ext cx="469744" cy="259045"/>
    <xdr:sp macro="" textlink="">
      <xdr:nvSpPr>
        <xdr:cNvPr id="255" name="n_1mainValue【体育館・プール】&#10;一人当たり面積">
          <a:extLst>
            <a:ext uri="{FF2B5EF4-FFF2-40B4-BE49-F238E27FC236}">
              <a16:creationId xmlns:a16="http://schemas.microsoft.com/office/drawing/2014/main" id="{92784444-D4AF-4C32-9A1A-9F62C3E7BDBB}"/>
            </a:ext>
          </a:extLst>
        </xdr:cNvPr>
        <xdr:cNvSpPr txBox="1"/>
      </xdr:nvSpPr>
      <xdr:spPr>
        <a:xfrm>
          <a:off x="8458277" y="913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62755</xdr:rowOff>
    </xdr:from>
    <xdr:ext cx="469744" cy="259045"/>
    <xdr:sp macro="" textlink="">
      <xdr:nvSpPr>
        <xdr:cNvPr id="256" name="n_2mainValue【体育館・プール】&#10;一人当たり面積">
          <a:extLst>
            <a:ext uri="{FF2B5EF4-FFF2-40B4-BE49-F238E27FC236}">
              <a16:creationId xmlns:a16="http://schemas.microsoft.com/office/drawing/2014/main" id="{E58F78D8-5591-4059-9E84-2E73532D67B0}"/>
            </a:ext>
          </a:extLst>
        </xdr:cNvPr>
        <xdr:cNvSpPr txBox="1"/>
      </xdr:nvSpPr>
      <xdr:spPr>
        <a:xfrm>
          <a:off x="7677227" y="914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81043</xdr:rowOff>
    </xdr:from>
    <xdr:ext cx="469744" cy="259045"/>
    <xdr:sp macro="" textlink="">
      <xdr:nvSpPr>
        <xdr:cNvPr id="257" name="n_3mainValue【体育館・プール】&#10;一人当たり面積">
          <a:extLst>
            <a:ext uri="{FF2B5EF4-FFF2-40B4-BE49-F238E27FC236}">
              <a16:creationId xmlns:a16="http://schemas.microsoft.com/office/drawing/2014/main" id="{21024259-43CC-4B07-8FC3-AA583B71DB3B}"/>
            </a:ext>
          </a:extLst>
        </xdr:cNvPr>
        <xdr:cNvSpPr txBox="1"/>
      </xdr:nvSpPr>
      <xdr:spPr>
        <a:xfrm>
          <a:off x="6864427" y="916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97045</xdr:rowOff>
    </xdr:from>
    <xdr:ext cx="469744" cy="259045"/>
    <xdr:sp macro="" textlink="">
      <xdr:nvSpPr>
        <xdr:cNvPr id="258" name="n_4mainValue【体育館・プール】&#10;一人当たり面積">
          <a:extLst>
            <a:ext uri="{FF2B5EF4-FFF2-40B4-BE49-F238E27FC236}">
              <a16:creationId xmlns:a16="http://schemas.microsoft.com/office/drawing/2014/main" id="{EB9D9850-5CA2-46CF-BF69-89464C1F8316}"/>
            </a:ext>
          </a:extLst>
        </xdr:cNvPr>
        <xdr:cNvSpPr txBox="1"/>
      </xdr:nvSpPr>
      <xdr:spPr>
        <a:xfrm>
          <a:off x="6070677" y="918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23214191-317D-4B67-B9C2-A3FA995BC555}"/>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9151154B-CEE2-4417-A8C0-D39FA3CD9974}"/>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2282013C-D40E-44CB-8A36-EABF9884E519}"/>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C21F30A6-51AC-46C4-B0F1-4A3A8651CA03}"/>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F526C6AB-2FCA-44FB-B3B3-107FD27AE0A9}"/>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B4762081-E00E-4FA1-AC6A-DECEA964D874}"/>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8F0FE76-17AF-4112-9113-4E7E30B2FDB9}"/>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744DBA65-1CC9-43C1-B788-5B2ADA3AAD8E}"/>
            </a:ext>
          </a:extLst>
        </xdr:cNvPr>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805AD431-3EDD-4B78-A8C4-7AAF88C90FF5}"/>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0F392AED-8504-4CEF-8933-61878D17D72F}"/>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B7D3F70D-895B-431B-8C58-956E4E72689D}"/>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DDAEBA99-369A-40BA-9BA6-D440FB06FFE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1BACD7F9-93D1-48E0-9D2E-E286A96229F9}"/>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906217E0-75F5-4771-9412-31B9E17263BD}"/>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034852B6-6D0E-4B69-8DEF-4FEF4428E2D2}"/>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3F6D51E6-9009-42BC-81D0-6643B6126356}"/>
            </a:ext>
          </a:extLst>
        </xdr:cNvPr>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654A7475-907F-4B16-8F7F-BB10C2DC49F3}"/>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C86E3F4F-CFCE-496B-966C-989E3BCCCF4D}"/>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505A9140-F637-46AB-A604-98BA9AAFEEAB}"/>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6C2C3AEE-89CB-4069-B728-370BF5458EDD}"/>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832BC1B2-A0AD-49B2-9B2B-65E0F6646CDC}"/>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F9CC3C27-40FA-4186-A725-19F4E3FBA87F}"/>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74D2A7D5-6E93-4895-B657-8B889502E8EF}"/>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07CB00DB-C2DC-45E9-93AA-F0350C598333}"/>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2E40D533-987F-411E-BB51-97ACA390FF2E}"/>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256B7AF8-B6D6-41CF-AC41-48058477B3E8}"/>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75722DB4-4465-476B-BF95-B97E9CCFC290}"/>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a:extLst>
            <a:ext uri="{FF2B5EF4-FFF2-40B4-BE49-F238E27FC236}">
              <a16:creationId xmlns:a16="http://schemas.microsoft.com/office/drawing/2014/main" id="{68B6C50F-4AC5-4863-ACEF-A203EB19259C}"/>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7" name="テキスト ボックス 286">
          <a:extLst>
            <a:ext uri="{FF2B5EF4-FFF2-40B4-BE49-F238E27FC236}">
              <a16:creationId xmlns:a16="http://schemas.microsoft.com/office/drawing/2014/main" id="{AAB33686-51EC-42F2-8111-0381655EF66A}"/>
            </a:ext>
          </a:extLst>
        </xdr:cNvPr>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a:extLst>
            <a:ext uri="{FF2B5EF4-FFF2-40B4-BE49-F238E27FC236}">
              <a16:creationId xmlns:a16="http://schemas.microsoft.com/office/drawing/2014/main" id="{E603C749-8AF9-4E39-806B-42FB0311B06A}"/>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a:extLst>
            <a:ext uri="{FF2B5EF4-FFF2-40B4-BE49-F238E27FC236}">
              <a16:creationId xmlns:a16="http://schemas.microsoft.com/office/drawing/2014/main" id="{082A9C2F-36A5-43BF-9DFA-74495BFD4447}"/>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a:extLst>
            <a:ext uri="{FF2B5EF4-FFF2-40B4-BE49-F238E27FC236}">
              <a16:creationId xmlns:a16="http://schemas.microsoft.com/office/drawing/2014/main" id="{DAEB9376-9B82-4B33-A769-F96CFF495D3F}"/>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a:extLst>
            <a:ext uri="{FF2B5EF4-FFF2-40B4-BE49-F238E27FC236}">
              <a16:creationId xmlns:a16="http://schemas.microsoft.com/office/drawing/2014/main" id="{D2A3D330-4BF6-4549-B6D6-3173E53583AC}"/>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a:extLst>
            <a:ext uri="{FF2B5EF4-FFF2-40B4-BE49-F238E27FC236}">
              <a16:creationId xmlns:a16="http://schemas.microsoft.com/office/drawing/2014/main" id="{A6C2B07D-F074-4F90-9413-111C314CD23E}"/>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a:extLst>
            <a:ext uri="{FF2B5EF4-FFF2-40B4-BE49-F238E27FC236}">
              <a16:creationId xmlns:a16="http://schemas.microsoft.com/office/drawing/2014/main" id="{C2142D9D-2C20-44DC-8E03-90C227B81FA9}"/>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a:extLst>
            <a:ext uri="{FF2B5EF4-FFF2-40B4-BE49-F238E27FC236}">
              <a16:creationId xmlns:a16="http://schemas.microsoft.com/office/drawing/2014/main" id="{9FAEDD0D-6AE1-4AA0-80D4-67910563B025}"/>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5" name="テキスト ボックス 294">
          <a:extLst>
            <a:ext uri="{FF2B5EF4-FFF2-40B4-BE49-F238E27FC236}">
              <a16:creationId xmlns:a16="http://schemas.microsoft.com/office/drawing/2014/main" id="{0F68E733-40FC-42B4-ABF5-73EAFD6442C2}"/>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a:extLst>
            <a:ext uri="{FF2B5EF4-FFF2-40B4-BE49-F238E27FC236}">
              <a16:creationId xmlns:a16="http://schemas.microsoft.com/office/drawing/2014/main" id="{0B6AE924-86E5-408A-9FFF-8570DA1EA24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7" name="テキスト ボックス 296">
          <a:extLst>
            <a:ext uri="{FF2B5EF4-FFF2-40B4-BE49-F238E27FC236}">
              <a16:creationId xmlns:a16="http://schemas.microsoft.com/office/drawing/2014/main" id="{579ECE01-BDB0-42D9-90FC-B90D846376B7}"/>
            </a:ext>
          </a:extLst>
        </xdr:cNvPr>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a:extLst>
            <a:ext uri="{FF2B5EF4-FFF2-40B4-BE49-F238E27FC236}">
              <a16:creationId xmlns:a16="http://schemas.microsoft.com/office/drawing/2014/main" id="{7D3CE351-4A6D-40E5-A0C2-7034D99DEF72}"/>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299" name="直線コネクタ 298">
          <a:extLst>
            <a:ext uri="{FF2B5EF4-FFF2-40B4-BE49-F238E27FC236}">
              <a16:creationId xmlns:a16="http://schemas.microsoft.com/office/drawing/2014/main" id="{4143B9AB-7573-4E01-A80A-8E0FDDDBD400}"/>
            </a:ext>
          </a:extLst>
        </xdr:cNvPr>
        <xdr:cNvCxnSpPr/>
      </xdr:nvCxnSpPr>
      <xdr:spPr>
        <a:xfrm flipV="1">
          <a:off x="4177665" y="16535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0" name="【市民会館】&#10;有形固定資産減価償却率最小値テキスト">
          <a:extLst>
            <a:ext uri="{FF2B5EF4-FFF2-40B4-BE49-F238E27FC236}">
              <a16:creationId xmlns:a16="http://schemas.microsoft.com/office/drawing/2014/main" id="{8F34B4DE-89B9-4230-AAC6-3442D2ED9602}"/>
            </a:ext>
          </a:extLst>
        </xdr:cNvPr>
        <xdr:cNvSpPr txBox="1"/>
      </xdr:nvSpPr>
      <xdr:spPr>
        <a:xfrm>
          <a:off x="42164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1" name="直線コネクタ 300">
          <a:extLst>
            <a:ext uri="{FF2B5EF4-FFF2-40B4-BE49-F238E27FC236}">
              <a16:creationId xmlns:a16="http://schemas.microsoft.com/office/drawing/2014/main" id="{52173C0F-40D5-4C8C-A55D-D0BBCA00F9D2}"/>
            </a:ext>
          </a:extLst>
        </xdr:cNvPr>
        <xdr:cNvCxnSpPr/>
      </xdr:nvCxnSpPr>
      <xdr:spPr>
        <a:xfrm>
          <a:off x="41084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02" name="【市民会館】&#10;有形固定資産減価償却率最大値テキスト">
          <a:extLst>
            <a:ext uri="{FF2B5EF4-FFF2-40B4-BE49-F238E27FC236}">
              <a16:creationId xmlns:a16="http://schemas.microsoft.com/office/drawing/2014/main" id="{EBAAA2D3-58ED-4465-B78E-8CAE5A6CEA3B}"/>
            </a:ext>
          </a:extLst>
        </xdr:cNvPr>
        <xdr:cNvSpPr txBox="1"/>
      </xdr:nvSpPr>
      <xdr:spPr>
        <a:xfrm>
          <a:off x="4216400" y="1631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03" name="直線コネクタ 302">
          <a:extLst>
            <a:ext uri="{FF2B5EF4-FFF2-40B4-BE49-F238E27FC236}">
              <a16:creationId xmlns:a16="http://schemas.microsoft.com/office/drawing/2014/main" id="{4189E94C-9F15-414E-810D-369BBCED374A}"/>
            </a:ext>
          </a:extLst>
        </xdr:cNvPr>
        <xdr:cNvCxnSpPr/>
      </xdr:nvCxnSpPr>
      <xdr:spPr>
        <a:xfrm>
          <a:off x="4108450" y="16535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304" name="【市民会館】&#10;有形固定資産減価償却率平均値テキスト">
          <a:extLst>
            <a:ext uri="{FF2B5EF4-FFF2-40B4-BE49-F238E27FC236}">
              <a16:creationId xmlns:a16="http://schemas.microsoft.com/office/drawing/2014/main" id="{B6D85FAC-03FF-4EC2-97E7-CFF62FE7B14E}"/>
            </a:ext>
          </a:extLst>
        </xdr:cNvPr>
        <xdr:cNvSpPr txBox="1"/>
      </xdr:nvSpPr>
      <xdr:spPr>
        <a:xfrm>
          <a:off x="4216400" y="17091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305" name="フローチャート: 判断 304">
          <a:extLst>
            <a:ext uri="{FF2B5EF4-FFF2-40B4-BE49-F238E27FC236}">
              <a16:creationId xmlns:a16="http://schemas.microsoft.com/office/drawing/2014/main" id="{D723A19D-606B-44BE-812B-C47CC99639F5}"/>
            </a:ext>
          </a:extLst>
        </xdr:cNvPr>
        <xdr:cNvSpPr/>
      </xdr:nvSpPr>
      <xdr:spPr>
        <a:xfrm>
          <a:off x="4127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306" name="フローチャート: 判断 305">
          <a:extLst>
            <a:ext uri="{FF2B5EF4-FFF2-40B4-BE49-F238E27FC236}">
              <a16:creationId xmlns:a16="http://schemas.microsoft.com/office/drawing/2014/main" id="{5624E609-E6F9-426C-A243-137E2CC445FD}"/>
            </a:ext>
          </a:extLst>
        </xdr:cNvPr>
        <xdr:cNvSpPr/>
      </xdr:nvSpPr>
      <xdr:spPr>
        <a:xfrm>
          <a:off x="3384550" y="171113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307" name="フローチャート: 判断 306">
          <a:extLst>
            <a:ext uri="{FF2B5EF4-FFF2-40B4-BE49-F238E27FC236}">
              <a16:creationId xmlns:a16="http://schemas.microsoft.com/office/drawing/2014/main" id="{B41F6AC9-DEBF-451B-9D04-7C5712803444}"/>
            </a:ext>
          </a:extLst>
        </xdr:cNvPr>
        <xdr:cNvSpPr/>
      </xdr:nvSpPr>
      <xdr:spPr>
        <a:xfrm>
          <a:off x="2571750" y="1708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08" name="フローチャート: 判断 307">
          <a:extLst>
            <a:ext uri="{FF2B5EF4-FFF2-40B4-BE49-F238E27FC236}">
              <a16:creationId xmlns:a16="http://schemas.microsoft.com/office/drawing/2014/main" id="{835EC507-3956-4286-AF0D-61736A5D5FD4}"/>
            </a:ext>
          </a:extLst>
        </xdr:cNvPr>
        <xdr:cNvSpPr/>
      </xdr:nvSpPr>
      <xdr:spPr>
        <a:xfrm>
          <a:off x="1778000" y="1713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309" name="フローチャート: 判断 308">
          <a:extLst>
            <a:ext uri="{FF2B5EF4-FFF2-40B4-BE49-F238E27FC236}">
              <a16:creationId xmlns:a16="http://schemas.microsoft.com/office/drawing/2014/main" id="{E613C708-2DC4-4EAC-B2CE-06368C606A77}"/>
            </a:ext>
          </a:extLst>
        </xdr:cNvPr>
        <xdr:cNvSpPr/>
      </xdr:nvSpPr>
      <xdr:spPr>
        <a:xfrm>
          <a:off x="984250" y="170961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F9C84A17-98B3-4BA4-A0BB-1345BEB7A79B}"/>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414580EE-C99C-4D1E-8693-113A2AF649B4}"/>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773BBEF1-2ADD-4A5E-8EDA-829C0161B137}"/>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E209AF13-CC7F-4F7E-A65F-91155313BD41}"/>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200A3919-8953-438A-8CA7-55DF644A39F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78739</xdr:rowOff>
    </xdr:from>
    <xdr:to>
      <xdr:col>24</xdr:col>
      <xdr:colOff>114300</xdr:colOff>
      <xdr:row>103</xdr:row>
      <xdr:rowOff>8889</xdr:rowOff>
    </xdr:to>
    <xdr:sp macro="" textlink="">
      <xdr:nvSpPr>
        <xdr:cNvPr id="315" name="楕円 314">
          <a:extLst>
            <a:ext uri="{FF2B5EF4-FFF2-40B4-BE49-F238E27FC236}">
              <a16:creationId xmlns:a16="http://schemas.microsoft.com/office/drawing/2014/main" id="{08CE902D-ED90-413E-8AD5-9FD58F5D6B11}"/>
            </a:ext>
          </a:extLst>
        </xdr:cNvPr>
        <xdr:cNvSpPr/>
      </xdr:nvSpPr>
      <xdr:spPr>
        <a:xfrm>
          <a:off x="4127500" y="169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101616</xdr:rowOff>
    </xdr:from>
    <xdr:ext cx="405111" cy="259045"/>
    <xdr:sp macro="" textlink="">
      <xdr:nvSpPr>
        <xdr:cNvPr id="316" name="【市民会館】&#10;有形固定資産減価償却率該当値テキスト">
          <a:extLst>
            <a:ext uri="{FF2B5EF4-FFF2-40B4-BE49-F238E27FC236}">
              <a16:creationId xmlns:a16="http://schemas.microsoft.com/office/drawing/2014/main" id="{37008B62-FCC0-4A82-8410-05B7D024A25C}"/>
            </a:ext>
          </a:extLst>
        </xdr:cNvPr>
        <xdr:cNvSpPr txBox="1"/>
      </xdr:nvSpPr>
      <xdr:spPr>
        <a:xfrm>
          <a:off x="4216400" y="1684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33020</xdr:rowOff>
    </xdr:from>
    <xdr:to>
      <xdr:col>20</xdr:col>
      <xdr:colOff>38100</xdr:colOff>
      <xdr:row>102</xdr:row>
      <xdr:rowOff>134620</xdr:rowOff>
    </xdr:to>
    <xdr:sp macro="" textlink="">
      <xdr:nvSpPr>
        <xdr:cNvPr id="317" name="楕円 316">
          <a:extLst>
            <a:ext uri="{FF2B5EF4-FFF2-40B4-BE49-F238E27FC236}">
              <a16:creationId xmlns:a16="http://schemas.microsoft.com/office/drawing/2014/main" id="{912217DB-7234-4C05-A393-FA37BF61EE24}"/>
            </a:ext>
          </a:extLst>
        </xdr:cNvPr>
        <xdr:cNvSpPr/>
      </xdr:nvSpPr>
      <xdr:spPr>
        <a:xfrm>
          <a:off x="3384550" y="16949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83820</xdr:rowOff>
    </xdr:from>
    <xdr:to>
      <xdr:col>24</xdr:col>
      <xdr:colOff>63500</xdr:colOff>
      <xdr:row>102</xdr:row>
      <xdr:rowOff>129539</xdr:rowOff>
    </xdr:to>
    <xdr:cxnSp macro="">
      <xdr:nvCxnSpPr>
        <xdr:cNvPr id="318" name="直線コネクタ 317">
          <a:extLst>
            <a:ext uri="{FF2B5EF4-FFF2-40B4-BE49-F238E27FC236}">
              <a16:creationId xmlns:a16="http://schemas.microsoft.com/office/drawing/2014/main" id="{D963BE80-B83E-42B6-98F9-DD9E29F31D3A}"/>
            </a:ext>
          </a:extLst>
        </xdr:cNvPr>
        <xdr:cNvCxnSpPr/>
      </xdr:nvCxnSpPr>
      <xdr:spPr>
        <a:xfrm>
          <a:off x="3429000" y="17000220"/>
          <a:ext cx="7493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158750</xdr:rowOff>
    </xdr:from>
    <xdr:to>
      <xdr:col>15</xdr:col>
      <xdr:colOff>101600</xdr:colOff>
      <xdr:row>102</xdr:row>
      <xdr:rowOff>88900</xdr:rowOff>
    </xdr:to>
    <xdr:sp macro="" textlink="">
      <xdr:nvSpPr>
        <xdr:cNvPr id="319" name="楕円 318">
          <a:extLst>
            <a:ext uri="{FF2B5EF4-FFF2-40B4-BE49-F238E27FC236}">
              <a16:creationId xmlns:a16="http://schemas.microsoft.com/office/drawing/2014/main" id="{34C2B1C2-C189-459B-B91C-2527991786D4}"/>
            </a:ext>
          </a:extLst>
        </xdr:cNvPr>
        <xdr:cNvSpPr/>
      </xdr:nvSpPr>
      <xdr:spPr>
        <a:xfrm>
          <a:off x="2571750"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38100</xdr:rowOff>
    </xdr:from>
    <xdr:to>
      <xdr:col>19</xdr:col>
      <xdr:colOff>177800</xdr:colOff>
      <xdr:row>102</xdr:row>
      <xdr:rowOff>83820</xdr:rowOff>
    </xdr:to>
    <xdr:cxnSp macro="">
      <xdr:nvCxnSpPr>
        <xdr:cNvPr id="320" name="直線コネクタ 319">
          <a:extLst>
            <a:ext uri="{FF2B5EF4-FFF2-40B4-BE49-F238E27FC236}">
              <a16:creationId xmlns:a16="http://schemas.microsoft.com/office/drawing/2014/main" id="{E7BB86F5-9637-4536-B634-1D82E43E8E33}"/>
            </a:ext>
          </a:extLst>
        </xdr:cNvPr>
        <xdr:cNvCxnSpPr/>
      </xdr:nvCxnSpPr>
      <xdr:spPr>
        <a:xfrm>
          <a:off x="2622550" y="16954500"/>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321" name="楕円 320">
          <a:extLst>
            <a:ext uri="{FF2B5EF4-FFF2-40B4-BE49-F238E27FC236}">
              <a16:creationId xmlns:a16="http://schemas.microsoft.com/office/drawing/2014/main" id="{36468D8D-EECC-41F9-8BCC-126626EB86CF}"/>
            </a:ext>
          </a:extLst>
        </xdr:cNvPr>
        <xdr:cNvSpPr/>
      </xdr:nvSpPr>
      <xdr:spPr>
        <a:xfrm>
          <a:off x="1778000" y="172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38100</xdr:rowOff>
    </xdr:from>
    <xdr:to>
      <xdr:col>15</xdr:col>
      <xdr:colOff>50800</xdr:colOff>
      <xdr:row>104</xdr:row>
      <xdr:rowOff>20955</xdr:rowOff>
    </xdr:to>
    <xdr:cxnSp macro="">
      <xdr:nvCxnSpPr>
        <xdr:cNvPr id="322" name="直線コネクタ 321">
          <a:extLst>
            <a:ext uri="{FF2B5EF4-FFF2-40B4-BE49-F238E27FC236}">
              <a16:creationId xmlns:a16="http://schemas.microsoft.com/office/drawing/2014/main" id="{EFCB9ABD-AEEE-4582-91C2-2CC7FB4C822C}"/>
            </a:ext>
          </a:extLst>
        </xdr:cNvPr>
        <xdr:cNvCxnSpPr/>
      </xdr:nvCxnSpPr>
      <xdr:spPr>
        <a:xfrm flipV="1">
          <a:off x="1828800" y="16954500"/>
          <a:ext cx="79375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109220</xdr:rowOff>
    </xdr:from>
    <xdr:to>
      <xdr:col>6</xdr:col>
      <xdr:colOff>38100</xdr:colOff>
      <xdr:row>104</xdr:row>
      <xdr:rowOff>39370</xdr:rowOff>
    </xdr:to>
    <xdr:sp macro="" textlink="">
      <xdr:nvSpPr>
        <xdr:cNvPr id="323" name="楕円 322">
          <a:extLst>
            <a:ext uri="{FF2B5EF4-FFF2-40B4-BE49-F238E27FC236}">
              <a16:creationId xmlns:a16="http://schemas.microsoft.com/office/drawing/2014/main" id="{A24BADA7-5CDB-4100-8169-8E847129A56B}"/>
            </a:ext>
          </a:extLst>
        </xdr:cNvPr>
        <xdr:cNvSpPr/>
      </xdr:nvSpPr>
      <xdr:spPr>
        <a:xfrm>
          <a:off x="984250" y="17197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160020</xdr:rowOff>
    </xdr:from>
    <xdr:to>
      <xdr:col>10</xdr:col>
      <xdr:colOff>114300</xdr:colOff>
      <xdr:row>104</xdr:row>
      <xdr:rowOff>20955</xdr:rowOff>
    </xdr:to>
    <xdr:cxnSp macro="">
      <xdr:nvCxnSpPr>
        <xdr:cNvPr id="324" name="直線コネクタ 323">
          <a:extLst>
            <a:ext uri="{FF2B5EF4-FFF2-40B4-BE49-F238E27FC236}">
              <a16:creationId xmlns:a16="http://schemas.microsoft.com/office/drawing/2014/main" id="{E89AC5F4-9956-4D10-944A-CF55A76CD9AA}"/>
            </a:ext>
          </a:extLst>
        </xdr:cNvPr>
        <xdr:cNvCxnSpPr/>
      </xdr:nvCxnSpPr>
      <xdr:spPr>
        <a:xfrm>
          <a:off x="1028700" y="17247870"/>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116222</xdr:rowOff>
    </xdr:from>
    <xdr:ext cx="405111" cy="259045"/>
    <xdr:sp macro="" textlink="">
      <xdr:nvSpPr>
        <xdr:cNvPr id="325" name="n_1aveValue【市民会館】&#10;有形固定資産減価償却率">
          <a:extLst>
            <a:ext uri="{FF2B5EF4-FFF2-40B4-BE49-F238E27FC236}">
              <a16:creationId xmlns:a16="http://schemas.microsoft.com/office/drawing/2014/main" id="{7C38BEC6-09AF-482A-9552-9130B6664516}"/>
            </a:ext>
          </a:extLst>
        </xdr:cNvPr>
        <xdr:cNvSpPr txBox="1"/>
      </xdr:nvSpPr>
      <xdr:spPr>
        <a:xfrm>
          <a:off x="3239144" y="1720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91457</xdr:rowOff>
    </xdr:from>
    <xdr:ext cx="405111" cy="259045"/>
    <xdr:sp macro="" textlink="">
      <xdr:nvSpPr>
        <xdr:cNvPr id="326" name="n_2aveValue【市民会館】&#10;有形固定資産減価償却率">
          <a:extLst>
            <a:ext uri="{FF2B5EF4-FFF2-40B4-BE49-F238E27FC236}">
              <a16:creationId xmlns:a16="http://schemas.microsoft.com/office/drawing/2014/main" id="{88A71441-2216-42C3-8B69-61B0DC5AEAF8}"/>
            </a:ext>
          </a:extLst>
        </xdr:cNvPr>
        <xdr:cNvSpPr txBox="1"/>
      </xdr:nvSpPr>
      <xdr:spPr>
        <a:xfrm>
          <a:off x="2439044"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27" name="n_3aveValue【市民会館】&#10;有形固定資産減価償却率">
          <a:extLst>
            <a:ext uri="{FF2B5EF4-FFF2-40B4-BE49-F238E27FC236}">
              <a16:creationId xmlns:a16="http://schemas.microsoft.com/office/drawing/2014/main" id="{2A2CCAE4-59FB-4FEA-873F-69B3BA036FBF}"/>
            </a:ext>
          </a:extLst>
        </xdr:cNvPr>
        <xdr:cNvSpPr txBox="1"/>
      </xdr:nvSpPr>
      <xdr:spPr>
        <a:xfrm>
          <a:off x="1645294" y="1691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328" name="n_4aveValue【市民会館】&#10;有形固定資産減価償却率">
          <a:extLst>
            <a:ext uri="{FF2B5EF4-FFF2-40B4-BE49-F238E27FC236}">
              <a16:creationId xmlns:a16="http://schemas.microsoft.com/office/drawing/2014/main" id="{9BD75707-5C6A-4A21-9060-552DC390BB02}"/>
            </a:ext>
          </a:extLst>
        </xdr:cNvPr>
        <xdr:cNvSpPr txBox="1"/>
      </xdr:nvSpPr>
      <xdr:spPr>
        <a:xfrm>
          <a:off x="851544" y="1687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151147</xdr:rowOff>
    </xdr:from>
    <xdr:ext cx="405111" cy="259045"/>
    <xdr:sp macro="" textlink="">
      <xdr:nvSpPr>
        <xdr:cNvPr id="329" name="n_1mainValue【市民会館】&#10;有形固定資産減価償却率">
          <a:extLst>
            <a:ext uri="{FF2B5EF4-FFF2-40B4-BE49-F238E27FC236}">
              <a16:creationId xmlns:a16="http://schemas.microsoft.com/office/drawing/2014/main" id="{0486F3CB-F80A-4BAE-A92D-0FE0CE6E62CF}"/>
            </a:ext>
          </a:extLst>
        </xdr:cNvPr>
        <xdr:cNvSpPr txBox="1"/>
      </xdr:nvSpPr>
      <xdr:spPr>
        <a:xfrm>
          <a:off x="3239144" y="1672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105427</xdr:rowOff>
    </xdr:from>
    <xdr:ext cx="405111" cy="259045"/>
    <xdr:sp macro="" textlink="">
      <xdr:nvSpPr>
        <xdr:cNvPr id="330" name="n_2mainValue【市民会館】&#10;有形固定資産減価償却率">
          <a:extLst>
            <a:ext uri="{FF2B5EF4-FFF2-40B4-BE49-F238E27FC236}">
              <a16:creationId xmlns:a16="http://schemas.microsoft.com/office/drawing/2014/main" id="{FA956BDF-FC15-468D-86C6-3CD487F19D91}"/>
            </a:ext>
          </a:extLst>
        </xdr:cNvPr>
        <xdr:cNvSpPr txBox="1"/>
      </xdr:nvSpPr>
      <xdr:spPr>
        <a:xfrm>
          <a:off x="2439044" y="1667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331" name="n_3mainValue【市民会館】&#10;有形固定資産減価償却率">
          <a:extLst>
            <a:ext uri="{FF2B5EF4-FFF2-40B4-BE49-F238E27FC236}">
              <a16:creationId xmlns:a16="http://schemas.microsoft.com/office/drawing/2014/main" id="{C1BB88FA-F37A-4D3F-87E9-429314F594E7}"/>
            </a:ext>
          </a:extLst>
        </xdr:cNvPr>
        <xdr:cNvSpPr txBox="1"/>
      </xdr:nvSpPr>
      <xdr:spPr>
        <a:xfrm>
          <a:off x="1645294" y="17322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30497</xdr:rowOff>
    </xdr:from>
    <xdr:ext cx="405111" cy="259045"/>
    <xdr:sp macro="" textlink="">
      <xdr:nvSpPr>
        <xdr:cNvPr id="332" name="n_4mainValue【市民会館】&#10;有形固定資産減価償却率">
          <a:extLst>
            <a:ext uri="{FF2B5EF4-FFF2-40B4-BE49-F238E27FC236}">
              <a16:creationId xmlns:a16="http://schemas.microsoft.com/office/drawing/2014/main" id="{9B345381-AF88-4638-B295-0B9157CCB82F}"/>
            </a:ext>
          </a:extLst>
        </xdr:cNvPr>
        <xdr:cNvSpPr txBox="1"/>
      </xdr:nvSpPr>
      <xdr:spPr>
        <a:xfrm>
          <a:off x="851544" y="1728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6B5C1A65-D46A-4151-AA24-F6B162F118D3}"/>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BE90D220-679B-4629-B889-FA98A48AD7A1}"/>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AC1147AE-FC40-4EB8-945E-9BBEB8D3883A}"/>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8D4774D9-6AA7-41D3-BA4A-09F6987F2F4F}"/>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3A30C2FC-CC07-4491-8574-5A8CC6EE63AD}"/>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EDD74695-F601-47A3-8950-565A63BACBC6}"/>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34035690-7B9F-4E1E-AAE4-149C22D0A789}"/>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7A90817D-9465-44A7-B13F-142A11DD46E9}"/>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a:extLst>
            <a:ext uri="{FF2B5EF4-FFF2-40B4-BE49-F238E27FC236}">
              <a16:creationId xmlns:a16="http://schemas.microsoft.com/office/drawing/2014/main" id="{1C131313-A240-47DD-AFA6-2B00C4300874}"/>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a:extLst>
            <a:ext uri="{FF2B5EF4-FFF2-40B4-BE49-F238E27FC236}">
              <a16:creationId xmlns:a16="http://schemas.microsoft.com/office/drawing/2014/main" id="{CE59AC1D-DE13-4971-9F4A-E70EC4B5EA92}"/>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43" name="直線コネクタ 342">
          <a:extLst>
            <a:ext uri="{FF2B5EF4-FFF2-40B4-BE49-F238E27FC236}">
              <a16:creationId xmlns:a16="http://schemas.microsoft.com/office/drawing/2014/main" id="{3D97A404-AEEC-402C-8579-F1C9A9DD574E}"/>
            </a:ext>
          </a:extLst>
        </xdr:cNvPr>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44" name="テキスト ボックス 343">
          <a:extLst>
            <a:ext uri="{FF2B5EF4-FFF2-40B4-BE49-F238E27FC236}">
              <a16:creationId xmlns:a16="http://schemas.microsoft.com/office/drawing/2014/main" id="{057DD638-0CF3-48A3-B8DD-0DB3906EA3F8}"/>
            </a:ext>
          </a:extLst>
        </xdr:cNvPr>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5" name="直線コネクタ 344">
          <a:extLst>
            <a:ext uri="{FF2B5EF4-FFF2-40B4-BE49-F238E27FC236}">
              <a16:creationId xmlns:a16="http://schemas.microsoft.com/office/drawing/2014/main" id="{116334FE-A732-4E0F-9C7B-D3D4CDF2642D}"/>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6" name="テキスト ボックス 345">
          <a:extLst>
            <a:ext uri="{FF2B5EF4-FFF2-40B4-BE49-F238E27FC236}">
              <a16:creationId xmlns:a16="http://schemas.microsoft.com/office/drawing/2014/main" id="{A0F8332A-ED3F-4B2F-90E6-32165B44D5C2}"/>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7" name="直線コネクタ 346">
          <a:extLst>
            <a:ext uri="{FF2B5EF4-FFF2-40B4-BE49-F238E27FC236}">
              <a16:creationId xmlns:a16="http://schemas.microsoft.com/office/drawing/2014/main" id="{B388412F-8103-4A2B-84F6-057E03B926A9}"/>
            </a:ext>
          </a:extLst>
        </xdr:cNvPr>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48" name="テキスト ボックス 347">
          <a:extLst>
            <a:ext uri="{FF2B5EF4-FFF2-40B4-BE49-F238E27FC236}">
              <a16:creationId xmlns:a16="http://schemas.microsoft.com/office/drawing/2014/main" id="{8F0A4F4C-7CE6-4E72-9828-5D75FB903657}"/>
            </a:ext>
          </a:extLst>
        </xdr:cNvPr>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9" name="直線コネクタ 348">
          <a:extLst>
            <a:ext uri="{FF2B5EF4-FFF2-40B4-BE49-F238E27FC236}">
              <a16:creationId xmlns:a16="http://schemas.microsoft.com/office/drawing/2014/main" id="{81AAC568-DA99-4B91-AE5A-9329BEFE4739}"/>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0" name="テキスト ボックス 349">
          <a:extLst>
            <a:ext uri="{FF2B5EF4-FFF2-40B4-BE49-F238E27FC236}">
              <a16:creationId xmlns:a16="http://schemas.microsoft.com/office/drawing/2014/main" id="{1E8C4253-751F-423A-BD2E-1BF1426C7D0F}"/>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1" name="【市民会館】&#10;一人当たり面積グラフ枠">
          <a:extLst>
            <a:ext uri="{FF2B5EF4-FFF2-40B4-BE49-F238E27FC236}">
              <a16:creationId xmlns:a16="http://schemas.microsoft.com/office/drawing/2014/main" id="{ECD17B2E-6147-4509-8935-77067C5040F8}"/>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352" name="直線コネクタ 351">
          <a:extLst>
            <a:ext uri="{FF2B5EF4-FFF2-40B4-BE49-F238E27FC236}">
              <a16:creationId xmlns:a16="http://schemas.microsoft.com/office/drawing/2014/main" id="{A11BBC50-050D-421A-B71C-3C67AC61FC70}"/>
            </a:ext>
          </a:extLst>
        </xdr:cNvPr>
        <xdr:cNvCxnSpPr/>
      </xdr:nvCxnSpPr>
      <xdr:spPr>
        <a:xfrm flipV="1">
          <a:off x="9429115" y="166897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53" name="【市民会館】&#10;一人当たり面積最小値テキスト">
          <a:extLst>
            <a:ext uri="{FF2B5EF4-FFF2-40B4-BE49-F238E27FC236}">
              <a16:creationId xmlns:a16="http://schemas.microsoft.com/office/drawing/2014/main" id="{F8248F4A-4C0A-40C4-B95D-6DD2B2060996}"/>
            </a:ext>
          </a:extLst>
        </xdr:cNvPr>
        <xdr:cNvSpPr txBox="1"/>
      </xdr:nvSpPr>
      <xdr:spPr>
        <a:xfrm>
          <a:off x="9467850" y="1788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354" name="直線コネクタ 353">
          <a:extLst>
            <a:ext uri="{FF2B5EF4-FFF2-40B4-BE49-F238E27FC236}">
              <a16:creationId xmlns:a16="http://schemas.microsoft.com/office/drawing/2014/main" id="{5EAB493F-1B09-4345-8A64-5A6E2FF7A098}"/>
            </a:ext>
          </a:extLst>
        </xdr:cNvPr>
        <xdr:cNvCxnSpPr/>
      </xdr:nvCxnSpPr>
      <xdr:spPr>
        <a:xfrm>
          <a:off x="9359900" y="17878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355" name="【市民会館】&#10;一人当たり面積最大値テキスト">
          <a:extLst>
            <a:ext uri="{FF2B5EF4-FFF2-40B4-BE49-F238E27FC236}">
              <a16:creationId xmlns:a16="http://schemas.microsoft.com/office/drawing/2014/main" id="{CD928742-B9F0-4EC2-B49F-FEE56A0EC7AB}"/>
            </a:ext>
          </a:extLst>
        </xdr:cNvPr>
        <xdr:cNvSpPr txBox="1"/>
      </xdr:nvSpPr>
      <xdr:spPr>
        <a:xfrm>
          <a:off x="9467850" y="1646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356" name="直線コネクタ 355">
          <a:extLst>
            <a:ext uri="{FF2B5EF4-FFF2-40B4-BE49-F238E27FC236}">
              <a16:creationId xmlns:a16="http://schemas.microsoft.com/office/drawing/2014/main" id="{06A2F748-7F0A-49B5-B17B-A8CCC3CEAFFD}"/>
            </a:ext>
          </a:extLst>
        </xdr:cNvPr>
        <xdr:cNvCxnSpPr/>
      </xdr:nvCxnSpPr>
      <xdr:spPr>
        <a:xfrm>
          <a:off x="9359900" y="16689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357" name="【市民会館】&#10;一人当たり面積平均値テキスト">
          <a:extLst>
            <a:ext uri="{FF2B5EF4-FFF2-40B4-BE49-F238E27FC236}">
              <a16:creationId xmlns:a16="http://schemas.microsoft.com/office/drawing/2014/main" id="{00946355-6E28-4630-B746-5BBFF4644878}"/>
            </a:ext>
          </a:extLst>
        </xdr:cNvPr>
        <xdr:cNvSpPr txBox="1"/>
      </xdr:nvSpPr>
      <xdr:spPr>
        <a:xfrm>
          <a:off x="9467850" y="17273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358" name="フローチャート: 判断 357">
          <a:extLst>
            <a:ext uri="{FF2B5EF4-FFF2-40B4-BE49-F238E27FC236}">
              <a16:creationId xmlns:a16="http://schemas.microsoft.com/office/drawing/2014/main" id="{3A0C3D86-89BA-4B59-B579-B2AAB41A1B1B}"/>
            </a:ext>
          </a:extLst>
        </xdr:cNvPr>
        <xdr:cNvSpPr/>
      </xdr:nvSpPr>
      <xdr:spPr>
        <a:xfrm>
          <a:off x="9398000" y="174218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59" name="フローチャート: 判断 358">
          <a:extLst>
            <a:ext uri="{FF2B5EF4-FFF2-40B4-BE49-F238E27FC236}">
              <a16:creationId xmlns:a16="http://schemas.microsoft.com/office/drawing/2014/main" id="{0220D57F-79B5-468F-9DFA-8C743BF20B1D}"/>
            </a:ext>
          </a:extLst>
        </xdr:cNvPr>
        <xdr:cNvSpPr/>
      </xdr:nvSpPr>
      <xdr:spPr>
        <a:xfrm>
          <a:off x="86360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60" name="フローチャート: 判断 359">
          <a:extLst>
            <a:ext uri="{FF2B5EF4-FFF2-40B4-BE49-F238E27FC236}">
              <a16:creationId xmlns:a16="http://schemas.microsoft.com/office/drawing/2014/main" id="{99B7B6B0-167A-4A30-93E8-8F9808914231}"/>
            </a:ext>
          </a:extLst>
        </xdr:cNvPr>
        <xdr:cNvSpPr/>
      </xdr:nvSpPr>
      <xdr:spPr>
        <a:xfrm>
          <a:off x="78422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361" name="フローチャート: 判断 360">
          <a:extLst>
            <a:ext uri="{FF2B5EF4-FFF2-40B4-BE49-F238E27FC236}">
              <a16:creationId xmlns:a16="http://schemas.microsoft.com/office/drawing/2014/main" id="{D5DD0972-4CD3-4455-8E90-E158C08E7182}"/>
            </a:ext>
          </a:extLst>
        </xdr:cNvPr>
        <xdr:cNvSpPr/>
      </xdr:nvSpPr>
      <xdr:spPr>
        <a:xfrm>
          <a:off x="702945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362" name="フローチャート: 判断 361">
          <a:extLst>
            <a:ext uri="{FF2B5EF4-FFF2-40B4-BE49-F238E27FC236}">
              <a16:creationId xmlns:a16="http://schemas.microsoft.com/office/drawing/2014/main" id="{E6B2E8CA-B99E-4C06-B33D-BBE71DB15347}"/>
            </a:ext>
          </a:extLst>
        </xdr:cNvPr>
        <xdr:cNvSpPr/>
      </xdr:nvSpPr>
      <xdr:spPr>
        <a:xfrm>
          <a:off x="6235700" y="1743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D61EAC8E-709C-4D2C-9C4C-3F0854E8EDBC}"/>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37CEDF48-EC60-4A10-9D4D-0F378AEB49F8}"/>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F6EA42AA-0A3A-41F5-97A4-B8687FAFE35C}"/>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C4953325-E289-4EEF-BD21-BE25F733CE26}"/>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FC31302D-5655-4A7B-8DF1-EEDDBB276CB2}"/>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368" name="楕円 367">
          <a:extLst>
            <a:ext uri="{FF2B5EF4-FFF2-40B4-BE49-F238E27FC236}">
              <a16:creationId xmlns:a16="http://schemas.microsoft.com/office/drawing/2014/main" id="{33234009-5C7A-4024-8FDD-0F2DC3406500}"/>
            </a:ext>
          </a:extLst>
        </xdr:cNvPr>
        <xdr:cNvSpPr/>
      </xdr:nvSpPr>
      <xdr:spPr>
        <a:xfrm>
          <a:off x="9398000" y="175361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83838</xdr:rowOff>
    </xdr:from>
    <xdr:ext cx="469744" cy="259045"/>
    <xdr:sp macro="" textlink="">
      <xdr:nvSpPr>
        <xdr:cNvPr id="369" name="【市民会館】&#10;一人当たり面積該当値テキスト">
          <a:extLst>
            <a:ext uri="{FF2B5EF4-FFF2-40B4-BE49-F238E27FC236}">
              <a16:creationId xmlns:a16="http://schemas.microsoft.com/office/drawing/2014/main" id="{B42405F7-4BA9-4188-B792-D133DBCC1F2A}"/>
            </a:ext>
          </a:extLst>
        </xdr:cNvPr>
        <xdr:cNvSpPr txBox="1"/>
      </xdr:nvSpPr>
      <xdr:spPr>
        <a:xfrm>
          <a:off x="9467850" y="175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370" name="楕円 369">
          <a:extLst>
            <a:ext uri="{FF2B5EF4-FFF2-40B4-BE49-F238E27FC236}">
              <a16:creationId xmlns:a16="http://schemas.microsoft.com/office/drawing/2014/main" id="{3EE7CC9F-15E9-42B7-B9D4-7A969A382037}"/>
            </a:ext>
          </a:extLst>
        </xdr:cNvPr>
        <xdr:cNvSpPr/>
      </xdr:nvSpPr>
      <xdr:spPr>
        <a:xfrm>
          <a:off x="86360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105</xdr:row>
      <xdr:rowOff>156211</xdr:rowOff>
    </xdr:to>
    <xdr:cxnSp macro="">
      <xdr:nvCxnSpPr>
        <xdr:cNvPr id="371" name="直線コネクタ 370">
          <a:extLst>
            <a:ext uri="{FF2B5EF4-FFF2-40B4-BE49-F238E27FC236}">
              <a16:creationId xmlns:a16="http://schemas.microsoft.com/office/drawing/2014/main" id="{99D6E1D6-53AC-492A-B635-268BC60DFD72}"/>
            </a:ext>
          </a:extLst>
        </xdr:cNvPr>
        <xdr:cNvCxnSpPr/>
      </xdr:nvCxnSpPr>
      <xdr:spPr>
        <a:xfrm>
          <a:off x="8686800" y="1758696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111125</xdr:rowOff>
    </xdr:from>
    <xdr:to>
      <xdr:col>46</xdr:col>
      <xdr:colOff>38100</xdr:colOff>
      <xdr:row>106</xdr:row>
      <xdr:rowOff>41275</xdr:rowOff>
    </xdr:to>
    <xdr:sp macro="" textlink="">
      <xdr:nvSpPr>
        <xdr:cNvPr id="372" name="楕円 371">
          <a:extLst>
            <a:ext uri="{FF2B5EF4-FFF2-40B4-BE49-F238E27FC236}">
              <a16:creationId xmlns:a16="http://schemas.microsoft.com/office/drawing/2014/main" id="{395F786A-7EEA-4D6B-ADC1-0EBFFBE392D2}"/>
            </a:ext>
          </a:extLst>
        </xdr:cNvPr>
        <xdr:cNvSpPr/>
      </xdr:nvSpPr>
      <xdr:spPr>
        <a:xfrm>
          <a:off x="7842250" y="17541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161925</xdr:rowOff>
    </xdr:to>
    <xdr:cxnSp macro="">
      <xdr:nvCxnSpPr>
        <xdr:cNvPr id="373" name="直線コネクタ 372">
          <a:extLst>
            <a:ext uri="{FF2B5EF4-FFF2-40B4-BE49-F238E27FC236}">
              <a16:creationId xmlns:a16="http://schemas.microsoft.com/office/drawing/2014/main" id="{DD216C04-2510-4BD3-85D8-CB8273404C19}"/>
            </a:ext>
          </a:extLst>
        </xdr:cNvPr>
        <xdr:cNvCxnSpPr/>
      </xdr:nvCxnSpPr>
      <xdr:spPr>
        <a:xfrm flipV="1">
          <a:off x="7886700" y="17586961"/>
          <a:ext cx="8001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133986</xdr:rowOff>
    </xdr:from>
    <xdr:to>
      <xdr:col>41</xdr:col>
      <xdr:colOff>101600</xdr:colOff>
      <xdr:row>106</xdr:row>
      <xdr:rowOff>64136</xdr:rowOff>
    </xdr:to>
    <xdr:sp macro="" textlink="">
      <xdr:nvSpPr>
        <xdr:cNvPr id="374" name="楕円 373">
          <a:extLst>
            <a:ext uri="{FF2B5EF4-FFF2-40B4-BE49-F238E27FC236}">
              <a16:creationId xmlns:a16="http://schemas.microsoft.com/office/drawing/2014/main" id="{99F456E3-EDE1-4EB6-875D-53F3B473669E}"/>
            </a:ext>
          </a:extLst>
        </xdr:cNvPr>
        <xdr:cNvSpPr/>
      </xdr:nvSpPr>
      <xdr:spPr>
        <a:xfrm>
          <a:off x="702945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161925</xdr:rowOff>
    </xdr:from>
    <xdr:to>
      <xdr:col>45</xdr:col>
      <xdr:colOff>177800</xdr:colOff>
      <xdr:row>106</xdr:row>
      <xdr:rowOff>13336</xdr:rowOff>
    </xdr:to>
    <xdr:cxnSp macro="">
      <xdr:nvCxnSpPr>
        <xdr:cNvPr id="375" name="直線コネクタ 374">
          <a:extLst>
            <a:ext uri="{FF2B5EF4-FFF2-40B4-BE49-F238E27FC236}">
              <a16:creationId xmlns:a16="http://schemas.microsoft.com/office/drawing/2014/main" id="{A2CB8881-1154-426C-92A8-133212F34EE2}"/>
            </a:ext>
          </a:extLst>
        </xdr:cNvPr>
        <xdr:cNvCxnSpPr/>
      </xdr:nvCxnSpPr>
      <xdr:spPr>
        <a:xfrm flipV="1">
          <a:off x="7080250" y="17592675"/>
          <a:ext cx="8064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139700</xdr:rowOff>
    </xdr:from>
    <xdr:to>
      <xdr:col>36</xdr:col>
      <xdr:colOff>165100</xdr:colOff>
      <xdr:row>106</xdr:row>
      <xdr:rowOff>69850</xdr:rowOff>
    </xdr:to>
    <xdr:sp macro="" textlink="">
      <xdr:nvSpPr>
        <xdr:cNvPr id="376" name="楕円 375">
          <a:extLst>
            <a:ext uri="{FF2B5EF4-FFF2-40B4-BE49-F238E27FC236}">
              <a16:creationId xmlns:a16="http://schemas.microsoft.com/office/drawing/2014/main" id="{D1229752-5FB7-40B4-A09B-CC7091912545}"/>
            </a:ext>
          </a:extLst>
        </xdr:cNvPr>
        <xdr:cNvSpPr/>
      </xdr:nvSpPr>
      <xdr:spPr>
        <a:xfrm>
          <a:off x="6235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13336</xdr:rowOff>
    </xdr:from>
    <xdr:to>
      <xdr:col>41</xdr:col>
      <xdr:colOff>50800</xdr:colOff>
      <xdr:row>106</xdr:row>
      <xdr:rowOff>19050</xdr:rowOff>
    </xdr:to>
    <xdr:cxnSp macro="">
      <xdr:nvCxnSpPr>
        <xdr:cNvPr id="377" name="直線コネクタ 376">
          <a:extLst>
            <a:ext uri="{FF2B5EF4-FFF2-40B4-BE49-F238E27FC236}">
              <a16:creationId xmlns:a16="http://schemas.microsoft.com/office/drawing/2014/main" id="{879443E6-E070-4ABB-B6FD-AF5E03886B44}"/>
            </a:ext>
          </a:extLst>
        </xdr:cNvPr>
        <xdr:cNvCxnSpPr/>
      </xdr:nvCxnSpPr>
      <xdr:spPr>
        <a:xfrm flipV="1">
          <a:off x="6286500" y="17615536"/>
          <a:ext cx="7937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378" name="n_1aveValue【市民会館】&#10;一人当たり面積">
          <a:extLst>
            <a:ext uri="{FF2B5EF4-FFF2-40B4-BE49-F238E27FC236}">
              <a16:creationId xmlns:a16="http://schemas.microsoft.com/office/drawing/2014/main" id="{68BCC3A9-AA1A-42BD-9E1C-CEAC2DEFDDE2}"/>
            </a:ext>
          </a:extLst>
        </xdr:cNvPr>
        <xdr:cNvSpPr txBox="1"/>
      </xdr:nvSpPr>
      <xdr:spPr>
        <a:xfrm>
          <a:off x="845827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379" name="n_2aveValue【市民会館】&#10;一人当たり面積">
          <a:extLst>
            <a:ext uri="{FF2B5EF4-FFF2-40B4-BE49-F238E27FC236}">
              <a16:creationId xmlns:a16="http://schemas.microsoft.com/office/drawing/2014/main" id="{BDC0D358-8311-4E03-AA3F-94FF5BB16026}"/>
            </a:ext>
          </a:extLst>
        </xdr:cNvPr>
        <xdr:cNvSpPr txBox="1"/>
      </xdr:nvSpPr>
      <xdr:spPr>
        <a:xfrm>
          <a:off x="76772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380" name="n_3aveValue【市民会館】&#10;一人当たり面積">
          <a:extLst>
            <a:ext uri="{FF2B5EF4-FFF2-40B4-BE49-F238E27FC236}">
              <a16:creationId xmlns:a16="http://schemas.microsoft.com/office/drawing/2014/main" id="{741EEE18-23C0-4070-8335-E36A25FE66BF}"/>
            </a:ext>
          </a:extLst>
        </xdr:cNvPr>
        <xdr:cNvSpPr txBox="1"/>
      </xdr:nvSpPr>
      <xdr:spPr>
        <a:xfrm>
          <a:off x="686442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381" name="n_4aveValue【市民会館】&#10;一人当たり面積">
          <a:extLst>
            <a:ext uri="{FF2B5EF4-FFF2-40B4-BE49-F238E27FC236}">
              <a16:creationId xmlns:a16="http://schemas.microsoft.com/office/drawing/2014/main" id="{E8C4B734-3DD8-4A09-93C8-06B23261FC54}"/>
            </a:ext>
          </a:extLst>
        </xdr:cNvPr>
        <xdr:cNvSpPr txBox="1"/>
      </xdr:nvSpPr>
      <xdr:spPr>
        <a:xfrm>
          <a:off x="6070677" y="172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26688</xdr:rowOff>
    </xdr:from>
    <xdr:ext cx="469744" cy="259045"/>
    <xdr:sp macro="" textlink="">
      <xdr:nvSpPr>
        <xdr:cNvPr id="382" name="n_1mainValue【市民会館】&#10;一人当たり面積">
          <a:extLst>
            <a:ext uri="{FF2B5EF4-FFF2-40B4-BE49-F238E27FC236}">
              <a16:creationId xmlns:a16="http://schemas.microsoft.com/office/drawing/2014/main" id="{189212ED-EAE7-4E1F-BA3A-07AB4E12D452}"/>
            </a:ext>
          </a:extLst>
        </xdr:cNvPr>
        <xdr:cNvSpPr txBox="1"/>
      </xdr:nvSpPr>
      <xdr:spPr>
        <a:xfrm>
          <a:off x="845827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32402</xdr:rowOff>
    </xdr:from>
    <xdr:ext cx="469744" cy="259045"/>
    <xdr:sp macro="" textlink="">
      <xdr:nvSpPr>
        <xdr:cNvPr id="383" name="n_2mainValue【市民会館】&#10;一人当たり面積">
          <a:extLst>
            <a:ext uri="{FF2B5EF4-FFF2-40B4-BE49-F238E27FC236}">
              <a16:creationId xmlns:a16="http://schemas.microsoft.com/office/drawing/2014/main" id="{AE66BD08-87A7-4FB7-B0B7-F18D14996EE4}"/>
            </a:ext>
          </a:extLst>
        </xdr:cNvPr>
        <xdr:cNvSpPr txBox="1"/>
      </xdr:nvSpPr>
      <xdr:spPr>
        <a:xfrm>
          <a:off x="7677227" y="1763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55263</xdr:rowOff>
    </xdr:from>
    <xdr:ext cx="469744" cy="259045"/>
    <xdr:sp macro="" textlink="">
      <xdr:nvSpPr>
        <xdr:cNvPr id="384" name="n_3mainValue【市民会館】&#10;一人当たり面積">
          <a:extLst>
            <a:ext uri="{FF2B5EF4-FFF2-40B4-BE49-F238E27FC236}">
              <a16:creationId xmlns:a16="http://schemas.microsoft.com/office/drawing/2014/main" id="{FCC9F049-6F1E-4027-93FD-0BB70E800F40}"/>
            </a:ext>
          </a:extLst>
        </xdr:cNvPr>
        <xdr:cNvSpPr txBox="1"/>
      </xdr:nvSpPr>
      <xdr:spPr>
        <a:xfrm>
          <a:off x="6864427" y="1765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60977</xdr:rowOff>
    </xdr:from>
    <xdr:ext cx="469744" cy="259045"/>
    <xdr:sp macro="" textlink="">
      <xdr:nvSpPr>
        <xdr:cNvPr id="385" name="n_4mainValue【市民会館】&#10;一人当たり面積">
          <a:extLst>
            <a:ext uri="{FF2B5EF4-FFF2-40B4-BE49-F238E27FC236}">
              <a16:creationId xmlns:a16="http://schemas.microsoft.com/office/drawing/2014/main" id="{AE1C20DA-BD80-4E4A-90AA-4CF1B07B351B}"/>
            </a:ext>
          </a:extLst>
        </xdr:cNvPr>
        <xdr:cNvSpPr txBox="1"/>
      </xdr:nvSpPr>
      <xdr:spPr>
        <a:xfrm>
          <a:off x="6070677"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50283418-0445-4331-854F-04C9ABE8B501}"/>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2E832C75-61D0-4893-9255-732BA460AA1D}"/>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5E38E409-0718-407A-9B36-BA5C2F49755C}"/>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022C4213-E718-46FF-A3AD-668BD10428D5}"/>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362FFFAE-1345-4311-81B5-505D2EAFF01E}"/>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5CE83EFC-7C1B-4837-A9EE-96D40E89B816}"/>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2F8B6A51-232F-4D9A-B809-8363927007C1}"/>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1452A2E9-C1A0-4EBC-B926-72CF269C60C2}"/>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FA5C4D22-FE17-4355-92C1-133568E15819}"/>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4563F9E4-1E5B-42DC-8F04-6A61EA03574E}"/>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7B117C99-F244-4DE0-A0D8-6C2281CC833E}"/>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a:extLst>
            <a:ext uri="{FF2B5EF4-FFF2-40B4-BE49-F238E27FC236}">
              <a16:creationId xmlns:a16="http://schemas.microsoft.com/office/drawing/2014/main" id="{8841B25C-3BE0-40DF-90B0-804E9857357C}"/>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a:extLst>
            <a:ext uri="{FF2B5EF4-FFF2-40B4-BE49-F238E27FC236}">
              <a16:creationId xmlns:a16="http://schemas.microsoft.com/office/drawing/2014/main" id="{0056BF94-2517-4B17-81E9-9E8EC08F8660}"/>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a:extLst>
            <a:ext uri="{FF2B5EF4-FFF2-40B4-BE49-F238E27FC236}">
              <a16:creationId xmlns:a16="http://schemas.microsoft.com/office/drawing/2014/main" id="{91156FC0-D53B-42B2-A68E-AC471FC0222C}"/>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a:extLst>
            <a:ext uri="{FF2B5EF4-FFF2-40B4-BE49-F238E27FC236}">
              <a16:creationId xmlns:a16="http://schemas.microsoft.com/office/drawing/2014/main" id="{F43D1D48-A7D2-4FD3-902A-0962103756B2}"/>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a:extLst>
            <a:ext uri="{FF2B5EF4-FFF2-40B4-BE49-F238E27FC236}">
              <a16:creationId xmlns:a16="http://schemas.microsoft.com/office/drawing/2014/main" id="{F3F60156-CD65-438C-A0FD-46B8EE7D3EA0}"/>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a:extLst>
            <a:ext uri="{FF2B5EF4-FFF2-40B4-BE49-F238E27FC236}">
              <a16:creationId xmlns:a16="http://schemas.microsoft.com/office/drawing/2014/main" id="{A28D9CFE-F654-4AFD-8B52-EE809C687BBF}"/>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a:extLst>
            <a:ext uri="{FF2B5EF4-FFF2-40B4-BE49-F238E27FC236}">
              <a16:creationId xmlns:a16="http://schemas.microsoft.com/office/drawing/2014/main" id="{28DD5D29-4E18-49AA-B727-279F67959E77}"/>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a:extLst>
            <a:ext uri="{FF2B5EF4-FFF2-40B4-BE49-F238E27FC236}">
              <a16:creationId xmlns:a16="http://schemas.microsoft.com/office/drawing/2014/main" id="{0A9C395B-B700-4CE5-84CC-19A4276C9006}"/>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a:extLst>
            <a:ext uri="{FF2B5EF4-FFF2-40B4-BE49-F238E27FC236}">
              <a16:creationId xmlns:a16="http://schemas.microsoft.com/office/drawing/2014/main" id="{C2B9942B-1363-4AD3-998C-B2BE65017F01}"/>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a:extLst>
            <a:ext uri="{FF2B5EF4-FFF2-40B4-BE49-F238E27FC236}">
              <a16:creationId xmlns:a16="http://schemas.microsoft.com/office/drawing/2014/main" id="{86403CE7-4657-4138-A190-C481A1529F12}"/>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0EC66F4E-1232-4553-92AB-B87BECE908DD}"/>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a:extLst>
            <a:ext uri="{FF2B5EF4-FFF2-40B4-BE49-F238E27FC236}">
              <a16:creationId xmlns:a16="http://schemas.microsoft.com/office/drawing/2014/main" id="{B9925BB0-1005-435C-8C40-F1F4EF99F38D}"/>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a:extLst>
            <a:ext uri="{FF2B5EF4-FFF2-40B4-BE49-F238E27FC236}">
              <a16:creationId xmlns:a16="http://schemas.microsoft.com/office/drawing/2014/main" id="{9D480195-B91E-4956-8DF0-0FB380859749}"/>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410" name="直線コネクタ 409">
          <a:extLst>
            <a:ext uri="{FF2B5EF4-FFF2-40B4-BE49-F238E27FC236}">
              <a16:creationId xmlns:a16="http://schemas.microsoft.com/office/drawing/2014/main" id="{84F4D3CC-31FB-41C0-98C3-F1D8801101C0}"/>
            </a:ext>
          </a:extLst>
        </xdr:cNvPr>
        <xdr:cNvCxnSpPr/>
      </xdr:nvCxnSpPr>
      <xdr:spPr>
        <a:xfrm flipV="1">
          <a:off x="14699614" y="5481320"/>
          <a:ext cx="0" cy="139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411" name="【一般廃棄物処理施設】&#10;有形固定資産減価償却率最小値テキスト">
          <a:extLst>
            <a:ext uri="{FF2B5EF4-FFF2-40B4-BE49-F238E27FC236}">
              <a16:creationId xmlns:a16="http://schemas.microsoft.com/office/drawing/2014/main" id="{F3CF76AC-DF7B-4C12-A035-D743DEE51768}"/>
            </a:ext>
          </a:extLst>
        </xdr:cNvPr>
        <xdr:cNvSpPr txBox="1"/>
      </xdr:nvSpPr>
      <xdr:spPr>
        <a:xfrm>
          <a:off x="14738350" y="6880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412" name="直線コネクタ 411">
          <a:extLst>
            <a:ext uri="{FF2B5EF4-FFF2-40B4-BE49-F238E27FC236}">
              <a16:creationId xmlns:a16="http://schemas.microsoft.com/office/drawing/2014/main" id="{756DC2BF-A4CE-464D-9F7D-1B3408A9CD8A}"/>
            </a:ext>
          </a:extLst>
        </xdr:cNvPr>
        <xdr:cNvCxnSpPr/>
      </xdr:nvCxnSpPr>
      <xdr:spPr>
        <a:xfrm>
          <a:off x="14611350" y="6876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3" name="【一般廃棄物処理施設】&#10;有形固定資産減価償却率最大値テキスト">
          <a:extLst>
            <a:ext uri="{FF2B5EF4-FFF2-40B4-BE49-F238E27FC236}">
              <a16:creationId xmlns:a16="http://schemas.microsoft.com/office/drawing/2014/main" id="{3BB17CC6-D336-4EC7-B03B-31C06E19D756}"/>
            </a:ext>
          </a:extLst>
        </xdr:cNvPr>
        <xdr:cNvSpPr txBox="1"/>
      </xdr:nvSpPr>
      <xdr:spPr>
        <a:xfrm>
          <a:off x="14738350" y="52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14" name="直線コネクタ 413">
          <a:extLst>
            <a:ext uri="{FF2B5EF4-FFF2-40B4-BE49-F238E27FC236}">
              <a16:creationId xmlns:a16="http://schemas.microsoft.com/office/drawing/2014/main" id="{7C6A4509-FDE0-4380-A55C-3FDE011E3A6D}"/>
            </a:ext>
          </a:extLst>
        </xdr:cNvPr>
        <xdr:cNvCxnSpPr/>
      </xdr:nvCxnSpPr>
      <xdr:spPr>
        <a:xfrm>
          <a:off x="14611350" y="5481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415" name="【一般廃棄物処理施設】&#10;有形固定資産減価償却率平均値テキスト">
          <a:extLst>
            <a:ext uri="{FF2B5EF4-FFF2-40B4-BE49-F238E27FC236}">
              <a16:creationId xmlns:a16="http://schemas.microsoft.com/office/drawing/2014/main" id="{B9FA70DD-B9C4-4552-9DF4-D02E6BF70281}"/>
            </a:ext>
          </a:extLst>
        </xdr:cNvPr>
        <xdr:cNvSpPr txBox="1"/>
      </xdr:nvSpPr>
      <xdr:spPr>
        <a:xfrm>
          <a:off x="14738350" y="6032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16" name="フローチャート: 判断 415">
          <a:extLst>
            <a:ext uri="{FF2B5EF4-FFF2-40B4-BE49-F238E27FC236}">
              <a16:creationId xmlns:a16="http://schemas.microsoft.com/office/drawing/2014/main" id="{D8A871BA-F458-43F5-9614-6B99E5D5BA5B}"/>
            </a:ext>
          </a:extLst>
        </xdr:cNvPr>
        <xdr:cNvSpPr/>
      </xdr:nvSpPr>
      <xdr:spPr>
        <a:xfrm>
          <a:off x="14649450" y="61747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417" name="フローチャート: 判断 416">
          <a:extLst>
            <a:ext uri="{FF2B5EF4-FFF2-40B4-BE49-F238E27FC236}">
              <a16:creationId xmlns:a16="http://schemas.microsoft.com/office/drawing/2014/main" id="{0BE15ABA-0D65-4EEF-86A1-1EF635AE7BA8}"/>
            </a:ext>
          </a:extLst>
        </xdr:cNvPr>
        <xdr:cNvSpPr/>
      </xdr:nvSpPr>
      <xdr:spPr>
        <a:xfrm>
          <a:off x="138874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18" name="フローチャート: 判断 417">
          <a:extLst>
            <a:ext uri="{FF2B5EF4-FFF2-40B4-BE49-F238E27FC236}">
              <a16:creationId xmlns:a16="http://schemas.microsoft.com/office/drawing/2014/main" id="{56BDBA7C-3274-4E71-A504-EFB36269F742}"/>
            </a:ext>
          </a:extLst>
        </xdr:cNvPr>
        <xdr:cNvSpPr/>
      </xdr:nvSpPr>
      <xdr:spPr>
        <a:xfrm>
          <a:off x="130937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419" name="フローチャート: 判断 418">
          <a:extLst>
            <a:ext uri="{FF2B5EF4-FFF2-40B4-BE49-F238E27FC236}">
              <a16:creationId xmlns:a16="http://schemas.microsoft.com/office/drawing/2014/main" id="{941E2FA2-10D0-4DA5-AD04-2FCACE1A7B89}"/>
            </a:ext>
          </a:extLst>
        </xdr:cNvPr>
        <xdr:cNvSpPr/>
      </xdr:nvSpPr>
      <xdr:spPr>
        <a:xfrm>
          <a:off x="12299950" y="6176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420" name="フローチャート: 判断 419">
          <a:extLst>
            <a:ext uri="{FF2B5EF4-FFF2-40B4-BE49-F238E27FC236}">
              <a16:creationId xmlns:a16="http://schemas.microsoft.com/office/drawing/2014/main" id="{B346DB7B-90E3-41AC-900F-91E22EA60D6E}"/>
            </a:ext>
          </a:extLst>
        </xdr:cNvPr>
        <xdr:cNvSpPr/>
      </xdr:nvSpPr>
      <xdr:spPr>
        <a:xfrm>
          <a:off x="1148715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69F1C271-897F-46B7-B321-1FD0E41D686C}"/>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657B7AB3-1F59-4641-AA87-85DBA7D3886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F0B6B0FD-CDCB-4535-8FF2-C0B66584A66B}"/>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52D47B60-350B-465D-9D78-52C703693A98}"/>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9A8B22E9-6DB2-423B-A6C5-978DDD4C2FD1}"/>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50165</xdr:rowOff>
    </xdr:from>
    <xdr:to>
      <xdr:col>85</xdr:col>
      <xdr:colOff>177800</xdr:colOff>
      <xdr:row>41</xdr:row>
      <xdr:rowOff>151765</xdr:rowOff>
    </xdr:to>
    <xdr:sp macro="" textlink="">
      <xdr:nvSpPr>
        <xdr:cNvPr id="426" name="楕円 425">
          <a:extLst>
            <a:ext uri="{FF2B5EF4-FFF2-40B4-BE49-F238E27FC236}">
              <a16:creationId xmlns:a16="http://schemas.microsoft.com/office/drawing/2014/main" id="{2E1A863D-E189-45B1-8722-E677B924A653}"/>
            </a:ext>
          </a:extLst>
        </xdr:cNvPr>
        <xdr:cNvSpPr/>
      </xdr:nvSpPr>
      <xdr:spPr>
        <a:xfrm>
          <a:off x="14649450" y="68256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136542</xdr:rowOff>
    </xdr:from>
    <xdr:ext cx="405111" cy="259045"/>
    <xdr:sp macro="" textlink="">
      <xdr:nvSpPr>
        <xdr:cNvPr id="427" name="【一般廃棄物処理施設】&#10;有形固定資産減価償却率該当値テキスト">
          <a:extLst>
            <a:ext uri="{FF2B5EF4-FFF2-40B4-BE49-F238E27FC236}">
              <a16:creationId xmlns:a16="http://schemas.microsoft.com/office/drawing/2014/main" id="{AAB6A8AB-F1FA-47AB-B8A4-54A2382E47FB}"/>
            </a:ext>
          </a:extLst>
        </xdr:cNvPr>
        <xdr:cNvSpPr txBox="1"/>
      </xdr:nvSpPr>
      <xdr:spPr>
        <a:xfrm>
          <a:off x="14738350" y="674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44450</xdr:rowOff>
    </xdr:from>
    <xdr:to>
      <xdr:col>81</xdr:col>
      <xdr:colOff>101600</xdr:colOff>
      <xdr:row>41</xdr:row>
      <xdr:rowOff>146050</xdr:rowOff>
    </xdr:to>
    <xdr:sp macro="" textlink="">
      <xdr:nvSpPr>
        <xdr:cNvPr id="428" name="楕円 427">
          <a:extLst>
            <a:ext uri="{FF2B5EF4-FFF2-40B4-BE49-F238E27FC236}">
              <a16:creationId xmlns:a16="http://schemas.microsoft.com/office/drawing/2014/main" id="{95E95965-8EC5-4677-A9A3-5B4DAA276DDE}"/>
            </a:ext>
          </a:extLst>
        </xdr:cNvPr>
        <xdr:cNvSpPr/>
      </xdr:nvSpPr>
      <xdr:spPr>
        <a:xfrm>
          <a:off x="1388745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95250</xdr:rowOff>
    </xdr:from>
    <xdr:to>
      <xdr:col>85</xdr:col>
      <xdr:colOff>127000</xdr:colOff>
      <xdr:row>41</xdr:row>
      <xdr:rowOff>100965</xdr:rowOff>
    </xdr:to>
    <xdr:cxnSp macro="">
      <xdr:nvCxnSpPr>
        <xdr:cNvPr id="429" name="直線コネクタ 428">
          <a:extLst>
            <a:ext uri="{FF2B5EF4-FFF2-40B4-BE49-F238E27FC236}">
              <a16:creationId xmlns:a16="http://schemas.microsoft.com/office/drawing/2014/main" id="{BB022F97-CC3D-4B9B-A03D-0C258ED8F311}"/>
            </a:ext>
          </a:extLst>
        </xdr:cNvPr>
        <xdr:cNvCxnSpPr/>
      </xdr:nvCxnSpPr>
      <xdr:spPr>
        <a:xfrm>
          <a:off x="13938250" y="6870700"/>
          <a:ext cx="762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29210</xdr:rowOff>
    </xdr:from>
    <xdr:to>
      <xdr:col>76</xdr:col>
      <xdr:colOff>165100</xdr:colOff>
      <xdr:row>41</xdr:row>
      <xdr:rowOff>130810</xdr:rowOff>
    </xdr:to>
    <xdr:sp macro="" textlink="">
      <xdr:nvSpPr>
        <xdr:cNvPr id="430" name="楕円 429">
          <a:extLst>
            <a:ext uri="{FF2B5EF4-FFF2-40B4-BE49-F238E27FC236}">
              <a16:creationId xmlns:a16="http://schemas.microsoft.com/office/drawing/2014/main" id="{6BF94DBD-4F6F-4C02-9AAC-3C47F7AE0BDA}"/>
            </a:ext>
          </a:extLst>
        </xdr:cNvPr>
        <xdr:cNvSpPr/>
      </xdr:nvSpPr>
      <xdr:spPr>
        <a:xfrm>
          <a:off x="130937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80010</xdr:rowOff>
    </xdr:from>
    <xdr:to>
      <xdr:col>81</xdr:col>
      <xdr:colOff>50800</xdr:colOff>
      <xdr:row>41</xdr:row>
      <xdr:rowOff>95250</xdr:rowOff>
    </xdr:to>
    <xdr:cxnSp macro="">
      <xdr:nvCxnSpPr>
        <xdr:cNvPr id="431" name="直線コネクタ 430">
          <a:extLst>
            <a:ext uri="{FF2B5EF4-FFF2-40B4-BE49-F238E27FC236}">
              <a16:creationId xmlns:a16="http://schemas.microsoft.com/office/drawing/2014/main" id="{B2DFA9B1-1638-4695-9DB2-45B2CDF95EF9}"/>
            </a:ext>
          </a:extLst>
        </xdr:cNvPr>
        <xdr:cNvCxnSpPr/>
      </xdr:nvCxnSpPr>
      <xdr:spPr>
        <a:xfrm>
          <a:off x="13144500" y="6855460"/>
          <a:ext cx="7937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13970</xdr:rowOff>
    </xdr:from>
    <xdr:to>
      <xdr:col>72</xdr:col>
      <xdr:colOff>38100</xdr:colOff>
      <xdr:row>41</xdr:row>
      <xdr:rowOff>115570</xdr:rowOff>
    </xdr:to>
    <xdr:sp macro="" textlink="">
      <xdr:nvSpPr>
        <xdr:cNvPr id="432" name="楕円 431">
          <a:extLst>
            <a:ext uri="{FF2B5EF4-FFF2-40B4-BE49-F238E27FC236}">
              <a16:creationId xmlns:a16="http://schemas.microsoft.com/office/drawing/2014/main" id="{AB0DABF3-A472-4C3C-8A54-F7AC602C3B2C}"/>
            </a:ext>
          </a:extLst>
        </xdr:cNvPr>
        <xdr:cNvSpPr/>
      </xdr:nvSpPr>
      <xdr:spPr>
        <a:xfrm>
          <a:off x="12299950" y="6789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64770</xdr:rowOff>
    </xdr:from>
    <xdr:to>
      <xdr:col>76</xdr:col>
      <xdr:colOff>114300</xdr:colOff>
      <xdr:row>41</xdr:row>
      <xdr:rowOff>80010</xdr:rowOff>
    </xdr:to>
    <xdr:cxnSp macro="">
      <xdr:nvCxnSpPr>
        <xdr:cNvPr id="433" name="直線コネクタ 432">
          <a:extLst>
            <a:ext uri="{FF2B5EF4-FFF2-40B4-BE49-F238E27FC236}">
              <a16:creationId xmlns:a16="http://schemas.microsoft.com/office/drawing/2014/main" id="{495EEA32-5E4E-4827-908F-C7BBA8DA395D}"/>
            </a:ext>
          </a:extLst>
        </xdr:cNvPr>
        <xdr:cNvCxnSpPr/>
      </xdr:nvCxnSpPr>
      <xdr:spPr>
        <a:xfrm>
          <a:off x="12344400" y="6840220"/>
          <a:ext cx="8001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153035</xdr:rowOff>
    </xdr:from>
    <xdr:to>
      <xdr:col>67</xdr:col>
      <xdr:colOff>101600</xdr:colOff>
      <xdr:row>41</xdr:row>
      <xdr:rowOff>83185</xdr:rowOff>
    </xdr:to>
    <xdr:sp macro="" textlink="">
      <xdr:nvSpPr>
        <xdr:cNvPr id="434" name="楕円 433">
          <a:extLst>
            <a:ext uri="{FF2B5EF4-FFF2-40B4-BE49-F238E27FC236}">
              <a16:creationId xmlns:a16="http://schemas.microsoft.com/office/drawing/2014/main" id="{B6FFD487-A36D-4361-B72B-886DC37538DA}"/>
            </a:ext>
          </a:extLst>
        </xdr:cNvPr>
        <xdr:cNvSpPr/>
      </xdr:nvSpPr>
      <xdr:spPr>
        <a:xfrm>
          <a:off x="11487150" y="6763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32385</xdr:rowOff>
    </xdr:from>
    <xdr:to>
      <xdr:col>71</xdr:col>
      <xdr:colOff>177800</xdr:colOff>
      <xdr:row>41</xdr:row>
      <xdr:rowOff>64770</xdr:rowOff>
    </xdr:to>
    <xdr:cxnSp macro="">
      <xdr:nvCxnSpPr>
        <xdr:cNvPr id="435" name="直線コネクタ 434">
          <a:extLst>
            <a:ext uri="{FF2B5EF4-FFF2-40B4-BE49-F238E27FC236}">
              <a16:creationId xmlns:a16="http://schemas.microsoft.com/office/drawing/2014/main" id="{B8274EA2-5A72-44C2-ACEE-A4333179C26C}"/>
            </a:ext>
          </a:extLst>
        </xdr:cNvPr>
        <xdr:cNvCxnSpPr/>
      </xdr:nvCxnSpPr>
      <xdr:spPr>
        <a:xfrm>
          <a:off x="11537950" y="6807835"/>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436" name="n_1aveValue【一般廃棄物処理施設】&#10;有形固定資産減価償却率">
          <a:extLst>
            <a:ext uri="{FF2B5EF4-FFF2-40B4-BE49-F238E27FC236}">
              <a16:creationId xmlns:a16="http://schemas.microsoft.com/office/drawing/2014/main" id="{15B16BC3-5812-4433-B051-DF75A69349E2}"/>
            </a:ext>
          </a:extLst>
        </xdr:cNvPr>
        <xdr:cNvSpPr txBox="1"/>
      </xdr:nvSpPr>
      <xdr:spPr>
        <a:xfrm>
          <a:off x="137420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37" name="n_2aveValue【一般廃棄物処理施設】&#10;有形固定資産減価償却率">
          <a:extLst>
            <a:ext uri="{FF2B5EF4-FFF2-40B4-BE49-F238E27FC236}">
              <a16:creationId xmlns:a16="http://schemas.microsoft.com/office/drawing/2014/main" id="{890602E2-FE16-4A58-8DBB-01336E33227C}"/>
            </a:ext>
          </a:extLst>
        </xdr:cNvPr>
        <xdr:cNvSpPr txBox="1"/>
      </xdr:nvSpPr>
      <xdr:spPr>
        <a:xfrm>
          <a:off x="12960994" y="593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438" name="n_3aveValue【一般廃棄物処理施設】&#10;有形固定資産減価償却率">
          <a:extLst>
            <a:ext uri="{FF2B5EF4-FFF2-40B4-BE49-F238E27FC236}">
              <a16:creationId xmlns:a16="http://schemas.microsoft.com/office/drawing/2014/main" id="{CDE8059C-0338-49F3-9742-07F2CAE99180}"/>
            </a:ext>
          </a:extLst>
        </xdr:cNvPr>
        <xdr:cNvSpPr txBox="1"/>
      </xdr:nvSpPr>
      <xdr:spPr>
        <a:xfrm>
          <a:off x="12167244" y="5958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439" name="n_4aveValue【一般廃棄物処理施設】&#10;有形固定資産減価償却率">
          <a:extLst>
            <a:ext uri="{FF2B5EF4-FFF2-40B4-BE49-F238E27FC236}">
              <a16:creationId xmlns:a16="http://schemas.microsoft.com/office/drawing/2014/main" id="{63FA64E6-4C79-4921-8BCB-463B711F0AF3}"/>
            </a:ext>
          </a:extLst>
        </xdr:cNvPr>
        <xdr:cNvSpPr txBox="1"/>
      </xdr:nvSpPr>
      <xdr:spPr>
        <a:xfrm>
          <a:off x="113544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137177</xdr:rowOff>
    </xdr:from>
    <xdr:ext cx="405111" cy="259045"/>
    <xdr:sp macro="" textlink="">
      <xdr:nvSpPr>
        <xdr:cNvPr id="440" name="n_1mainValue【一般廃棄物処理施設】&#10;有形固定資産減価償却率">
          <a:extLst>
            <a:ext uri="{FF2B5EF4-FFF2-40B4-BE49-F238E27FC236}">
              <a16:creationId xmlns:a16="http://schemas.microsoft.com/office/drawing/2014/main" id="{2ADCCEC7-CA61-4296-8FFE-C3DD1939FB16}"/>
            </a:ext>
          </a:extLst>
        </xdr:cNvPr>
        <xdr:cNvSpPr txBox="1"/>
      </xdr:nvSpPr>
      <xdr:spPr>
        <a:xfrm>
          <a:off x="13742044"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121937</xdr:rowOff>
    </xdr:from>
    <xdr:ext cx="405111" cy="259045"/>
    <xdr:sp macro="" textlink="">
      <xdr:nvSpPr>
        <xdr:cNvPr id="441" name="n_2mainValue【一般廃棄物処理施設】&#10;有形固定資産減価償却率">
          <a:extLst>
            <a:ext uri="{FF2B5EF4-FFF2-40B4-BE49-F238E27FC236}">
              <a16:creationId xmlns:a16="http://schemas.microsoft.com/office/drawing/2014/main" id="{42B01566-F114-4BC8-882F-9B850917DBFE}"/>
            </a:ext>
          </a:extLst>
        </xdr:cNvPr>
        <xdr:cNvSpPr txBox="1"/>
      </xdr:nvSpPr>
      <xdr:spPr>
        <a:xfrm>
          <a:off x="12960994" y="689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106697</xdr:rowOff>
    </xdr:from>
    <xdr:ext cx="405111" cy="259045"/>
    <xdr:sp macro="" textlink="">
      <xdr:nvSpPr>
        <xdr:cNvPr id="442" name="n_3mainValue【一般廃棄物処理施設】&#10;有形固定資産減価償却率">
          <a:extLst>
            <a:ext uri="{FF2B5EF4-FFF2-40B4-BE49-F238E27FC236}">
              <a16:creationId xmlns:a16="http://schemas.microsoft.com/office/drawing/2014/main" id="{DB2789CB-082C-470B-BF3B-3B4604B39620}"/>
            </a:ext>
          </a:extLst>
        </xdr:cNvPr>
        <xdr:cNvSpPr txBox="1"/>
      </xdr:nvSpPr>
      <xdr:spPr>
        <a:xfrm>
          <a:off x="12167244"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74312</xdr:rowOff>
    </xdr:from>
    <xdr:ext cx="405111" cy="259045"/>
    <xdr:sp macro="" textlink="">
      <xdr:nvSpPr>
        <xdr:cNvPr id="443" name="n_4mainValue【一般廃棄物処理施設】&#10;有形固定資産減価償却率">
          <a:extLst>
            <a:ext uri="{FF2B5EF4-FFF2-40B4-BE49-F238E27FC236}">
              <a16:creationId xmlns:a16="http://schemas.microsoft.com/office/drawing/2014/main" id="{63427610-0694-440A-991D-CC2D97D4346B}"/>
            </a:ext>
          </a:extLst>
        </xdr:cNvPr>
        <xdr:cNvSpPr txBox="1"/>
      </xdr:nvSpPr>
      <xdr:spPr>
        <a:xfrm>
          <a:off x="11354444" y="684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ECFA904E-B0CF-4E13-AB27-2156FD539615}"/>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45908BA6-19A7-4D81-A3F1-901A6328F495}"/>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97C09EF6-C2E7-49EC-B585-038473300AC2}"/>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8532DD07-7CF7-4FD6-A76D-F2EB536CC07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6C694860-185B-45F3-9BA1-A4E1935CFA95}"/>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98D4FC10-3356-4A01-8AFA-FDF8671F7155}"/>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1DE6CA52-BBEB-435A-979D-DA85B718DAF6}"/>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037197FE-0E97-45CF-8643-4AA52771F1EC}"/>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41AFB7CE-B4BC-4140-84EC-5D49D4577849}"/>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51AA02A2-E6BE-441B-A0A6-D52721AABE69}"/>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a:extLst>
            <a:ext uri="{FF2B5EF4-FFF2-40B4-BE49-F238E27FC236}">
              <a16:creationId xmlns:a16="http://schemas.microsoft.com/office/drawing/2014/main" id="{BBB0EE66-8496-495D-91D0-384F1D329EC2}"/>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5" name="テキスト ボックス 454">
          <a:extLst>
            <a:ext uri="{FF2B5EF4-FFF2-40B4-BE49-F238E27FC236}">
              <a16:creationId xmlns:a16="http://schemas.microsoft.com/office/drawing/2014/main" id="{58D42EA3-249A-4872-8872-231B077AC6FA}"/>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a:extLst>
            <a:ext uri="{FF2B5EF4-FFF2-40B4-BE49-F238E27FC236}">
              <a16:creationId xmlns:a16="http://schemas.microsoft.com/office/drawing/2014/main" id="{2DB0F56D-EA02-4ECC-8DA7-AB60D9A7E926}"/>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7" name="テキスト ボックス 456">
          <a:extLst>
            <a:ext uri="{FF2B5EF4-FFF2-40B4-BE49-F238E27FC236}">
              <a16:creationId xmlns:a16="http://schemas.microsoft.com/office/drawing/2014/main" id="{D4AB0564-7E27-453C-9CC4-D5370CFA52CB}"/>
            </a:ext>
          </a:extLst>
        </xdr:cNvPr>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a:extLst>
            <a:ext uri="{FF2B5EF4-FFF2-40B4-BE49-F238E27FC236}">
              <a16:creationId xmlns:a16="http://schemas.microsoft.com/office/drawing/2014/main" id="{DF8976DE-B836-4154-9D0F-F0850602C8CE}"/>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9" name="テキスト ボックス 458">
          <a:extLst>
            <a:ext uri="{FF2B5EF4-FFF2-40B4-BE49-F238E27FC236}">
              <a16:creationId xmlns:a16="http://schemas.microsoft.com/office/drawing/2014/main" id="{22C4DE61-19B9-4650-9054-10D792B17942}"/>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a:extLst>
            <a:ext uri="{FF2B5EF4-FFF2-40B4-BE49-F238E27FC236}">
              <a16:creationId xmlns:a16="http://schemas.microsoft.com/office/drawing/2014/main" id="{7ACFDA06-765D-42E8-B27D-E13D386B212F}"/>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1" name="テキスト ボックス 460">
          <a:extLst>
            <a:ext uri="{FF2B5EF4-FFF2-40B4-BE49-F238E27FC236}">
              <a16:creationId xmlns:a16="http://schemas.microsoft.com/office/drawing/2014/main" id="{E2D16C11-B154-4962-9052-4FD8C06AFFF0}"/>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a:extLst>
            <a:ext uri="{FF2B5EF4-FFF2-40B4-BE49-F238E27FC236}">
              <a16:creationId xmlns:a16="http://schemas.microsoft.com/office/drawing/2014/main" id="{6A0C50B1-A96B-4215-97CA-3E77D062C3F7}"/>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3" name="テキスト ボックス 462">
          <a:extLst>
            <a:ext uri="{FF2B5EF4-FFF2-40B4-BE49-F238E27FC236}">
              <a16:creationId xmlns:a16="http://schemas.microsoft.com/office/drawing/2014/main" id="{20FB7916-066E-4CB3-B3DD-267A7686F1AA}"/>
            </a:ext>
          </a:extLst>
        </xdr:cNvPr>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6CE6CB90-E141-426B-A41E-D30939EC7574}"/>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5" name="テキスト ボックス 464">
          <a:extLst>
            <a:ext uri="{FF2B5EF4-FFF2-40B4-BE49-F238E27FC236}">
              <a16:creationId xmlns:a16="http://schemas.microsoft.com/office/drawing/2014/main" id="{CD944BB1-5A13-4DF7-896A-99918D84735A}"/>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一般廃棄物処理施設】&#10;一人当たり有形固定資産（償却資産）額グラフ枠">
          <a:extLst>
            <a:ext uri="{FF2B5EF4-FFF2-40B4-BE49-F238E27FC236}">
              <a16:creationId xmlns:a16="http://schemas.microsoft.com/office/drawing/2014/main" id="{1D5A9C15-FF4F-4912-A0FC-2D65FEFD457E}"/>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467" name="直線コネクタ 466">
          <a:extLst>
            <a:ext uri="{FF2B5EF4-FFF2-40B4-BE49-F238E27FC236}">
              <a16:creationId xmlns:a16="http://schemas.microsoft.com/office/drawing/2014/main" id="{2BFF31FF-4BA5-42C9-8550-AF0C6E59B789}"/>
            </a:ext>
          </a:extLst>
        </xdr:cNvPr>
        <xdr:cNvCxnSpPr/>
      </xdr:nvCxnSpPr>
      <xdr:spPr>
        <a:xfrm flipV="1">
          <a:off x="19951064" y="5537838"/>
          <a:ext cx="0" cy="1420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468" name="【一般廃棄物処理施設】&#10;一人当たり有形固定資産（償却資産）額最小値テキスト">
          <a:extLst>
            <a:ext uri="{FF2B5EF4-FFF2-40B4-BE49-F238E27FC236}">
              <a16:creationId xmlns:a16="http://schemas.microsoft.com/office/drawing/2014/main" id="{7D400D8E-18B0-4CBD-B870-CC14DE1B9862}"/>
            </a:ext>
          </a:extLst>
        </xdr:cNvPr>
        <xdr:cNvSpPr txBox="1"/>
      </xdr:nvSpPr>
      <xdr:spPr>
        <a:xfrm>
          <a:off x="19989800" y="696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469" name="直線コネクタ 468">
          <a:extLst>
            <a:ext uri="{FF2B5EF4-FFF2-40B4-BE49-F238E27FC236}">
              <a16:creationId xmlns:a16="http://schemas.microsoft.com/office/drawing/2014/main" id="{61C185B4-A426-4003-8C21-20A705986E69}"/>
            </a:ext>
          </a:extLst>
        </xdr:cNvPr>
        <xdr:cNvCxnSpPr/>
      </xdr:nvCxnSpPr>
      <xdr:spPr>
        <a:xfrm>
          <a:off x="19881850" y="69580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470" name="【一般廃棄物処理施設】&#10;一人当たり有形固定資産（償却資産）額最大値テキスト">
          <a:extLst>
            <a:ext uri="{FF2B5EF4-FFF2-40B4-BE49-F238E27FC236}">
              <a16:creationId xmlns:a16="http://schemas.microsoft.com/office/drawing/2014/main" id="{6E5861B5-DF75-428E-918F-BE1A43266910}"/>
            </a:ext>
          </a:extLst>
        </xdr:cNvPr>
        <xdr:cNvSpPr txBox="1"/>
      </xdr:nvSpPr>
      <xdr:spPr>
        <a:xfrm>
          <a:off x="19989800" y="531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471" name="直線コネクタ 470">
          <a:extLst>
            <a:ext uri="{FF2B5EF4-FFF2-40B4-BE49-F238E27FC236}">
              <a16:creationId xmlns:a16="http://schemas.microsoft.com/office/drawing/2014/main" id="{80629767-4672-4903-BC8D-145671C47E62}"/>
            </a:ext>
          </a:extLst>
        </xdr:cNvPr>
        <xdr:cNvCxnSpPr/>
      </xdr:nvCxnSpPr>
      <xdr:spPr>
        <a:xfrm>
          <a:off x="19881850" y="5537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472" name="【一般廃棄物処理施設】&#10;一人当たり有形固定資産（償却資産）額平均値テキスト">
          <a:extLst>
            <a:ext uri="{FF2B5EF4-FFF2-40B4-BE49-F238E27FC236}">
              <a16:creationId xmlns:a16="http://schemas.microsoft.com/office/drawing/2014/main" id="{D1CE697B-BB64-4FD3-A596-91610CE55D89}"/>
            </a:ext>
          </a:extLst>
        </xdr:cNvPr>
        <xdr:cNvSpPr txBox="1"/>
      </xdr:nvSpPr>
      <xdr:spPr>
        <a:xfrm>
          <a:off x="19989800" y="636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473" name="フローチャート: 判断 472">
          <a:extLst>
            <a:ext uri="{FF2B5EF4-FFF2-40B4-BE49-F238E27FC236}">
              <a16:creationId xmlns:a16="http://schemas.microsoft.com/office/drawing/2014/main" id="{A63D45C6-06E8-48D9-9A16-3E82D14F5FFF}"/>
            </a:ext>
          </a:extLst>
        </xdr:cNvPr>
        <xdr:cNvSpPr/>
      </xdr:nvSpPr>
      <xdr:spPr>
        <a:xfrm>
          <a:off x="19900900" y="6391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474" name="フローチャート: 判断 473">
          <a:extLst>
            <a:ext uri="{FF2B5EF4-FFF2-40B4-BE49-F238E27FC236}">
              <a16:creationId xmlns:a16="http://schemas.microsoft.com/office/drawing/2014/main" id="{BFE60392-A6E2-4253-A011-8EE0B5F3BB54}"/>
            </a:ext>
          </a:extLst>
        </xdr:cNvPr>
        <xdr:cNvSpPr/>
      </xdr:nvSpPr>
      <xdr:spPr>
        <a:xfrm>
          <a:off x="19157950" y="64100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475" name="フローチャート: 判断 474">
          <a:extLst>
            <a:ext uri="{FF2B5EF4-FFF2-40B4-BE49-F238E27FC236}">
              <a16:creationId xmlns:a16="http://schemas.microsoft.com/office/drawing/2014/main" id="{BB48A028-F938-401B-BC16-58927324C2DC}"/>
            </a:ext>
          </a:extLst>
        </xdr:cNvPr>
        <xdr:cNvSpPr/>
      </xdr:nvSpPr>
      <xdr:spPr>
        <a:xfrm>
          <a:off x="18345150" y="64236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476" name="フローチャート: 判断 475">
          <a:extLst>
            <a:ext uri="{FF2B5EF4-FFF2-40B4-BE49-F238E27FC236}">
              <a16:creationId xmlns:a16="http://schemas.microsoft.com/office/drawing/2014/main" id="{5B325AB1-C894-45F1-A177-E187F79C5D05}"/>
            </a:ext>
          </a:extLst>
        </xdr:cNvPr>
        <xdr:cNvSpPr/>
      </xdr:nvSpPr>
      <xdr:spPr>
        <a:xfrm>
          <a:off x="17551400" y="64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477" name="フローチャート: 判断 476">
          <a:extLst>
            <a:ext uri="{FF2B5EF4-FFF2-40B4-BE49-F238E27FC236}">
              <a16:creationId xmlns:a16="http://schemas.microsoft.com/office/drawing/2014/main" id="{BD7E7BBC-8AB9-4E2A-A161-0A0130AE72A6}"/>
            </a:ext>
          </a:extLst>
        </xdr:cNvPr>
        <xdr:cNvSpPr/>
      </xdr:nvSpPr>
      <xdr:spPr>
        <a:xfrm>
          <a:off x="16757650" y="64427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AF3CA848-AAAC-4250-AE65-4BD977E94548}"/>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23310727-DFF9-4CA9-A404-8F5661B5EFFC}"/>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D927F6AC-F4D2-4B12-B960-94AB24F2C3AB}"/>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9AE1D07F-17FF-49C9-AF07-1151844588B5}"/>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1806B546-6214-4EAC-85BE-16B7BFDD61CE}"/>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59842</xdr:rowOff>
    </xdr:from>
    <xdr:to>
      <xdr:col>116</xdr:col>
      <xdr:colOff>114300</xdr:colOff>
      <xdr:row>38</xdr:row>
      <xdr:rowOff>161442</xdr:rowOff>
    </xdr:to>
    <xdr:sp macro="" textlink="">
      <xdr:nvSpPr>
        <xdr:cNvPr id="483" name="楕円 482">
          <a:extLst>
            <a:ext uri="{FF2B5EF4-FFF2-40B4-BE49-F238E27FC236}">
              <a16:creationId xmlns:a16="http://schemas.microsoft.com/office/drawing/2014/main" id="{7B94DED1-6732-4555-9B62-A84664443FF1}"/>
            </a:ext>
          </a:extLst>
        </xdr:cNvPr>
        <xdr:cNvSpPr/>
      </xdr:nvSpPr>
      <xdr:spPr>
        <a:xfrm>
          <a:off x="19900900" y="63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82719</xdr:rowOff>
    </xdr:from>
    <xdr:ext cx="534377" cy="259045"/>
    <xdr:sp macro="" textlink="">
      <xdr:nvSpPr>
        <xdr:cNvPr id="484" name="【一般廃棄物処理施設】&#10;一人当たり有形固定資産（償却資産）額該当値テキスト">
          <a:extLst>
            <a:ext uri="{FF2B5EF4-FFF2-40B4-BE49-F238E27FC236}">
              <a16:creationId xmlns:a16="http://schemas.microsoft.com/office/drawing/2014/main" id="{2D988CD8-9659-4C1A-AB9E-7A3DDBD2F70F}"/>
            </a:ext>
          </a:extLst>
        </xdr:cNvPr>
        <xdr:cNvSpPr txBox="1"/>
      </xdr:nvSpPr>
      <xdr:spPr>
        <a:xfrm>
          <a:off x="19989800" y="619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71631</xdr:rowOff>
    </xdr:from>
    <xdr:to>
      <xdr:col>112</xdr:col>
      <xdr:colOff>38100</xdr:colOff>
      <xdr:row>39</xdr:row>
      <xdr:rowOff>1781</xdr:rowOff>
    </xdr:to>
    <xdr:sp macro="" textlink="">
      <xdr:nvSpPr>
        <xdr:cNvPr id="485" name="楕円 484">
          <a:extLst>
            <a:ext uri="{FF2B5EF4-FFF2-40B4-BE49-F238E27FC236}">
              <a16:creationId xmlns:a16="http://schemas.microsoft.com/office/drawing/2014/main" id="{6553E068-E9BC-4A84-9F55-37327A87FCCA}"/>
            </a:ext>
          </a:extLst>
        </xdr:cNvPr>
        <xdr:cNvSpPr/>
      </xdr:nvSpPr>
      <xdr:spPr>
        <a:xfrm>
          <a:off x="19157950" y="63517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110642</xdr:rowOff>
    </xdr:from>
    <xdr:to>
      <xdr:col>116</xdr:col>
      <xdr:colOff>63500</xdr:colOff>
      <xdr:row>38</xdr:row>
      <xdr:rowOff>122431</xdr:rowOff>
    </xdr:to>
    <xdr:cxnSp macro="">
      <xdr:nvCxnSpPr>
        <xdr:cNvPr id="486" name="直線コネクタ 485">
          <a:extLst>
            <a:ext uri="{FF2B5EF4-FFF2-40B4-BE49-F238E27FC236}">
              <a16:creationId xmlns:a16="http://schemas.microsoft.com/office/drawing/2014/main" id="{1FA1E5DF-15DD-46A9-95FC-C04E6859831F}"/>
            </a:ext>
          </a:extLst>
        </xdr:cNvPr>
        <xdr:cNvCxnSpPr/>
      </xdr:nvCxnSpPr>
      <xdr:spPr>
        <a:xfrm flipV="1">
          <a:off x="19202400" y="6390792"/>
          <a:ext cx="7493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79685</xdr:rowOff>
    </xdr:from>
    <xdr:to>
      <xdr:col>107</xdr:col>
      <xdr:colOff>101600</xdr:colOff>
      <xdr:row>39</xdr:row>
      <xdr:rowOff>9835</xdr:rowOff>
    </xdr:to>
    <xdr:sp macro="" textlink="">
      <xdr:nvSpPr>
        <xdr:cNvPr id="487" name="楕円 486">
          <a:extLst>
            <a:ext uri="{FF2B5EF4-FFF2-40B4-BE49-F238E27FC236}">
              <a16:creationId xmlns:a16="http://schemas.microsoft.com/office/drawing/2014/main" id="{546B5339-830F-4434-875C-20A7D70BA444}"/>
            </a:ext>
          </a:extLst>
        </xdr:cNvPr>
        <xdr:cNvSpPr/>
      </xdr:nvSpPr>
      <xdr:spPr>
        <a:xfrm>
          <a:off x="18345150" y="6359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122431</xdr:rowOff>
    </xdr:from>
    <xdr:to>
      <xdr:col>111</xdr:col>
      <xdr:colOff>177800</xdr:colOff>
      <xdr:row>38</xdr:row>
      <xdr:rowOff>130485</xdr:rowOff>
    </xdr:to>
    <xdr:cxnSp macro="">
      <xdr:nvCxnSpPr>
        <xdr:cNvPr id="488" name="直線コネクタ 487">
          <a:extLst>
            <a:ext uri="{FF2B5EF4-FFF2-40B4-BE49-F238E27FC236}">
              <a16:creationId xmlns:a16="http://schemas.microsoft.com/office/drawing/2014/main" id="{528F16DD-3D07-481A-B266-CEE124B4D1C6}"/>
            </a:ext>
          </a:extLst>
        </xdr:cNvPr>
        <xdr:cNvCxnSpPr/>
      </xdr:nvCxnSpPr>
      <xdr:spPr>
        <a:xfrm flipV="1">
          <a:off x="18395950" y="6402581"/>
          <a:ext cx="806450" cy="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88052</xdr:rowOff>
    </xdr:from>
    <xdr:to>
      <xdr:col>102</xdr:col>
      <xdr:colOff>165100</xdr:colOff>
      <xdr:row>39</xdr:row>
      <xdr:rowOff>18202</xdr:rowOff>
    </xdr:to>
    <xdr:sp macro="" textlink="">
      <xdr:nvSpPr>
        <xdr:cNvPr id="489" name="楕円 488">
          <a:extLst>
            <a:ext uri="{FF2B5EF4-FFF2-40B4-BE49-F238E27FC236}">
              <a16:creationId xmlns:a16="http://schemas.microsoft.com/office/drawing/2014/main" id="{08A8F04B-4907-4A3D-A42C-985B11034B4B}"/>
            </a:ext>
          </a:extLst>
        </xdr:cNvPr>
        <xdr:cNvSpPr/>
      </xdr:nvSpPr>
      <xdr:spPr>
        <a:xfrm>
          <a:off x="17551400" y="63682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130485</xdr:rowOff>
    </xdr:from>
    <xdr:to>
      <xdr:col>107</xdr:col>
      <xdr:colOff>50800</xdr:colOff>
      <xdr:row>38</xdr:row>
      <xdr:rowOff>138852</xdr:rowOff>
    </xdr:to>
    <xdr:cxnSp macro="">
      <xdr:nvCxnSpPr>
        <xdr:cNvPr id="490" name="直線コネクタ 489">
          <a:extLst>
            <a:ext uri="{FF2B5EF4-FFF2-40B4-BE49-F238E27FC236}">
              <a16:creationId xmlns:a16="http://schemas.microsoft.com/office/drawing/2014/main" id="{76596885-1C32-44B0-9D5E-C50AC677B740}"/>
            </a:ext>
          </a:extLst>
        </xdr:cNvPr>
        <xdr:cNvCxnSpPr/>
      </xdr:nvCxnSpPr>
      <xdr:spPr>
        <a:xfrm flipV="1">
          <a:off x="17602200" y="6410635"/>
          <a:ext cx="79375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109030</xdr:rowOff>
    </xdr:from>
    <xdr:to>
      <xdr:col>98</xdr:col>
      <xdr:colOff>38100</xdr:colOff>
      <xdr:row>39</xdr:row>
      <xdr:rowOff>39180</xdr:rowOff>
    </xdr:to>
    <xdr:sp macro="" textlink="">
      <xdr:nvSpPr>
        <xdr:cNvPr id="491" name="楕円 490">
          <a:extLst>
            <a:ext uri="{FF2B5EF4-FFF2-40B4-BE49-F238E27FC236}">
              <a16:creationId xmlns:a16="http://schemas.microsoft.com/office/drawing/2014/main" id="{56654F7F-9077-46C2-900F-A64E1E75C1FB}"/>
            </a:ext>
          </a:extLst>
        </xdr:cNvPr>
        <xdr:cNvSpPr/>
      </xdr:nvSpPr>
      <xdr:spPr>
        <a:xfrm>
          <a:off x="16757650" y="63891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138852</xdr:rowOff>
    </xdr:from>
    <xdr:to>
      <xdr:col>102</xdr:col>
      <xdr:colOff>114300</xdr:colOff>
      <xdr:row>38</xdr:row>
      <xdr:rowOff>159830</xdr:rowOff>
    </xdr:to>
    <xdr:cxnSp macro="">
      <xdr:nvCxnSpPr>
        <xdr:cNvPr id="492" name="直線コネクタ 491">
          <a:extLst>
            <a:ext uri="{FF2B5EF4-FFF2-40B4-BE49-F238E27FC236}">
              <a16:creationId xmlns:a16="http://schemas.microsoft.com/office/drawing/2014/main" id="{B06DB973-63A0-4E08-84DF-CB11F502DD79}"/>
            </a:ext>
          </a:extLst>
        </xdr:cNvPr>
        <xdr:cNvCxnSpPr/>
      </xdr:nvCxnSpPr>
      <xdr:spPr>
        <a:xfrm flipV="1">
          <a:off x="16802100" y="6419002"/>
          <a:ext cx="800100" cy="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493" name="n_1aveValue【一般廃棄物処理施設】&#10;一人当たり有形固定資産（償却資産）額">
          <a:extLst>
            <a:ext uri="{FF2B5EF4-FFF2-40B4-BE49-F238E27FC236}">
              <a16:creationId xmlns:a16="http://schemas.microsoft.com/office/drawing/2014/main" id="{580DF47B-6AD7-4D18-8E83-10A94C30EB70}"/>
            </a:ext>
          </a:extLst>
        </xdr:cNvPr>
        <xdr:cNvSpPr txBox="1"/>
      </xdr:nvSpPr>
      <xdr:spPr>
        <a:xfrm>
          <a:off x="18947911" y="6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494" name="n_2aveValue【一般廃棄物処理施設】&#10;一人当たり有形固定資産（償却資産）額">
          <a:extLst>
            <a:ext uri="{FF2B5EF4-FFF2-40B4-BE49-F238E27FC236}">
              <a16:creationId xmlns:a16="http://schemas.microsoft.com/office/drawing/2014/main" id="{56FAF70A-9208-4753-A4CD-1759444FFDD1}"/>
            </a:ext>
          </a:extLst>
        </xdr:cNvPr>
        <xdr:cNvSpPr txBox="1"/>
      </xdr:nvSpPr>
      <xdr:spPr>
        <a:xfrm>
          <a:off x="18166861" y="651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495" name="n_3aveValue【一般廃棄物処理施設】&#10;一人当たり有形固定資産（償却資産）額">
          <a:extLst>
            <a:ext uri="{FF2B5EF4-FFF2-40B4-BE49-F238E27FC236}">
              <a16:creationId xmlns:a16="http://schemas.microsoft.com/office/drawing/2014/main" id="{673A4002-B122-4DCF-981A-8E478C8732A1}"/>
            </a:ext>
          </a:extLst>
        </xdr:cNvPr>
        <xdr:cNvSpPr txBox="1"/>
      </xdr:nvSpPr>
      <xdr:spPr>
        <a:xfrm>
          <a:off x="17354061" y="653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496" name="n_4aveValue【一般廃棄物処理施設】&#10;一人当たり有形固定資産（償却資産）額">
          <a:extLst>
            <a:ext uri="{FF2B5EF4-FFF2-40B4-BE49-F238E27FC236}">
              <a16:creationId xmlns:a16="http://schemas.microsoft.com/office/drawing/2014/main" id="{8CA1A0B7-A724-440A-8868-2AE07E6A8211}"/>
            </a:ext>
          </a:extLst>
        </xdr:cNvPr>
        <xdr:cNvSpPr txBox="1"/>
      </xdr:nvSpPr>
      <xdr:spPr>
        <a:xfrm>
          <a:off x="16560311" y="653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18308</xdr:rowOff>
    </xdr:from>
    <xdr:ext cx="534377" cy="259045"/>
    <xdr:sp macro="" textlink="">
      <xdr:nvSpPr>
        <xdr:cNvPr id="497" name="n_1mainValue【一般廃棄物処理施設】&#10;一人当たり有形固定資産（償却資産）額">
          <a:extLst>
            <a:ext uri="{FF2B5EF4-FFF2-40B4-BE49-F238E27FC236}">
              <a16:creationId xmlns:a16="http://schemas.microsoft.com/office/drawing/2014/main" id="{5D9A6C11-CA83-4B2A-9411-E9F6B7464D5B}"/>
            </a:ext>
          </a:extLst>
        </xdr:cNvPr>
        <xdr:cNvSpPr txBox="1"/>
      </xdr:nvSpPr>
      <xdr:spPr>
        <a:xfrm>
          <a:off x="18947911" y="613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26362</xdr:rowOff>
    </xdr:from>
    <xdr:ext cx="534377" cy="259045"/>
    <xdr:sp macro="" textlink="">
      <xdr:nvSpPr>
        <xdr:cNvPr id="498" name="n_2mainValue【一般廃棄物処理施設】&#10;一人当たり有形固定資産（償却資産）額">
          <a:extLst>
            <a:ext uri="{FF2B5EF4-FFF2-40B4-BE49-F238E27FC236}">
              <a16:creationId xmlns:a16="http://schemas.microsoft.com/office/drawing/2014/main" id="{B5C27149-DA69-4C5E-8A04-83CF8BB088CA}"/>
            </a:ext>
          </a:extLst>
        </xdr:cNvPr>
        <xdr:cNvSpPr txBox="1"/>
      </xdr:nvSpPr>
      <xdr:spPr>
        <a:xfrm>
          <a:off x="18166861" y="61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34729</xdr:rowOff>
    </xdr:from>
    <xdr:ext cx="534377" cy="259045"/>
    <xdr:sp macro="" textlink="">
      <xdr:nvSpPr>
        <xdr:cNvPr id="499" name="n_3mainValue【一般廃棄物処理施設】&#10;一人当たり有形固定資産（償却資産）額">
          <a:extLst>
            <a:ext uri="{FF2B5EF4-FFF2-40B4-BE49-F238E27FC236}">
              <a16:creationId xmlns:a16="http://schemas.microsoft.com/office/drawing/2014/main" id="{DF73B9FE-0397-427C-86B0-488E0B13BADE}"/>
            </a:ext>
          </a:extLst>
        </xdr:cNvPr>
        <xdr:cNvSpPr txBox="1"/>
      </xdr:nvSpPr>
      <xdr:spPr>
        <a:xfrm>
          <a:off x="17354061" y="614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55706</xdr:rowOff>
    </xdr:from>
    <xdr:ext cx="534377" cy="259045"/>
    <xdr:sp macro="" textlink="">
      <xdr:nvSpPr>
        <xdr:cNvPr id="500" name="n_4mainValue【一般廃棄物処理施設】&#10;一人当たり有形固定資産（償却資産）額">
          <a:extLst>
            <a:ext uri="{FF2B5EF4-FFF2-40B4-BE49-F238E27FC236}">
              <a16:creationId xmlns:a16="http://schemas.microsoft.com/office/drawing/2014/main" id="{4737E360-3E65-4255-92CE-F4BB2EAA46FA}"/>
            </a:ext>
          </a:extLst>
        </xdr:cNvPr>
        <xdr:cNvSpPr txBox="1"/>
      </xdr:nvSpPr>
      <xdr:spPr>
        <a:xfrm>
          <a:off x="16560311" y="61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484204EE-2720-4B0C-86A8-52ED02EC4156}"/>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B87B729E-E2F4-4F70-97BD-B75B3C6B172F}"/>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17539322-EDDB-4F52-AB28-BA469F31BFF8}"/>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1F13ADB6-695C-46F6-90A5-FEA9488BA892}"/>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F0B4BFB0-26D4-4753-870A-257C88533E5A}"/>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F55CA23F-4145-420C-91B4-0878C646A4CE}"/>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4BCCC98A-A300-4A46-8FA4-AE59146EE0CB}"/>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65BD7F74-C211-417A-B92A-D839775FE133}"/>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E5ADF3D5-A72C-4885-9681-39F12DA4DE61}"/>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C80AA408-B8EA-460F-B7C5-6A2F2D38945F}"/>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AC0E7F58-D6E1-456B-9F4C-AF833ADA83C8}"/>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a16="http://schemas.microsoft.com/office/drawing/2014/main" id="{2908E446-39DB-4082-A208-1D4C404AB1E5}"/>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a:extLst>
            <a:ext uri="{FF2B5EF4-FFF2-40B4-BE49-F238E27FC236}">
              <a16:creationId xmlns:a16="http://schemas.microsoft.com/office/drawing/2014/main" id="{30A1863E-A313-473B-9A79-AF304CBCA72B}"/>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a16="http://schemas.microsoft.com/office/drawing/2014/main" id="{D9C49AC9-F101-49AD-A470-6041B2BF1C41}"/>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a16="http://schemas.microsoft.com/office/drawing/2014/main" id="{E977A19F-5FB8-43DE-96FD-C125995A8FA9}"/>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id="{49C8BFA9-4FA7-4020-96C7-1DFCE4387AAE}"/>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id="{549CC9B7-FDC2-4FED-A126-91597ECF99FB}"/>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a16="http://schemas.microsoft.com/office/drawing/2014/main" id="{1B1C23BD-7DA0-4DF9-AC22-C5462015DC18}"/>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a16="http://schemas.microsoft.com/office/drawing/2014/main" id="{75A8FF0C-E42C-4D5B-82F1-8B8BAAAAF38D}"/>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a16="http://schemas.microsoft.com/office/drawing/2014/main" id="{116C3ECF-68CC-47EC-8941-5A56D205396D}"/>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1" name="テキスト ボックス 520">
          <a:extLst>
            <a:ext uri="{FF2B5EF4-FFF2-40B4-BE49-F238E27FC236}">
              <a16:creationId xmlns:a16="http://schemas.microsoft.com/office/drawing/2014/main" id="{E8F39688-1AAF-4C60-91A6-504D0E6C9994}"/>
            </a:ext>
          </a:extLst>
        </xdr:cNvPr>
        <xdr:cNvSpPr txBox="1"/>
      </xdr:nvSpPr>
      <xdr:spPr>
        <a:xfrm>
          <a:off x="1090691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1568BCA5-82C5-4ADC-A1FF-253BD12E8E19}"/>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a:extLst>
            <a:ext uri="{FF2B5EF4-FFF2-40B4-BE49-F238E27FC236}">
              <a16:creationId xmlns:a16="http://schemas.microsoft.com/office/drawing/2014/main" id="{C66A5446-B293-400D-B899-78B2C7322E88}"/>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524" name="直線コネクタ 523">
          <a:extLst>
            <a:ext uri="{FF2B5EF4-FFF2-40B4-BE49-F238E27FC236}">
              <a16:creationId xmlns:a16="http://schemas.microsoft.com/office/drawing/2014/main" id="{CC7C0CF0-563D-496C-836D-F7693D2EA7D3}"/>
            </a:ext>
          </a:extLst>
        </xdr:cNvPr>
        <xdr:cNvCxnSpPr/>
      </xdr:nvCxnSpPr>
      <xdr:spPr>
        <a:xfrm flipV="1">
          <a:off x="14699614" y="9263380"/>
          <a:ext cx="0" cy="125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525" name="【保健センター・保健所】&#10;有形固定資産減価償却率最小値テキスト">
          <a:extLst>
            <a:ext uri="{FF2B5EF4-FFF2-40B4-BE49-F238E27FC236}">
              <a16:creationId xmlns:a16="http://schemas.microsoft.com/office/drawing/2014/main" id="{C9B3ACDE-50DA-4221-90E2-7936B9F8A322}"/>
            </a:ext>
          </a:extLst>
        </xdr:cNvPr>
        <xdr:cNvSpPr txBox="1"/>
      </xdr:nvSpPr>
      <xdr:spPr>
        <a:xfrm>
          <a:off x="14738350" y="1052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526" name="直線コネクタ 525">
          <a:extLst>
            <a:ext uri="{FF2B5EF4-FFF2-40B4-BE49-F238E27FC236}">
              <a16:creationId xmlns:a16="http://schemas.microsoft.com/office/drawing/2014/main" id="{436C0F3E-CE2A-4D05-8997-9FE2EC1A3296}"/>
            </a:ext>
          </a:extLst>
        </xdr:cNvPr>
        <xdr:cNvCxnSpPr/>
      </xdr:nvCxnSpPr>
      <xdr:spPr>
        <a:xfrm>
          <a:off x="14611350" y="10516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27" name="【保健センター・保健所】&#10;有形固定資産減価償却率最大値テキスト">
          <a:extLst>
            <a:ext uri="{FF2B5EF4-FFF2-40B4-BE49-F238E27FC236}">
              <a16:creationId xmlns:a16="http://schemas.microsoft.com/office/drawing/2014/main" id="{C59162B0-F5D8-4A32-BBE2-B025197C3503}"/>
            </a:ext>
          </a:extLst>
        </xdr:cNvPr>
        <xdr:cNvSpPr txBox="1"/>
      </xdr:nvSpPr>
      <xdr:spPr>
        <a:xfrm>
          <a:off x="14738350" y="9051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28" name="直線コネクタ 527">
          <a:extLst>
            <a:ext uri="{FF2B5EF4-FFF2-40B4-BE49-F238E27FC236}">
              <a16:creationId xmlns:a16="http://schemas.microsoft.com/office/drawing/2014/main" id="{A52536E8-1217-4C9E-8BFE-0B04239540F7}"/>
            </a:ext>
          </a:extLst>
        </xdr:cNvPr>
        <xdr:cNvCxnSpPr/>
      </xdr:nvCxnSpPr>
      <xdr:spPr>
        <a:xfrm>
          <a:off x="14611350" y="926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529" name="【保健センター・保健所】&#10;有形固定資産減価償却率平均値テキスト">
          <a:extLst>
            <a:ext uri="{FF2B5EF4-FFF2-40B4-BE49-F238E27FC236}">
              <a16:creationId xmlns:a16="http://schemas.microsoft.com/office/drawing/2014/main" id="{80F633D3-EF84-4C29-BBC6-5CAA7BF3668E}"/>
            </a:ext>
          </a:extLst>
        </xdr:cNvPr>
        <xdr:cNvSpPr txBox="1"/>
      </xdr:nvSpPr>
      <xdr:spPr>
        <a:xfrm>
          <a:off x="14738350" y="9799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30" name="フローチャート: 判断 529">
          <a:extLst>
            <a:ext uri="{FF2B5EF4-FFF2-40B4-BE49-F238E27FC236}">
              <a16:creationId xmlns:a16="http://schemas.microsoft.com/office/drawing/2014/main" id="{CABD5688-05E4-44FD-BB73-2D3341F419F9}"/>
            </a:ext>
          </a:extLst>
        </xdr:cNvPr>
        <xdr:cNvSpPr/>
      </xdr:nvSpPr>
      <xdr:spPr>
        <a:xfrm>
          <a:off x="14649450" y="99415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31" name="フローチャート: 判断 530">
          <a:extLst>
            <a:ext uri="{FF2B5EF4-FFF2-40B4-BE49-F238E27FC236}">
              <a16:creationId xmlns:a16="http://schemas.microsoft.com/office/drawing/2014/main" id="{4D843010-292E-49B5-B689-3FB470CD865C}"/>
            </a:ext>
          </a:extLst>
        </xdr:cNvPr>
        <xdr:cNvSpPr/>
      </xdr:nvSpPr>
      <xdr:spPr>
        <a:xfrm>
          <a:off x="13887450" y="988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32" name="フローチャート: 判断 531">
          <a:extLst>
            <a:ext uri="{FF2B5EF4-FFF2-40B4-BE49-F238E27FC236}">
              <a16:creationId xmlns:a16="http://schemas.microsoft.com/office/drawing/2014/main" id="{0FC97D7B-AD99-41EE-AD85-894543F1C951}"/>
            </a:ext>
          </a:extLst>
        </xdr:cNvPr>
        <xdr:cNvSpPr/>
      </xdr:nvSpPr>
      <xdr:spPr>
        <a:xfrm>
          <a:off x="13093700" y="988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33" name="フローチャート: 判断 532">
          <a:extLst>
            <a:ext uri="{FF2B5EF4-FFF2-40B4-BE49-F238E27FC236}">
              <a16:creationId xmlns:a16="http://schemas.microsoft.com/office/drawing/2014/main" id="{0FD8DC1E-1FA4-4BBA-BE5B-70F5F2C2D9FE}"/>
            </a:ext>
          </a:extLst>
        </xdr:cNvPr>
        <xdr:cNvSpPr/>
      </xdr:nvSpPr>
      <xdr:spPr>
        <a:xfrm>
          <a:off x="12299950" y="98450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534" name="フローチャート: 判断 533">
          <a:extLst>
            <a:ext uri="{FF2B5EF4-FFF2-40B4-BE49-F238E27FC236}">
              <a16:creationId xmlns:a16="http://schemas.microsoft.com/office/drawing/2014/main" id="{D4FB2824-6574-4EF3-9A62-BB0868DB6157}"/>
            </a:ext>
          </a:extLst>
        </xdr:cNvPr>
        <xdr:cNvSpPr/>
      </xdr:nvSpPr>
      <xdr:spPr>
        <a:xfrm>
          <a:off x="11487150" y="98202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5A97D98-4C72-4ABA-8319-5F1823FDD01E}"/>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B5ED0693-9F2C-4B67-A3B6-A498D50261FE}"/>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5644543A-0612-4B34-8499-55A9F0AE526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841C2515-1BE0-4AEB-9046-5D4960127FF5}"/>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2E496528-340E-4089-94B7-4C3789A8246F}"/>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xdr:rowOff>
    </xdr:from>
    <xdr:to>
      <xdr:col>85</xdr:col>
      <xdr:colOff>177800</xdr:colOff>
      <xdr:row>61</xdr:row>
      <xdr:rowOff>109855</xdr:rowOff>
    </xdr:to>
    <xdr:sp macro="" textlink="">
      <xdr:nvSpPr>
        <xdr:cNvPr id="540" name="楕円 539">
          <a:extLst>
            <a:ext uri="{FF2B5EF4-FFF2-40B4-BE49-F238E27FC236}">
              <a16:creationId xmlns:a16="http://schemas.microsoft.com/office/drawing/2014/main" id="{2F7442FA-EF5E-4805-A1E1-DA2EB04F3163}"/>
            </a:ext>
          </a:extLst>
        </xdr:cNvPr>
        <xdr:cNvSpPr/>
      </xdr:nvSpPr>
      <xdr:spPr>
        <a:xfrm>
          <a:off x="14649450" y="100857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158132</xdr:rowOff>
    </xdr:from>
    <xdr:ext cx="405111" cy="259045"/>
    <xdr:sp macro="" textlink="">
      <xdr:nvSpPr>
        <xdr:cNvPr id="541" name="【保健センター・保健所】&#10;有形固定資産減価償却率該当値テキスト">
          <a:extLst>
            <a:ext uri="{FF2B5EF4-FFF2-40B4-BE49-F238E27FC236}">
              <a16:creationId xmlns:a16="http://schemas.microsoft.com/office/drawing/2014/main" id="{9FB3BCAB-0E20-4555-9E4D-B0299AE60920}"/>
            </a:ext>
          </a:extLst>
        </xdr:cNvPr>
        <xdr:cNvSpPr txBox="1"/>
      </xdr:nvSpPr>
      <xdr:spPr>
        <a:xfrm>
          <a:off x="14738350"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13970</xdr:rowOff>
    </xdr:from>
    <xdr:to>
      <xdr:col>81</xdr:col>
      <xdr:colOff>101600</xdr:colOff>
      <xdr:row>61</xdr:row>
      <xdr:rowOff>115570</xdr:rowOff>
    </xdr:to>
    <xdr:sp macro="" textlink="">
      <xdr:nvSpPr>
        <xdr:cNvPr id="542" name="楕円 541">
          <a:extLst>
            <a:ext uri="{FF2B5EF4-FFF2-40B4-BE49-F238E27FC236}">
              <a16:creationId xmlns:a16="http://schemas.microsoft.com/office/drawing/2014/main" id="{646CAEFA-E88C-485A-9526-DBAC27A0764B}"/>
            </a:ext>
          </a:extLst>
        </xdr:cNvPr>
        <xdr:cNvSpPr/>
      </xdr:nvSpPr>
      <xdr:spPr>
        <a:xfrm>
          <a:off x="1388745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59055</xdr:rowOff>
    </xdr:from>
    <xdr:to>
      <xdr:col>85</xdr:col>
      <xdr:colOff>127000</xdr:colOff>
      <xdr:row>61</xdr:row>
      <xdr:rowOff>64770</xdr:rowOff>
    </xdr:to>
    <xdr:cxnSp macro="">
      <xdr:nvCxnSpPr>
        <xdr:cNvPr id="543" name="直線コネクタ 542">
          <a:extLst>
            <a:ext uri="{FF2B5EF4-FFF2-40B4-BE49-F238E27FC236}">
              <a16:creationId xmlns:a16="http://schemas.microsoft.com/office/drawing/2014/main" id="{00B286B1-BC68-4251-89C7-C5A050E7A2BF}"/>
            </a:ext>
          </a:extLst>
        </xdr:cNvPr>
        <xdr:cNvCxnSpPr/>
      </xdr:nvCxnSpPr>
      <xdr:spPr>
        <a:xfrm flipV="1">
          <a:off x="13938250" y="10136505"/>
          <a:ext cx="762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158750</xdr:rowOff>
    </xdr:from>
    <xdr:to>
      <xdr:col>76</xdr:col>
      <xdr:colOff>165100</xdr:colOff>
      <xdr:row>61</xdr:row>
      <xdr:rowOff>88900</xdr:rowOff>
    </xdr:to>
    <xdr:sp macro="" textlink="">
      <xdr:nvSpPr>
        <xdr:cNvPr id="544" name="楕円 543">
          <a:extLst>
            <a:ext uri="{FF2B5EF4-FFF2-40B4-BE49-F238E27FC236}">
              <a16:creationId xmlns:a16="http://schemas.microsoft.com/office/drawing/2014/main" id="{A7DB73DE-4D9F-4642-94C8-8763A19D7B88}"/>
            </a:ext>
          </a:extLst>
        </xdr:cNvPr>
        <xdr:cNvSpPr/>
      </xdr:nvSpPr>
      <xdr:spPr>
        <a:xfrm>
          <a:off x="13093700" y="10071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38100</xdr:rowOff>
    </xdr:from>
    <xdr:to>
      <xdr:col>81</xdr:col>
      <xdr:colOff>50800</xdr:colOff>
      <xdr:row>61</xdr:row>
      <xdr:rowOff>64770</xdr:rowOff>
    </xdr:to>
    <xdr:cxnSp macro="">
      <xdr:nvCxnSpPr>
        <xdr:cNvPr id="545" name="直線コネクタ 544">
          <a:extLst>
            <a:ext uri="{FF2B5EF4-FFF2-40B4-BE49-F238E27FC236}">
              <a16:creationId xmlns:a16="http://schemas.microsoft.com/office/drawing/2014/main" id="{2A82B683-84A4-48E9-87AE-D06287927448}"/>
            </a:ext>
          </a:extLst>
        </xdr:cNvPr>
        <xdr:cNvCxnSpPr/>
      </xdr:nvCxnSpPr>
      <xdr:spPr>
        <a:xfrm>
          <a:off x="13144500" y="10115550"/>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128270</xdr:rowOff>
    </xdr:from>
    <xdr:to>
      <xdr:col>72</xdr:col>
      <xdr:colOff>38100</xdr:colOff>
      <xdr:row>61</xdr:row>
      <xdr:rowOff>58420</xdr:rowOff>
    </xdr:to>
    <xdr:sp macro="" textlink="">
      <xdr:nvSpPr>
        <xdr:cNvPr id="546" name="楕円 545">
          <a:extLst>
            <a:ext uri="{FF2B5EF4-FFF2-40B4-BE49-F238E27FC236}">
              <a16:creationId xmlns:a16="http://schemas.microsoft.com/office/drawing/2014/main" id="{21D53235-020C-4A0F-89E5-0588C5D1940F}"/>
            </a:ext>
          </a:extLst>
        </xdr:cNvPr>
        <xdr:cNvSpPr/>
      </xdr:nvSpPr>
      <xdr:spPr>
        <a:xfrm>
          <a:off x="12299950" y="10040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7620</xdr:rowOff>
    </xdr:from>
    <xdr:to>
      <xdr:col>76</xdr:col>
      <xdr:colOff>114300</xdr:colOff>
      <xdr:row>61</xdr:row>
      <xdr:rowOff>38100</xdr:rowOff>
    </xdr:to>
    <xdr:cxnSp macro="">
      <xdr:nvCxnSpPr>
        <xdr:cNvPr id="547" name="直線コネクタ 546">
          <a:extLst>
            <a:ext uri="{FF2B5EF4-FFF2-40B4-BE49-F238E27FC236}">
              <a16:creationId xmlns:a16="http://schemas.microsoft.com/office/drawing/2014/main" id="{C4AE4E8A-5E23-4F8C-9833-10FF2E8F193E}"/>
            </a:ext>
          </a:extLst>
        </xdr:cNvPr>
        <xdr:cNvCxnSpPr/>
      </xdr:nvCxnSpPr>
      <xdr:spPr>
        <a:xfrm>
          <a:off x="12344400" y="10085070"/>
          <a:ext cx="8001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99695</xdr:rowOff>
    </xdr:from>
    <xdr:to>
      <xdr:col>67</xdr:col>
      <xdr:colOff>101600</xdr:colOff>
      <xdr:row>61</xdr:row>
      <xdr:rowOff>29845</xdr:rowOff>
    </xdr:to>
    <xdr:sp macro="" textlink="">
      <xdr:nvSpPr>
        <xdr:cNvPr id="548" name="楕円 547">
          <a:extLst>
            <a:ext uri="{FF2B5EF4-FFF2-40B4-BE49-F238E27FC236}">
              <a16:creationId xmlns:a16="http://schemas.microsoft.com/office/drawing/2014/main" id="{EA51D898-65D4-43C9-9B67-2499CEBAAE6D}"/>
            </a:ext>
          </a:extLst>
        </xdr:cNvPr>
        <xdr:cNvSpPr/>
      </xdr:nvSpPr>
      <xdr:spPr>
        <a:xfrm>
          <a:off x="11487150" y="10012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150495</xdr:rowOff>
    </xdr:from>
    <xdr:to>
      <xdr:col>71</xdr:col>
      <xdr:colOff>177800</xdr:colOff>
      <xdr:row>61</xdr:row>
      <xdr:rowOff>7620</xdr:rowOff>
    </xdr:to>
    <xdr:cxnSp macro="">
      <xdr:nvCxnSpPr>
        <xdr:cNvPr id="549" name="直線コネクタ 548">
          <a:extLst>
            <a:ext uri="{FF2B5EF4-FFF2-40B4-BE49-F238E27FC236}">
              <a16:creationId xmlns:a16="http://schemas.microsoft.com/office/drawing/2014/main" id="{5828456F-5705-423E-B87D-22561A444C69}"/>
            </a:ext>
          </a:extLst>
        </xdr:cNvPr>
        <xdr:cNvCxnSpPr/>
      </xdr:nvCxnSpPr>
      <xdr:spPr>
        <a:xfrm>
          <a:off x="11537950" y="10062845"/>
          <a:ext cx="80645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50" name="n_1aveValue【保健センター・保健所】&#10;有形固定資産減価償却率">
          <a:extLst>
            <a:ext uri="{FF2B5EF4-FFF2-40B4-BE49-F238E27FC236}">
              <a16:creationId xmlns:a16="http://schemas.microsoft.com/office/drawing/2014/main" id="{0056D9D5-01B7-4287-976E-D225704D30A0}"/>
            </a:ext>
          </a:extLst>
        </xdr:cNvPr>
        <xdr:cNvSpPr txBox="1"/>
      </xdr:nvSpPr>
      <xdr:spPr>
        <a:xfrm>
          <a:off x="13742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551" name="n_2aveValue【保健センター・保健所】&#10;有形固定資産減価償却率">
          <a:extLst>
            <a:ext uri="{FF2B5EF4-FFF2-40B4-BE49-F238E27FC236}">
              <a16:creationId xmlns:a16="http://schemas.microsoft.com/office/drawing/2014/main" id="{E45CDA1B-657D-4E67-9C75-B545F8813B9A}"/>
            </a:ext>
          </a:extLst>
        </xdr:cNvPr>
        <xdr:cNvSpPr txBox="1"/>
      </xdr:nvSpPr>
      <xdr:spPr>
        <a:xfrm>
          <a:off x="1296099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52" name="n_3aveValue【保健センター・保健所】&#10;有形固定資産減価償却率">
          <a:extLst>
            <a:ext uri="{FF2B5EF4-FFF2-40B4-BE49-F238E27FC236}">
              <a16:creationId xmlns:a16="http://schemas.microsoft.com/office/drawing/2014/main" id="{B2A55B58-00FA-4115-8D47-37F9EE42929D}"/>
            </a:ext>
          </a:extLst>
        </xdr:cNvPr>
        <xdr:cNvSpPr txBox="1"/>
      </xdr:nvSpPr>
      <xdr:spPr>
        <a:xfrm>
          <a:off x="121672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553" name="n_4aveValue【保健センター・保健所】&#10;有形固定資産減価償却率">
          <a:extLst>
            <a:ext uri="{FF2B5EF4-FFF2-40B4-BE49-F238E27FC236}">
              <a16:creationId xmlns:a16="http://schemas.microsoft.com/office/drawing/2014/main" id="{73E0B79D-A8F2-4881-8256-DAA6801FEA93}"/>
            </a:ext>
          </a:extLst>
        </xdr:cNvPr>
        <xdr:cNvSpPr txBox="1"/>
      </xdr:nvSpPr>
      <xdr:spPr>
        <a:xfrm>
          <a:off x="113544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106697</xdr:rowOff>
    </xdr:from>
    <xdr:ext cx="405111" cy="259045"/>
    <xdr:sp macro="" textlink="">
      <xdr:nvSpPr>
        <xdr:cNvPr id="554" name="n_1mainValue【保健センター・保健所】&#10;有形固定資産減価償却率">
          <a:extLst>
            <a:ext uri="{FF2B5EF4-FFF2-40B4-BE49-F238E27FC236}">
              <a16:creationId xmlns:a16="http://schemas.microsoft.com/office/drawing/2014/main" id="{57E3693A-A320-4F41-AFB7-D084AE41273D}"/>
            </a:ext>
          </a:extLst>
        </xdr:cNvPr>
        <xdr:cNvSpPr txBox="1"/>
      </xdr:nvSpPr>
      <xdr:spPr>
        <a:xfrm>
          <a:off x="137420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80027</xdr:rowOff>
    </xdr:from>
    <xdr:ext cx="405111" cy="259045"/>
    <xdr:sp macro="" textlink="">
      <xdr:nvSpPr>
        <xdr:cNvPr id="555" name="n_2mainValue【保健センター・保健所】&#10;有形固定資産減価償却率">
          <a:extLst>
            <a:ext uri="{FF2B5EF4-FFF2-40B4-BE49-F238E27FC236}">
              <a16:creationId xmlns:a16="http://schemas.microsoft.com/office/drawing/2014/main" id="{FBCB7A3D-E1FB-46E0-B2BC-5A358B207C34}"/>
            </a:ext>
          </a:extLst>
        </xdr:cNvPr>
        <xdr:cNvSpPr txBox="1"/>
      </xdr:nvSpPr>
      <xdr:spPr>
        <a:xfrm>
          <a:off x="1296099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49547</xdr:rowOff>
    </xdr:from>
    <xdr:ext cx="405111" cy="259045"/>
    <xdr:sp macro="" textlink="">
      <xdr:nvSpPr>
        <xdr:cNvPr id="556" name="n_3mainValue【保健センター・保健所】&#10;有形固定資産減価償却率">
          <a:extLst>
            <a:ext uri="{FF2B5EF4-FFF2-40B4-BE49-F238E27FC236}">
              <a16:creationId xmlns:a16="http://schemas.microsoft.com/office/drawing/2014/main" id="{0A535839-8B47-4091-98C7-AEC406F2971E}"/>
            </a:ext>
          </a:extLst>
        </xdr:cNvPr>
        <xdr:cNvSpPr txBox="1"/>
      </xdr:nvSpPr>
      <xdr:spPr>
        <a:xfrm>
          <a:off x="121672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20972</xdr:rowOff>
    </xdr:from>
    <xdr:ext cx="405111" cy="259045"/>
    <xdr:sp macro="" textlink="">
      <xdr:nvSpPr>
        <xdr:cNvPr id="557" name="n_4mainValue【保健センター・保健所】&#10;有形固定資産減価償却率">
          <a:extLst>
            <a:ext uri="{FF2B5EF4-FFF2-40B4-BE49-F238E27FC236}">
              <a16:creationId xmlns:a16="http://schemas.microsoft.com/office/drawing/2014/main" id="{94BCFFF1-C401-42C1-996E-BBAEF6C64A3A}"/>
            </a:ext>
          </a:extLst>
        </xdr:cNvPr>
        <xdr:cNvSpPr txBox="1"/>
      </xdr:nvSpPr>
      <xdr:spPr>
        <a:xfrm>
          <a:off x="113544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BCEDAFFB-ECA8-4FE7-9EA7-22494E946522}"/>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8B760611-50EA-48B7-B98A-F21C9029E4CD}"/>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8248A671-11FD-4197-B49C-C1FBDFA678C9}"/>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47EA5424-C4B0-42A5-9654-72CCE9E2C16C}"/>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4E0CBDED-AA0D-40EB-9514-7510D152B91F}"/>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A08F25BE-04B7-4D22-9339-0194B62B4B19}"/>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0F4EC8D8-E729-45B2-B09E-611C9BBD865E}"/>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E2C3E69F-A07B-4822-8325-7AE6E56D7632}"/>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465BE26E-4DAF-43B7-AD4D-F47F9ECAE815}"/>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826D65D2-03F6-4C5F-81EA-1B251243981B}"/>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8" name="直線コネクタ 567">
          <a:extLst>
            <a:ext uri="{FF2B5EF4-FFF2-40B4-BE49-F238E27FC236}">
              <a16:creationId xmlns:a16="http://schemas.microsoft.com/office/drawing/2014/main" id="{DA66155E-28DD-4FC5-87EC-1F1CE3B47461}"/>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9" name="テキスト ボックス 568">
          <a:extLst>
            <a:ext uri="{FF2B5EF4-FFF2-40B4-BE49-F238E27FC236}">
              <a16:creationId xmlns:a16="http://schemas.microsoft.com/office/drawing/2014/main" id="{3C559446-9BFD-479B-9A95-9E922B27FB9E}"/>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0" name="直線コネクタ 569">
          <a:extLst>
            <a:ext uri="{FF2B5EF4-FFF2-40B4-BE49-F238E27FC236}">
              <a16:creationId xmlns:a16="http://schemas.microsoft.com/office/drawing/2014/main" id="{79BFF156-688E-4C37-A0CA-8C674EDEA54D}"/>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1" name="テキスト ボックス 570">
          <a:extLst>
            <a:ext uri="{FF2B5EF4-FFF2-40B4-BE49-F238E27FC236}">
              <a16:creationId xmlns:a16="http://schemas.microsoft.com/office/drawing/2014/main" id="{1F1B3DBF-B86C-4A03-ABBE-12CEB0B1259E}"/>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2" name="直線コネクタ 571">
          <a:extLst>
            <a:ext uri="{FF2B5EF4-FFF2-40B4-BE49-F238E27FC236}">
              <a16:creationId xmlns:a16="http://schemas.microsoft.com/office/drawing/2014/main" id="{05374140-96C9-4900-8994-5A47A26EF630}"/>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3" name="テキスト ボックス 572">
          <a:extLst>
            <a:ext uri="{FF2B5EF4-FFF2-40B4-BE49-F238E27FC236}">
              <a16:creationId xmlns:a16="http://schemas.microsoft.com/office/drawing/2014/main" id="{5BB56577-098D-4A87-920D-F4A7507181D4}"/>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4" name="直線コネクタ 573">
          <a:extLst>
            <a:ext uri="{FF2B5EF4-FFF2-40B4-BE49-F238E27FC236}">
              <a16:creationId xmlns:a16="http://schemas.microsoft.com/office/drawing/2014/main" id="{081763AA-3F50-4734-AF02-43600DD7C61D}"/>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5" name="テキスト ボックス 574">
          <a:extLst>
            <a:ext uri="{FF2B5EF4-FFF2-40B4-BE49-F238E27FC236}">
              <a16:creationId xmlns:a16="http://schemas.microsoft.com/office/drawing/2014/main" id="{DEF6033F-4AAB-4119-9577-2385DCA4D96D}"/>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a:extLst>
            <a:ext uri="{FF2B5EF4-FFF2-40B4-BE49-F238E27FC236}">
              <a16:creationId xmlns:a16="http://schemas.microsoft.com/office/drawing/2014/main" id="{96EAB9EE-7F24-4E66-8B97-922DC4285EAF}"/>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7A0C3AAE-695E-4E89-9586-E47555814481}"/>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a:extLst>
            <a:ext uri="{FF2B5EF4-FFF2-40B4-BE49-F238E27FC236}">
              <a16:creationId xmlns:a16="http://schemas.microsoft.com/office/drawing/2014/main" id="{6DB49F99-7FBF-4030-A6B9-D63F612CF1C8}"/>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579" name="直線コネクタ 578">
          <a:extLst>
            <a:ext uri="{FF2B5EF4-FFF2-40B4-BE49-F238E27FC236}">
              <a16:creationId xmlns:a16="http://schemas.microsoft.com/office/drawing/2014/main" id="{7042FC1F-9FAE-4BDD-B4D1-76BD88D38998}"/>
            </a:ext>
          </a:extLst>
        </xdr:cNvPr>
        <xdr:cNvCxnSpPr/>
      </xdr:nvCxnSpPr>
      <xdr:spPr>
        <a:xfrm flipV="1">
          <a:off x="19951064" y="9166860"/>
          <a:ext cx="0" cy="139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80" name="【保健センター・保健所】&#10;一人当たり面積最小値テキスト">
          <a:extLst>
            <a:ext uri="{FF2B5EF4-FFF2-40B4-BE49-F238E27FC236}">
              <a16:creationId xmlns:a16="http://schemas.microsoft.com/office/drawing/2014/main" id="{323F6AEF-70D0-459B-A70D-4D9744E88902}"/>
            </a:ext>
          </a:extLst>
        </xdr:cNvPr>
        <xdr:cNvSpPr txBox="1"/>
      </xdr:nvSpPr>
      <xdr:spPr>
        <a:xfrm>
          <a:off x="19989800" y="1056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81" name="直線コネクタ 580">
          <a:extLst>
            <a:ext uri="{FF2B5EF4-FFF2-40B4-BE49-F238E27FC236}">
              <a16:creationId xmlns:a16="http://schemas.microsoft.com/office/drawing/2014/main" id="{D516B5CB-4A4A-478F-9483-276BA431D7C0}"/>
            </a:ext>
          </a:extLst>
        </xdr:cNvPr>
        <xdr:cNvCxnSpPr/>
      </xdr:nvCxnSpPr>
      <xdr:spPr>
        <a:xfrm>
          <a:off x="19881850" y="105608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82" name="【保健センター・保健所】&#10;一人当たり面積最大値テキスト">
          <a:extLst>
            <a:ext uri="{FF2B5EF4-FFF2-40B4-BE49-F238E27FC236}">
              <a16:creationId xmlns:a16="http://schemas.microsoft.com/office/drawing/2014/main" id="{1EDD19F0-B408-4865-AC8C-EABF86A80E0C}"/>
            </a:ext>
          </a:extLst>
        </xdr:cNvPr>
        <xdr:cNvSpPr txBox="1"/>
      </xdr:nvSpPr>
      <xdr:spPr>
        <a:xfrm>
          <a:off x="19989800" y="894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83" name="直線コネクタ 582">
          <a:extLst>
            <a:ext uri="{FF2B5EF4-FFF2-40B4-BE49-F238E27FC236}">
              <a16:creationId xmlns:a16="http://schemas.microsoft.com/office/drawing/2014/main" id="{CF69F070-1A64-4895-B456-1751A46FE4A6}"/>
            </a:ext>
          </a:extLst>
        </xdr:cNvPr>
        <xdr:cNvCxnSpPr/>
      </xdr:nvCxnSpPr>
      <xdr:spPr>
        <a:xfrm>
          <a:off x="19881850" y="9166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584" name="【保健センター・保健所】&#10;一人当たり面積平均値テキスト">
          <a:extLst>
            <a:ext uri="{FF2B5EF4-FFF2-40B4-BE49-F238E27FC236}">
              <a16:creationId xmlns:a16="http://schemas.microsoft.com/office/drawing/2014/main" id="{09ED353F-2858-4AEA-8681-5DED1FEEC444}"/>
            </a:ext>
          </a:extLst>
        </xdr:cNvPr>
        <xdr:cNvSpPr txBox="1"/>
      </xdr:nvSpPr>
      <xdr:spPr>
        <a:xfrm>
          <a:off x="19989800" y="10154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585" name="フローチャート: 判断 584">
          <a:extLst>
            <a:ext uri="{FF2B5EF4-FFF2-40B4-BE49-F238E27FC236}">
              <a16:creationId xmlns:a16="http://schemas.microsoft.com/office/drawing/2014/main" id="{37D3C58D-074A-464D-A3F2-8A3DA8CDD26A}"/>
            </a:ext>
          </a:extLst>
        </xdr:cNvPr>
        <xdr:cNvSpPr/>
      </xdr:nvSpPr>
      <xdr:spPr>
        <a:xfrm>
          <a:off x="19900900" y="1029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586" name="フローチャート: 判断 585">
          <a:extLst>
            <a:ext uri="{FF2B5EF4-FFF2-40B4-BE49-F238E27FC236}">
              <a16:creationId xmlns:a16="http://schemas.microsoft.com/office/drawing/2014/main" id="{EACB2FC0-4BC4-4224-8BFC-527008E8E10D}"/>
            </a:ext>
          </a:extLst>
        </xdr:cNvPr>
        <xdr:cNvSpPr/>
      </xdr:nvSpPr>
      <xdr:spPr>
        <a:xfrm>
          <a:off x="19157950" y="102969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587" name="フローチャート: 判断 586">
          <a:extLst>
            <a:ext uri="{FF2B5EF4-FFF2-40B4-BE49-F238E27FC236}">
              <a16:creationId xmlns:a16="http://schemas.microsoft.com/office/drawing/2014/main" id="{84803041-68D5-4155-9DA5-006ED16A61C9}"/>
            </a:ext>
          </a:extLst>
        </xdr:cNvPr>
        <xdr:cNvSpPr/>
      </xdr:nvSpPr>
      <xdr:spPr>
        <a:xfrm>
          <a:off x="1834515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588" name="フローチャート: 判断 587">
          <a:extLst>
            <a:ext uri="{FF2B5EF4-FFF2-40B4-BE49-F238E27FC236}">
              <a16:creationId xmlns:a16="http://schemas.microsoft.com/office/drawing/2014/main" id="{1A425A2A-81D5-4EFA-A356-74AED602101D}"/>
            </a:ext>
          </a:extLst>
        </xdr:cNvPr>
        <xdr:cNvSpPr/>
      </xdr:nvSpPr>
      <xdr:spPr>
        <a:xfrm>
          <a:off x="17551400" y="1029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589" name="フローチャート: 判断 588">
          <a:extLst>
            <a:ext uri="{FF2B5EF4-FFF2-40B4-BE49-F238E27FC236}">
              <a16:creationId xmlns:a16="http://schemas.microsoft.com/office/drawing/2014/main" id="{77E9A2D8-8ED0-42E6-B672-9880A9AA7ABC}"/>
            </a:ext>
          </a:extLst>
        </xdr:cNvPr>
        <xdr:cNvSpPr/>
      </xdr:nvSpPr>
      <xdr:spPr>
        <a:xfrm>
          <a:off x="16757650" y="102877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ADC33C9D-DA0B-4712-A03A-281FD57C68BE}"/>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FB3E83E-6742-4645-BC9A-ADEA51FEBCDB}"/>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B591EC92-C757-4FB1-BA61-3654177D0D6D}"/>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7314770C-99FA-45DB-AD1B-9F97B5A406AB}"/>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C4BBE991-05EA-4A71-8151-BE59F6C3AE2A}"/>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595" name="楕円 594">
          <a:extLst>
            <a:ext uri="{FF2B5EF4-FFF2-40B4-BE49-F238E27FC236}">
              <a16:creationId xmlns:a16="http://schemas.microsoft.com/office/drawing/2014/main" id="{1F96D601-7D35-43C9-8462-890E62E107D9}"/>
            </a:ext>
          </a:extLst>
        </xdr:cNvPr>
        <xdr:cNvSpPr/>
      </xdr:nvSpPr>
      <xdr:spPr>
        <a:xfrm>
          <a:off x="19900900" y="103243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60215</xdr:rowOff>
    </xdr:from>
    <xdr:ext cx="469744" cy="259045"/>
    <xdr:sp macro="" textlink="">
      <xdr:nvSpPr>
        <xdr:cNvPr id="596" name="【保健センター・保健所】&#10;一人当たり面積該当値テキスト">
          <a:extLst>
            <a:ext uri="{FF2B5EF4-FFF2-40B4-BE49-F238E27FC236}">
              <a16:creationId xmlns:a16="http://schemas.microsoft.com/office/drawing/2014/main" id="{AFE7B551-DD48-4739-9E12-230908ACE167}"/>
            </a:ext>
          </a:extLst>
        </xdr:cNvPr>
        <xdr:cNvSpPr txBox="1"/>
      </xdr:nvSpPr>
      <xdr:spPr>
        <a:xfrm>
          <a:off x="19989800" y="1030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597" name="楕円 596">
          <a:extLst>
            <a:ext uri="{FF2B5EF4-FFF2-40B4-BE49-F238E27FC236}">
              <a16:creationId xmlns:a16="http://schemas.microsoft.com/office/drawing/2014/main" id="{FBEF88DE-89B2-4168-9273-57811A80D15E}"/>
            </a:ext>
          </a:extLst>
        </xdr:cNvPr>
        <xdr:cNvSpPr/>
      </xdr:nvSpPr>
      <xdr:spPr>
        <a:xfrm>
          <a:off x="19157950" y="103243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132588</xdr:rowOff>
    </xdr:to>
    <xdr:cxnSp macro="">
      <xdr:nvCxnSpPr>
        <xdr:cNvPr id="598" name="直線コネクタ 597">
          <a:extLst>
            <a:ext uri="{FF2B5EF4-FFF2-40B4-BE49-F238E27FC236}">
              <a16:creationId xmlns:a16="http://schemas.microsoft.com/office/drawing/2014/main" id="{724DDEA5-236F-45C2-A04F-F218B99C4F45}"/>
            </a:ext>
          </a:extLst>
        </xdr:cNvPr>
        <xdr:cNvCxnSpPr/>
      </xdr:nvCxnSpPr>
      <xdr:spPr>
        <a:xfrm>
          <a:off x="19202400" y="1037513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599" name="楕円 598">
          <a:extLst>
            <a:ext uri="{FF2B5EF4-FFF2-40B4-BE49-F238E27FC236}">
              <a16:creationId xmlns:a16="http://schemas.microsoft.com/office/drawing/2014/main" id="{C6F1B603-2BEF-4964-B1B1-7F99F70AE28E}"/>
            </a:ext>
          </a:extLst>
        </xdr:cNvPr>
        <xdr:cNvSpPr/>
      </xdr:nvSpPr>
      <xdr:spPr>
        <a:xfrm>
          <a:off x="18345150" y="103243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132588</xdr:rowOff>
    </xdr:from>
    <xdr:to>
      <xdr:col>111</xdr:col>
      <xdr:colOff>177800</xdr:colOff>
      <xdr:row>62</xdr:row>
      <xdr:rowOff>132588</xdr:rowOff>
    </xdr:to>
    <xdr:cxnSp macro="">
      <xdr:nvCxnSpPr>
        <xdr:cNvPr id="600" name="直線コネクタ 599">
          <a:extLst>
            <a:ext uri="{FF2B5EF4-FFF2-40B4-BE49-F238E27FC236}">
              <a16:creationId xmlns:a16="http://schemas.microsoft.com/office/drawing/2014/main" id="{4D9A5FC3-576F-469A-8789-B00A44FFEFD6}"/>
            </a:ext>
          </a:extLst>
        </xdr:cNvPr>
        <xdr:cNvCxnSpPr/>
      </xdr:nvCxnSpPr>
      <xdr:spPr>
        <a:xfrm>
          <a:off x="18395950" y="1037513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601" name="楕円 600">
          <a:extLst>
            <a:ext uri="{FF2B5EF4-FFF2-40B4-BE49-F238E27FC236}">
              <a16:creationId xmlns:a16="http://schemas.microsoft.com/office/drawing/2014/main" id="{BC7C2593-AC40-4C11-ADD4-BBAFE25B7564}"/>
            </a:ext>
          </a:extLst>
        </xdr:cNvPr>
        <xdr:cNvSpPr/>
      </xdr:nvSpPr>
      <xdr:spPr>
        <a:xfrm>
          <a:off x="17551400" y="103334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132588</xdr:rowOff>
    </xdr:from>
    <xdr:to>
      <xdr:col>107</xdr:col>
      <xdr:colOff>50800</xdr:colOff>
      <xdr:row>62</xdr:row>
      <xdr:rowOff>141732</xdr:rowOff>
    </xdr:to>
    <xdr:cxnSp macro="">
      <xdr:nvCxnSpPr>
        <xdr:cNvPr id="602" name="直線コネクタ 601">
          <a:extLst>
            <a:ext uri="{FF2B5EF4-FFF2-40B4-BE49-F238E27FC236}">
              <a16:creationId xmlns:a16="http://schemas.microsoft.com/office/drawing/2014/main" id="{F5D736C6-D9E4-4D47-8F64-636080F26BD2}"/>
            </a:ext>
          </a:extLst>
        </xdr:cNvPr>
        <xdr:cNvCxnSpPr/>
      </xdr:nvCxnSpPr>
      <xdr:spPr>
        <a:xfrm flipV="1">
          <a:off x="17602200" y="10375138"/>
          <a:ext cx="7937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90932</xdr:rowOff>
    </xdr:from>
    <xdr:to>
      <xdr:col>98</xdr:col>
      <xdr:colOff>38100</xdr:colOff>
      <xdr:row>63</xdr:row>
      <xdr:rowOff>21082</xdr:rowOff>
    </xdr:to>
    <xdr:sp macro="" textlink="">
      <xdr:nvSpPr>
        <xdr:cNvPr id="603" name="楕円 602">
          <a:extLst>
            <a:ext uri="{FF2B5EF4-FFF2-40B4-BE49-F238E27FC236}">
              <a16:creationId xmlns:a16="http://schemas.microsoft.com/office/drawing/2014/main" id="{B782B8A3-0A14-41D1-9824-F3E842054810}"/>
            </a:ext>
          </a:extLst>
        </xdr:cNvPr>
        <xdr:cNvSpPr/>
      </xdr:nvSpPr>
      <xdr:spPr>
        <a:xfrm>
          <a:off x="16757650" y="103334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141732</xdr:rowOff>
    </xdr:from>
    <xdr:to>
      <xdr:col>102</xdr:col>
      <xdr:colOff>114300</xdr:colOff>
      <xdr:row>62</xdr:row>
      <xdr:rowOff>141732</xdr:rowOff>
    </xdr:to>
    <xdr:cxnSp macro="">
      <xdr:nvCxnSpPr>
        <xdr:cNvPr id="604" name="直線コネクタ 603">
          <a:extLst>
            <a:ext uri="{FF2B5EF4-FFF2-40B4-BE49-F238E27FC236}">
              <a16:creationId xmlns:a16="http://schemas.microsoft.com/office/drawing/2014/main" id="{EB0D3792-0E39-4307-9228-BF32C733D880}"/>
            </a:ext>
          </a:extLst>
        </xdr:cNvPr>
        <xdr:cNvCxnSpPr/>
      </xdr:nvCxnSpPr>
      <xdr:spPr>
        <a:xfrm>
          <a:off x="16802100" y="1038428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605" name="n_1aveValue【保健センター・保健所】&#10;一人当たり面積">
          <a:extLst>
            <a:ext uri="{FF2B5EF4-FFF2-40B4-BE49-F238E27FC236}">
              <a16:creationId xmlns:a16="http://schemas.microsoft.com/office/drawing/2014/main" id="{C4939371-E675-402C-B076-BD34D48B56A2}"/>
            </a:ext>
          </a:extLst>
        </xdr:cNvPr>
        <xdr:cNvSpPr txBox="1"/>
      </xdr:nvSpPr>
      <xdr:spPr>
        <a:xfrm>
          <a:off x="18980227" y="1007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06" name="n_2aveValue【保健センター・保健所】&#10;一人当たり面積">
          <a:extLst>
            <a:ext uri="{FF2B5EF4-FFF2-40B4-BE49-F238E27FC236}">
              <a16:creationId xmlns:a16="http://schemas.microsoft.com/office/drawing/2014/main" id="{91000922-4F80-4BDA-B548-1A78281B6CC2}"/>
            </a:ext>
          </a:extLst>
        </xdr:cNvPr>
        <xdr:cNvSpPr txBox="1"/>
      </xdr:nvSpPr>
      <xdr:spPr>
        <a:xfrm>
          <a:off x="181801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607" name="n_3aveValue【保健センター・保健所】&#10;一人当たり面積">
          <a:extLst>
            <a:ext uri="{FF2B5EF4-FFF2-40B4-BE49-F238E27FC236}">
              <a16:creationId xmlns:a16="http://schemas.microsoft.com/office/drawing/2014/main" id="{701C6196-E2D4-4CD8-A86F-A980631D860F}"/>
            </a:ext>
          </a:extLst>
        </xdr:cNvPr>
        <xdr:cNvSpPr txBox="1"/>
      </xdr:nvSpPr>
      <xdr:spPr>
        <a:xfrm>
          <a:off x="17386377" y="1007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608" name="n_4aveValue【保健センター・保健所】&#10;一人当たり面積">
          <a:extLst>
            <a:ext uri="{FF2B5EF4-FFF2-40B4-BE49-F238E27FC236}">
              <a16:creationId xmlns:a16="http://schemas.microsoft.com/office/drawing/2014/main" id="{20634EB3-A8AD-4EB9-8277-79131D8AF4F1}"/>
            </a:ext>
          </a:extLst>
        </xdr:cNvPr>
        <xdr:cNvSpPr txBox="1"/>
      </xdr:nvSpPr>
      <xdr:spPr>
        <a:xfrm>
          <a:off x="16592627" y="1007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3065</xdr:rowOff>
    </xdr:from>
    <xdr:ext cx="469744" cy="259045"/>
    <xdr:sp macro="" textlink="">
      <xdr:nvSpPr>
        <xdr:cNvPr id="609" name="n_1mainValue【保健センター・保健所】&#10;一人当たり面積">
          <a:extLst>
            <a:ext uri="{FF2B5EF4-FFF2-40B4-BE49-F238E27FC236}">
              <a16:creationId xmlns:a16="http://schemas.microsoft.com/office/drawing/2014/main" id="{1FB96190-793B-4484-A2B8-730004D10CB8}"/>
            </a:ext>
          </a:extLst>
        </xdr:cNvPr>
        <xdr:cNvSpPr txBox="1"/>
      </xdr:nvSpPr>
      <xdr:spPr>
        <a:xfrm>
          <a:off x="18980227" y="1041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610" name="n_2mainValue【保健センター・保健所】&#10;一人当たり面積">
          <a:extLst>
            <a:ext uri="{FF2B5EF4-FFF2-40B4-BE49-F238E27FC236}">
              <a16:creationId xmlns:a16="http://schemas.microsoft.com/office/drawing/2014/main" id="{56B40D88-D54A-4A9B-92FE-5F093475DE0F}"/>
            </a:ext>
          </a:extLst>
        </xdr:cNvPr>
        <xdr:cNvSpPr txBox="1"/>
      </xdr:nvSpPr>
      <xdr:spPr>
        <a:xfrm>
          <a:off x="18180127" y="1041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611" name="n_3mainValue【保健センター・保健所】&#10;一人当たり面積">
          <a:extLst>
            <a:ext uri="{FF2B5EF4-FFF2-40B4-BE49-F238E27FC236}">
              <a16:creationId xmlns:a16="http://schemas.microsoft.com/office/drawing/2014/main" id="{F667C887-E551-44F8-BCE1-6C287E6A4184}"/>
            </a:ext>
          </a:extLst>
        </xdr:cNvPr>
        <xdr:cNvSpPr txBox="1"/>
      </xdr:nvSpPr>
      <xdr:spPr>
        <a:xfrm>
          <a:off x="17386377" y="1041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612" name="n_4mainValue【保健センター・保健所】&#10;一人当たり面積">
          <a:extLst>
            <a:ext uri="{FF2B5EF4-FFF2-40B4-BE49-F238E27FC236}">
              <a16:creationId xmlns:a16="http://schemas.microsoft.com/office/drawing/2014/main" id="{2499AB89-AB14-4C6C-BE17-73BBABBFD518}"/>
            </a:ext>
          </a:extLst>
        </xdr:cNvPr>
        <xdr:cNvSpPr txBox="1"/>
      </xdr:nvSpPr>
      <xdr:spPr>
        <a:xfrm>
          <a:off x="16592627" y="1041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a:extLst>
            <a:ext uri="{FF2B5EF4-FFF2-40B4-BE49-F238E27FC236}">
              <a16:creationId xmlns:a16="http://schemas.microsoft.com/office/drawing/2014/main" id="{8E0BE371-1662-439A-96DA-CC7EB0096D6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a:extLst>
            <a:ext uri="{FF2B5EF4-FFF2-40B4-BE49-F238E27FC236}">
              <a16:creationId xmlns:a16="http://schemas.microsoft.com/office/drawing/2014/main" id="{30406E4A-BDAA-4EDD-8AC9-32307A088E1E}"/>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a:extLst>
            <a:ext uri="{FF2B5EF4-FFF2-40B4-BE49-F238E27FC236}">
              <a16:creationId xmlns:a16="http://schemas.microsoft.com/office/drawing/2014/main" id="{B470DC3B-EBEB-4243-9808-B6EF20C942AA}"/>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a:extLst>
            <a:ext uri="{FF2B5EF4-FFF2-40B4-BE49-F238E27FC236}">
              <a16:creationId xmlns:a16="http://schemas.microsoft.com/office/drawing/2014/main" id="{EB0AD38F-7FBE-42E5-93EC-7F71086CB7F6}"/>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a:extLst>
            <a:ext uri="{FF2B5EF4-FFF2-40B4-BE49-F238E27FC236}">
              <a16:creationId xmlns:a16="http://schemas.microsoft.com/office/drawing/2014/main" id="{A5046510-3D73-4D98-8528-A332CA77B5B1}"/>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a:extLst>
            <a:ext uri="{FF2B5EF4-FFF2-40B4-BE49-F238E27FC236}">
              <a16:creationId xmlns:a16="http://schemas.microsoft.com/office/drawing/2014/main" id="{13E8FAD6-BA9B-49BB-A621-F09A5EBAC9E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a:extLst>
            <a:ext uri="{FF2B5EF4-FFF2-40B4-BE49-F238E27FC236}">
              <a16:creationId xmlns:a16="http://schemas.microsoft.com/office/drawing/2014/main" id="{51258A48-578E-4DB5-99E6-9FFB763CCDD1}"/>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a:extLst>
            <a:ext uri="{FF2B5EF4-FFF2-40B4-BE49-F238E27FC236}">
              <a16:creationId xmlns:a16="http://schemas.microsoft.com/office/drawing/2014/main" id="{DB179200-DAC7-4410-B055-EE32B38C5391}"/>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a:extLst>
            <a:ext uri="{FF2B5EF4-FFF2-40B4-BE49-F238E27FC236}">
              <a16:creationId xmlns:a16="http://schemas.microsoft.com/office/drawing/2014/main" id="{1BB1300F-F62E-42B7-B1C6-1A23553FC75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a:extLst>
            <a:ext uri="{FF2B5EF4-FFF2-40B4-BE49-F238E27FC236}">
              <a16:creationId xmlns:a16="http://schemas.microsoft.com/office/drawing/2014/main" id="{230BEC37-F9EA-4C98-AE30-460526969FD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3" name="テキスト ボックス 622">
          <a:extLst>
            <a:ext uri="{FF2B5EF4-FFF2-40B4-BE49-F238E27FC236}">
              <a16:creationId xmlns:a16="http://schemas.microsoft.com/office/drawing/2014/main" id="{CD040B6F-4766-4590-B63F-0EF84F5E9825}"/>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4" name="直線コネクタ 623">
          <a:extLst>
            <a:ext uri="{FF2B5EF4-FFF2-40B4-BE49-F238E27FC236}">
              <a16:creationId xmlns:a16="http://schemas.microsoft.com/office/drawing/2014/main" id="{E58C3FEC-C038-4BD2-83DA-37CE1185BA8F}"/>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5" name="テキスト ボックス 624">
          <a:extLst>
            <a:ext uri="{FF2B5EF4-FFF2-40B4-BE49-F238E27FC236}">
              <a16:creationId xmlns:a16="http://schemas.microsoft.com/office/drawing/2014/main" id="{5ACD7261-0D67-4ED1-9743-65468E28F722}"/>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6" name="直線コネクタ 625">
          <a:extLst>
            <a:ext uri="{FF2B5EF4-FFF2-40B4-BE49-F238E27FC236}">
              <a16:creationId xmlns:a16="http://schemas.microsoft.com/office/drawing/2014/main" id="{0D38694C-3E66-48A4-ABA0-968B8439CDE4}"/>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7" name="テキスト ボックス 626">
          <a:extLst>
            <a:ext uri="{FF2B5EF4-FFF2-40B4-BE49-F238E27FC236}">
              <a16:creationId xmlns:a16="http://schemas.microsoft.com/office/drawing/2014/main" id="{8B04E912-F104-4829-90F7-BAB9344059EA}"/>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8" name="直線コネクタ 627">
          <a:extLst>
            <a:ext uri="{FF2B5EF4-FFF2-40B4-BE49-F238E27FC236}">
              <a16:creationId xmlns:a16="http://schemas.microsoft.com/office/drawing/2014/main" id="{F0E8523D-7FCD-4405-8B0A-234CB08154ED}"/>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9" name="テキスト ボックス 628">
          <a:extLst>
            <a:ext uri="{FF2B5EF4-FFF2-40B4-BE49-F238E27FC236}">
              <a16:creationId xmlns:a16="http://schemas.microsoft.com/office/drawing/2014/main" id="{4058ACC5-6DDB-4F2E-B8D0-0567FE0CFBE0}"/>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0" name="直線コネクタ 629">
          <a:extLst>
            <a:ext uri="{FF2B5EF4-FFF2-40B4-BE49-F238E27FC236}">
              <a16:creationId xmlns:a16="http://schemas.microsoft.com/office/drawing/2014/main" id="{3714974A-D65F-4A88-A4DD-37EB5DCADED4}"/>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1" name="テキスト ボックス 630">
          <a:extLst>
            <a:ext uri="{FF2B5EF4-FFF2-40B4-BE49-F238E27FC236}">
              <a16:creationId xmlns:a16="http://schemas.microsoft.com/office/drawing/2014/main" id="{A934808F-4866-4B23-9677-5771EC83B33C}"/>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2" name="直線コネクタ 631">
          <a:extLst>
            <a:ext uri="{FF2B5EF4-FFF2-40B4-BE49-F238E27FC236}">
              <a16:creationId xmlns:a16="http://schemas.microsoft.com/office/drawing/2014/main" id="{BE8A471E-012F-4038-9899-A00E5071B9D8}"/>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3" name="テキスト ボックス 632">
          <a:extLst>
            <a:ext uri="{FF2B5EF4-FFF2-40B4-BE49-F238E27FC236}">
              <a16:creationId xmlns:a16="http://schemas.microsoft.com/office/drawing/2014/main" id="{14CEB2A4-0402-46BC-BB55-D8941C642910}"/>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a:extLst>
            <a:ext uri="{FF2B5EF4-FFF2-40B4-BE49-F238E27FC236}">
              <a16:creationId xmlns:a16="http://schemas.microsoft.com/office/drawing/2014/main" id="{3C1B4E0B-C9AE-40B1-8B07-8FAB94D5A69E}"/>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5" name="テキスト ボックス 634">
          <a:extLst>
            <a:ext uri="{FF2B5EF4-FFF2-40B4-BE49-F238E27FC236}">
              <a16:creationId xmlns:a16="http://schemas.microsoft.com/office/drawing/2014/main" id="{D50C7083-CFF2-4160-B5DF-38D79EFC0784}"/>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6" name="【消防施設】&#10;有形固定資産減価償却率グラフ枠">
          <a:extLst>
            <a:ext uri="{FF2B5EF4-FFF2-40B4-BE49-F238E27FC236}">
              <a16:creationId xmlns:a16="http://schemas.microsoft.com/office/drawing/2014/main" id="{AB80A8A5-3D05-4A84-A835-60FAE8ECF93D}"/>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637" name="直線コネクタ 636">
          <a:extLst>
            <a:ext uri="{FF2B5EF4-FFF2-40B4-BE49-F238E27FC236}">
              <a16:creationId xmlns:a16="http://schemas.microsoft.com/office/drawing/2014/main" id="{3993123C-511A-4965-96E6-F4383AC5996C}"/>
            </a:ext>
          </a:extLst>
        </xdr:cNvPr>
        <xdr:cNvCxnSpPr/>
      </xdr:nvCxnSpPr>
      <xdr:spPr>
        <a:xfrm flipV="1">
          <a:off x="14699614" y="1307973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638" name="【消防施設】&#10;有形固定資産減価償却率最小値テキスト">
          <a:extLst>
            <a:ext uri="{FF2B5EF4-FFF2-40B4-BE49-F238E27FC236}">
              <a16:creationId xmlns:a16="http://schemas.microsoft.com/office/drawing/2014/main" id="{DCC27A53-75C5-4E62-BC77-84E9AF1ADEE3}"/>
            </a:ext>
          </a:extLst>
        </xdr:cNvPr>
        <xdr:cNvSpPr txBox="1"/>
      </xdr:nvSpPr>
      <xdr:spPr>
        <a:xfrm>
          <a:off x="14738350"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639" name="直線コネクタ 638">
          <a:extLst>
            <a:ext uri="{FF2B5EF4-FFF2-40B4-BE49-F238E27FC236}">
              <a16:creationId xmlns:a16="http://schemas.microsoft.com/office/drawing/2014/main" id="{416C7288-2151-4120-8B96-7B85B3A77F42}"/>
            </a:ext>
          </a:extLst>
        </xdr:cNvPr>
        <xdr:cNvCxnSpPr/>
      </xdr:nvCxnSpPr>
      <xdr:spPr>
        <a:xfrm>
          <a:off x="14611350" y="14116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640" name="【消防施設】&#10;有形固定資産減価償却率最大値テキスト">
          <a:extLst>
            <a:ext uri="{FF2B5EF4-FFF2-40B4-BE49-F238E27FC236}">
              <a16:creationId xmlns:a16="http://schemas.microsoft.com/office/drawing/2014/main" id="{6E25B0A3-C631-4F23-840A-02A949A92373}"/>
            </a:ext>
          </a:extLst>
        </xdr:cNvPr>
        <xdr:cNvSpPr txBox="1"/>
      </xdr:nvSpPr>
      <xdr:spPr>
        <a:xfrm>
          <a:off x="14738350" y="1286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641" name="直線コネクタ 640">
          <a:extLst>
            <a:ext uri="{FF2B5EF4-FFF2-40B4-BE49-F238E27FC236}">
              <a16:creationId xmlns:a16="http://schemas.microsoft.com/office/drawing/2014/main" id="{2DE29F27-EB34-461E-8706-4BD7239C8F80}"/>
            </a:ext>
          </a:extLst>
        </xdr:cNvPr>
        <xdr:cNvCxnSpPr/>
      </xdr:nvCxnSpPr>
      <xdr:spPr>
        <a:xfrm>
          <a:off x="14611350" y="13079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642" name="【消防施設】&#10;有形固定資産減価償却率平均値テキスト">
          <a:extLst>
            <a:ext uri="{FF2B5EF4-FFF2-40B4-BE49-F238E27FC236}">
              <a16:creationId xmlns:a16="http://schemas.microsoft.com/office/drawing/2014/main" id="{680F9E1A-684C-4806-B7E2-0FEA88D89347}"/>
            </a:ext>
          </a:extLst>
        </xdr:cNvPr>
        <xdr:cNvSpPr txBox="1"/>
      </xdr:nvSpPr>
      <xdr:spPr>
        <a:xfrm>
          <a:off x="14738350" y="13474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43" name="フローチャート: 判断 642">
          <a:extLst>
            <a:ext uri="{FF2B5EF4-FFF2-40B4-BE49-F238E27FC236}">
              <a16:creationId xmlns:a16="http://schemas.microsoft.com/office/drawing/2014/main" id="{5680F77D-17C6-4811-95FD-0F6C3C6ABCC4}"/>
            </a:ext>
          </a:extLst>
        </xdr:cNvPr>
        <xdr:cNvSpPr/>
      </xdr:nvSpPr>
      <xdr:spPr>
        <a:xfrm>
          <a:off x="14649450" y="13496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644" name="フローチャート: 判断 643">
          <a:extLst>
            <a:ext uri="{FF2B5EF4-FFF2-40B4-BE49-F238E27FC236}">
              <a16:creationId xmlns:a16="http://schemas.microsoft.com/office/drawing/2014/main" id="{C51236D7-4574-4241-89D3-6480D57C7654}"/>
            </a:ext>
          </a:extLst>
        </xdr:cNvPr>
        <xdr:cNvSpPr/>
      </xdr:nvSpPr>
      <xdr:spPr>
        <a:xfrm>
          <a:off x="13887450" y="134677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645" name="フローチャート: 判断 644">
          <a:extLst>
            <a:ext uri="{FF2B5EF4-FFF2-40B4-BE49-F238E27FC236}">
              <a16:creationId xmlns:a16="http://schemas.microsoft.com/office/drawing/2014/main" id="{AC38A490-6EED-4EBE-858D-D409C38DF3C2}"/>
            </a:ext>
          </a:extLst>
        </xdr:cNvPr>
        <xdr:cNvSpPr/>
      </xdr:nvSpPr>
      <xdr:spPr>
        <a:xfrm>
          <a:off x="13093700" y="13446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646" name="フローチャート: 判断 645">
          <a:extLst>
            <a:ext uri="{FF2B5EF4-FFF2-40B4-BE49-F238E27FC236}">
              <a16:creationId xmlns:a16="http://schemas.microsoft.com/office/drawing/2014/main" id="{7AEF2FDC-B5F7-4139-9690-CF6D0D93C7B5}"/>
            </a:ext>
          </a:extLst>
        </xdr:cNvPr>
        <xdr:cNvSpPr/>
      </xdr:nvSpPr>
      <xdr:spPr>
        <a:xfrm>
          <a:off x="12299950" y="134258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647" name="フローチャート: 判断 646">
          <a:extLst>
            <a:ext uri="{FF2B5EF4-FFF2-40B4-BE49-F238E27FC236}">
              <a16:creationId xmlns:a16="http://schemas.microsoft.com/office/drawing/2014/main" id="{349B6A89-8709-4182-BEBB-BEA7C533A017}"/>
            </a:ext>
          </a:extLst>
        </xdr:cNvPr>
        <xdr:cNvSpPr/>
      </xdr:nvSpPr>
      <xdr:spPr>
        <a:xfrm>
          <a:off x="11487150" y="1340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C28E41A0-02F3-4AA9-863C-FDC810DC2743}"/>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E31CA4A-6C7C-4D53-A146-7941F53E9DCA}"/>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5EA9ED69-AE83-4AF2-ACF3-6975D2AB1785}"/>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1D5F4C5-B9E3-45C2-88AD-C21B4D58057D}"/>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641E67A9-FBEA-4B18-A00C-7F01A47150F8}"/>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116839</xdr:rowOff>
    </xdr:from>
    <xdr:to>
      <xdr:col>85</xdr:col>
      <xdr:colOff>177800</xdr:colOff>
      <xdr:row>81</xdr:row>
      <xdr:rowOff>46989</xdr:rowOff>
    </xdr:to>
    <xdr:sp macro="" textlink="">
      <xdr:nvSpPr>
        <xdr:cNvPr id="653" name="楕円 652">
          <a:extLst>
            <a:ext uri="{FF2B5EF4-FFF2-40B4-BE49-F238E27FC236}">
              <a16:creationId xmlns:a16="http://schemas.microsoft.com/office/drawing/2014/main" id="{1526F44E-D95E-4356-A083-AF927CE0846B}"/>
            </a:ext>
          </a:extLst>
        </xdr:cNvPr>
        <xdr:cNvSpPr/>
      </xdr:nvSpPr>
      <xdr:spPr>
        <a:xfrm>
          <a:off x="14649450" y="133311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139716</xdr:rowOff>
    </xdr:from>
    <xdr:ext cx="405111" cy="259045"/>
    <xdr:sp macro="" textlink="">
      <xdr:nvSpPr>
        <xdr:cNvPr id="654" name="【消防施設】&#10;有形固定資産減価償却率該当値テキスト">
          <a:extLst>
            <a:ext uri="{FF2B5EF4-FFF2-40B4-BE49-F238E27FC236}">
              <a16:creationId xmlns:a16="http://schemas.microsoft.com/office/drawing/2014/main" id="{68CAAAA5-F980-4952-A483-C37FAD88B62F}"/>
            </a:ext>
          </a:extLst>
        </xdr:cNvPr>
        <xdr:cNvSpPr txBox="1"/>
      </xdr:nvSpPr>
      <xdr:spPr>
        <a:xfrm>
          <a:off x="14738350"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71120</xdr:rowOff>
    </xdr:from>
    <xdr:to>
      <xdr:col>81</xdr:col>
      <xdr:colOff>101600</xdr:colOff>
      <xdr:row>81</xdr:row>
      <xdr:rowOff>1270</xdr:rowOff>
    </xdr:to>
    <xdr:sp macro="" textlink="">
      <xdr:nvSpPr>
        <xdr:cNvPr id="655" name="楕円 654">
          <a:extLst>
            <a:ext uri="{FF2B5EF4-FFF2-40B4-BE49-F238E27FC236}">
              <a16:creationId xmlns:a16="http://schemas.microsoft.com/office/drawing/2014/main" id="{E523D202-E955-4979-AF2A-CBCCDDBC2117}"/>
            </a:ext>
          </a:extLst>
        </xdr:cNvPr>
        <xdr:cNvSpPr/>
      </xdr:nvSpPr>
      <xdr:spPr>
        <a:xfrm>
          <a:off x="13887450" y="13285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121920</xdr:rowOff>
    </xdr:from>
    <xdr:to>
      <xdr:col>85</xdr:col>
      <xdr:colOff>127000</xdr:colOff>
      <xdr:row>80</xdr:row>
      <xdr:rowOff>167639</xdr:rowOff>
    </xdr:to>
    <xdr:cxnSp macro="">
      <xdr:nvCxnSpPr>
        <xdr:cNvPr id="656" name="直線コネクタ 655">
          <a:extLst>
            <a:ext uri="{FF2B5EF4-FFF2-40B4-BE49-F238E27FC236}">
              <a16:creationId xmlns:a16="http://schemas.microsoft.com/office/drawing/2014/main" id="{94C58F4A-4F70-4ED8-9C4C-63DD8E8D4F91}"/>
            </a:ext>
          </a:extLst>
        </xdr:cNvPr>
        <xdr:cNvCxnSpPr/>
      </xdr:nvCxnSpPr>
      <xdr:spPr>
        <a:xfrm>
          <a:off x="13938250" y="13336270"/>
          <a:ext cx="762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36830</xdr:rowOff>
    </xdr:from>
    <xdr:to>
      <xdr:col>76</xdr:col>
      <xdr:colOff>165100</xdr:colOff>
      <xdr:row>80</xdr:row>
      <xdr:rowOff>138430</xdr:rowOff>
    </xdr:to>
    <xdr:sp macro="" textlink="">
      <xdr:nvSpPr>
        <xdr:cNvPr id="657" name="楕円 656">
          <a:extLst>
            <a:ext uri="{FF2B5EF4-FFF2-40B4-BE49-F238E27FC236}">
              <a16:creationId xmlns:a16="http://schemas.microsoft.com/office/drawing/2014/main" id="{C0E80C2C-0802-429B-9AD5-28C686AE8896}"/>
            </a:ext>
          </a:extLst>
        </xdr:cNvPr>
        <xdr:cNvSpPr/>
      </xdr:nvSpPr>
      <xdr:spPr>
        <a:xfrm>
          <a:off x="130937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87630</xdr:rowOff>
    </xdr:from>
    <xdr:to>
      <xdr:col>81</xdr:col>
      <xdr:colOff>50800</xdr:colOff>
      <xdr:row>80</xdr:row>
      <xdr:rowOff>121920</xdr:rowOff>
    </xdr:to>
    <xdr:cxnSp macro="">
      <xdr:nvCxnSpPr>
        <xdr:cNvPr id="658" name="直線コネクタ 657">
          <a:extLst>
            <a:ext uri="{FF2B5EF4-FFF2-40B4-BE49-F238E27FC236}">
              <a16:creationId xmlns:a16="http://schemas.microsoft.com/office/drawing/2014/main" id="{86037DD4-06BB-426D-B681-82E9AD2CE361}"/>
            </a:ext>
          </a:extLst>
        </xdr:cNvPr>
        <xdr:cNvCxnSpPr/>
      </xdr:nvCxnSpPr>
      <xdr:spPr>
        <a:xfrm>
          <a:off x="13144500" y="1330198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160655</xdr:rowOff>
    </xdr:from>
    <xdr:to>
      <xdr:col>72</xdr:col>
      <xdr:colOff>38100</xdr:colOff>
      <xdr:row>80</xdr:row>
      <xdr:rowOff>90805</xdr:rowOff>
    </xdr:to>
    <xdr:sp macro="" textlink="">
      <xdr:nvSpPr>
        <xdr:cNvPr id="659" name="楕円 658">
          <a:extLst>
            <a:ext uri="{FF2B5EF4-FFF2-40B4-BE49-F238E27FC236}">
              <a16:creationId xmlns:a16="http://schemas.microsoft.com/office/drawing/2014/main" id="{144FCEDC-FB6F-4920-81F7-5560D36D5099}"/>
            </a:ext>
          </a:extLst>
        </xdr:cNvPr>
        <xdr:cNvSpPr/>
      </xdr:nvSpPr>
      <xdr:spPr>
        <a:xfrm>
          <a:off x="12299950" y="132099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40005</xdr:rowOff>
    </xdr:from>
    <xdr:to>
      <xdr:col>76</xdr:col>
      <xdr:colOff>114300</xdr:colOff>
      <xdr:row>80</xdr:row>
      <xdr:rowOff>87630</xdr:rowOff>
    </xdr:to>
    <xdr:cxnSp macro="">
      <xdr:nvCxnSpPr>
        <xdr:cNvPr id="660" name="直線コネクタ 659">
          <a:extLst>
            <a:ext uri="{FF2B5EF4-FFF2-40B4-BE49-F238E27FC236}">
              <a16:creationId xmlns:a16="http://schemas.microsoft.com/office/drawing/2014/main" id="{0DED2C1E-9BE6-49EB-BBA0-8A5DC8205C0C}"/>
            </a:ext>
          </a:extLst>
        </xdr:cNvPr>
        <xdr:cNvCxnSpPr/>
      </xdr:nvCxnSpPr>
      <xdr:spPr>
        <a:xfrm>
          <a:off x="12344400" y="13254355"/>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114936</xdr:rowOff>
    </xdr:from>
    <xdr:to>
      <xdr:col>67</xdr:col>
      <xdr:colOff>101600</xdr:colOff>
      <xdr:row>80</xdr:row>
      <xdr:rowOff>45086</xdr:rowOff>
    </xdr:to>
    <xdr:sp macro="" textlink="">
      <xdr:nvSpPr>
        <xdr:cNvPr id="661" name="楕円 660">
          <a:extLst>
            <a:ext uri="{FF2B5EF4-FFF2-40B4-BE49-F238E27FC236}">
              <a16:creationId xmlns:a16="http://schemas.microsoft.com/office/drawing/2014/main" id="{095D7478-722C-432D-AA8E-2CB369817975}"/>
            </a:ext>
          </a:extLst>
        </xdr:cNvPr>
        <xdr:cNvSpPr/>
      </xdr:nvSpPr>
      <xdr:spPr>
        <a:xfrm>
          <a:off x="11487150" y="131641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165736</xdr:rowOff>
    </xdr:from>
    <xdr:to>
      <xdr:col>71</xdr:col>
      <xdr:colOff>177800</xdr:colOff>
      <xdr:row>80</xdr:row>
      <xdr:rowOff>40005</xdr:rowOff>
    </xdr:to>
    <xdr:cxnSp macro="">
      <xdr:nvCxnSpPr>
        <xdr:cNvPr id="662" name="直線コネクタ 661">
          <a:extLst>
            <a:ext uri="{FF2B5EF4-FFF2-40B4-BE49-F238E27FC236}">
              <a16:creationId xmlns:a16="http://schemas.microsoft.com/office/drawing/2014/main" id="{7FD4E291-5280-41DD-B483-93801EDC5064}"/>
            </a:ext>
          </a:extLst>
        </xdr:cNvPr>
        <xdr:cNvCxnSpPr/>
      </xdr:nvCxnSpPr>
      <xdr:spPr>
        <a:xfrm>
          <a:off x="11537950" y="13214986"/>
          <a:ext cx="80645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663" name="n_1aveValue【消防施設】&#10;有形固定資産減価償却率">
          <a:extLst>
            <a:ext uri="{FF2B5EF4-FFF2-40B4-BE49-F238E27FC236}">
              <a16:creationId xmlns:a16="http://schemas.microsoft.com/office/drawing/2014/main" id="{41080917-7F37-47C9-B3F0-D9B134E0EC36}"/>
            </a:ext>
          </a:extLst>
        </xdr:cNvPr>
        <xdr:cNvSpPr txBox="1"/>
      </xdr:nvSpPr>
      <xdr:spPr>
        <a:xfrm>
          <a:off x="13742044" y="1355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664" name="n_2aveValue【消防施設】&#10;有形固定資産減価償却率">
          <a:extLst>
            <a:ext uri="{FF2B5EF4-FFF2-40B4-BE49-F238E27FC236}">
              <a16:creationId xmlns:a16="http://schemas.microsoft.com/office/drawing/2014/main" id="{4449D2CA-2838-45BA-8FB8-20C914B505BC}"/>
            </a:ext>
          </a:extLst>
        </xdr:cNvPr>
        <xdr:cNvSpPr txBox="1"/>
      </xdr:nvSpPr>
      <xdr:spPr>
        <a:xfrm>
          <a:off x="1296099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665" name="n_3aveValue【消防施設】&#10;有形固定資産減価償却率">
          <a:extLst>
            <a:ext uri="{FF2B5EF4-FFF2-40B4-BE49-F238E27FC236}">
              <a16:creationId xmlns:a16="http://schemas.microsoft.com/office/drawing/2014/main" id="{440EB392-1E7A-4374-A276-A8FBAC9F468D}"/>
            </a:ext>
          </a:extLst>
        </xdr:cNvPr>
        <xdr:cNvSpPr txBox="1"/>
      </xdr:nvSpPr>
      <xdr:spPr>
        <a:xfrm>
          <a:off x="121672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666" name="n_4aveValue【消防施設】&#10;有形固定資産減価償却率">
          <a:extLst>
            <a:ext uri="{FF2B5EF4-FFF2-40B4-BE49-F238E27FC236}">
              <a16:creationId xmlns:a16="http://schemas.microsoft.com/office/drawing/2014/main" id="{70CFD074-8985-4F39-9E52-489EB23AE51E}"/>
            </a:ext>
          </a:extLst>
        </xdr:cNvPr>
        <xdr:cNvSpPr txBox="1"/>
      </xdr:nvSpPr>
      <xdr:spPr>
        <a:xfrm>
          <a:off x="113544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17797</xdr:rowOff>
    </xdr:from>
    <xdr:ext cx="405111" cy="259045"/>
    <xdr:sp macro="" textlink="">
      <xdr:nvSpPr>
        <xdr:cNvPr id="667" name="n_1mainValue【消防施設】&#10;有形固定資産減価償却率">
          <a:extLst>
            <a:ext uri="{FF2B5EF4-FFF2-40B4-BE49-F238E27FC236}">
              <a16:creationId xmlns:a16="http://schemas.microsoft.com/office/drawing/2014/main" id="{DE936DBC-B104-4F0F-9DFC-C61977035D89}"/>
            </a:ext>
          </a:extLst>
        </xdr:cNvPr>
        <xdr:cNvSpPr txBox="1"/>
      </xdr:nvSpPr>
      <xdr:spPr>
        <a:xfrm>
          <a:off x="137420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154957</xdr:rowOff>
    </xdr:from>
    <xdr:ext cx="405111" cy="259045"/>
    <xdr:sp macro="" textlink="">
      <xdr:nvSpPr>
        <xdr:cNvPr id="668" name="n_2mainValue【消防施設】&#10;有形固定資産減価償却率">
          <a:extLst>
            <a:ext uri="{FF2B5EF4-FFF2-40B4-BE49-F238E27FC236}">
              <a16:creationId xmlns:a16="http://schemas.microsoft.com/office/drawing/2014/main" id="{CE6ABE2C-A58E-4CEE-B7BE-5FF27BFECF9D}"/>
            </a:ext>
          </a:extLst>
        </xdr:cNvPr>
        <xdr:cNvSpPr txBox="1"/>
      </xdr:nvSpPr>
      <xdr:spPr>
        <a:xfrm>
          <a:off x="12960994" y="1303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107332</xdr:rowOff>
    </xdr:from>
    <xdr:ext cx="405111" cy="259045"/>
    <xdr:sp macro="" textlink="">
      <xdr:nvSpPr>
        <xdr:cNvPr id="669" name="n_3mainValue【消防施設】&#10;有形固定資産減価償却率">
          <a:extLst>
            <a:ext uri="{FF2B5EF4-FFF2-40B4-BE49-F238E27FC236}">
              <a16:creationId xmlns:a16="http://schemas.microsoft.com/office/drawing/2014/main" id="{4416D705-50BC-49E2-AFB4-AE12700782C2}"/>
            </a:ext>
          </a:extLst>
        </xdr:cNvPr>
        <xdr:cNvSpPr txBox="1"/>
      </xdr:nvSpPr>
      <xdr:spPr>
        <a:xfrm>
          <a:off x="12167244" y="1299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61613</xdr:rowOff>
    </xdr:from>
    <xdr:ext cx="405111" cy="259045"/>
    <xdr:sp macro="" textlink="">
      <xdr:nvSpPr>
        <xdr:cNvPr id="670" name="n_4mainValue【消防施設】&#10;有形固定資産減価償却率">
          <a:extLst>
            <a:ext uri="{FF2B5EF4-FFF2-40B4-BE49-F238E27FC236}">
              <a16:creationId xmlns:a16="http://schemas.microsoft.com/office/drawing/2014/main" id="{0464DE1C-0ADE-4192-A4CB-E940DE532631}"/>
            </a:ext>
          </a:extLst>
        </xdr:cNvPr>
        <xdr:cNvSpPr txBox="1"/>
      </xdr:nvSpPr>
      <xdr:spPr>
        <a:xfrm>
          <a:off x="11354444" y="12945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1E83C081-84C4-4DE0-8CA0-0DF039B5E388}"/>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BFB3253B-0CDA-4D81-84BA-DEC7FBA11B8F}"/>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70E22B9D-7D32-4367-9BCE-8657AE81CE2D}"/>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0EFBA7F9-3FE8-44A0-9BB1-6292D9D1B4F1}"/>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AEF85B87-37EE-4CC3-9284-FE4E7A31AD09}"/>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E5CE61FE-C1EE-4691-BF31-A90D53CD16A1}"/>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398248E5-1104-40A1-A2BB-111DBDFD7E81}"/>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F26C0B1A-8EFD-4830-AFE1-93D04C35CE35}"/>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a16="http://schemas.microsoft.com/office/drawing/2014/main" id="{71D22BC5-4111-422A-A0E3-282ADE72BD8A}"/>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3D1C4FF0-1152-4058-BD83-2A7A5BBC72A1}"/>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a:extLst>
            <a:ext uri="{FF2B5EF4-FFF2-40B4-BE49-F238E27FC236}">
              <a16:creationId xmlns:a16="http://schemas.microsoft.com/office/drawing/2014/main" id="{AD9AA0C5-FD73-4784-AFCF-576AE7677647}"/>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a:extLst>
            <a:ext uri="{FF2B5EF4-FFF2-40B4-BE49-F238E27FC236}">
              <a16:creationId xmlns:a16="http://schemas.microsoft.com/office/drawing/2014/main" id="{47427875-3947-4605-BB3E-01D1EE3E7E38}"/>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a:extLst>
            <a:ext uri="{FF2B5EF4-FFF2-40B4-BE49-F238E27FC236}">
              <a16:creationId xmlns:a16="http://schemas.microsoft.com/office/drawing/2014/main" id="{13B57419-A465-400F-B047-99C80FC31AC8}"/>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a:extLst>
            <a:ext uri="{FF2B5EF4-FFF2-40B4-BE49-F238E27FC236}">
              <a16:creationId xmlns:a16="http://schemas.microsoft.com/office/drawing/2014/main" id="{5E07DA1E-64DA-4557-9591-313F42A035E8}"/>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a:extLst>
            <a:ext uri="{FF2B5EF4-FFF2-40B4-BE49-F238E27FC236}">
              <a16:creationId xmlns:a16="http://schemas.microsoft.com/office/drawing/2014/main" id="{3E865EEB-4206-4BBB-85F9-437569EEB062}"/>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a:extLst>
            <a:ext uri="{FF2B5EF4-FFF2-40B4-BE49-F238E27FC236}">
              <a16:creationId xmlns:a16="http://schemas.microsoft.com/office/drawing/2014/main" id="{600A7B9B-2A05-42B9-823F-7A1F90D063CF}"/>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a:extLst>
            <a:ext uri="{FF2B5EF4-FFF2-40B4-BE49-F238E27FC236}">
              <a16:creationId xmlns:a16="http://schemas.microsoft.com/office/drawing/2014/main" id="{15067BFF-E8A7-4FCA-B2CD-9407FBF7FF6B}"/>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a:extLst>
            <a:ext uri="{FF2B5EF4-FFF2-40B4-BE49-F238E27FC236}">
              <a16:creationId xmlns:a16="http://schemas.microsoft.com/office/drawing/2014/main" id="{2114A8B4-1289-447A-8ECE-D5872CB1A68D}"/>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a:extLst>
            <a:ext uri="{FF2B5EF4-FFF2-40B4-BE49-F238E27FC236}">
              <a16:creationId xmlns:a16="http://schemas.microsoft.com/office/drawing/2014/main" id="{652BC249-2109-494D-BA97-9B026020840C}"/>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a:extLst>
            <a:ext uri="{FF2B5EF4-FFF2-40B4-BE49-F238E27FC236}">
              <a16:creationId xmlns:a16="http://schemas.microsoft.com/office/drawing/2014/main" id="{C44D079F-2EFA-455A-B4D6-965E5CBFCD7A}"/>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DE16D0AB-7F76-4762-B950-464BFF0D53FB}"/>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3F433B10-1FAC-4BDB-85E7-75544F2D07BE}"/>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82870CDB-F950-4A96-BF00-2EF83479816D}"/>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694" name="直線コネクタ 693">
          <a:extLst>
            <a:ext uri="{FF2B5EF4-FFF2-40B4-BE49-F238E27FC236}">
              <a16:creationId xmlns:a16="http://schemas.microsoft.com/office/drawing/2014/main" id="{21FA019E-B9B3-4454-A13A-E9143F33A35A}"/>
            </a:ext>
          </a:extLst>
        </xdr:cNvPr>
        <xdr:cNvCxnSpPr/>
      </xdr:nvCxnSpPr>
      <xdr:spPr>
        <a:xfrm flipV="1">
          <a:off x="19951064" y="12839700"/>
          <a:ext cx="0" cy="136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95" name="【消防施設】&#10;一人当たり面積最小値テキスト">
          <a:extLst>
            <a:ext uri="{FF2B5EF4-FFF2-40B4-BE49-F238E27FC236}">
              <a16:creationId xmlns:a16="http://schemas.microsoft.com/office/drawing/2014/main" id="{16167065-AFE1-425D-958C-3C1884F45053}"/>
            </a:ext>
          </a:extLst>
        </xdr:cNvPr>
        <xdr:cNvSpPr txBox="1"/>
      </xdr:nvSpPr>
      <xdr:spPr>
        <a:xfrm>
          <a:off x="19989800"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96" name="直線コネクタ 695">
          <a:extLst>
            <a:ext uri="{FF2B5EF4-FFF2-40B4-BE49-F238E27FC236}">
              <a16:creationId xmlns:a16="http://schemas.microsoft.com/office/drawing/2014/main" id="{9A439282-C19D-4FB1-94AB-F7A21DCF15FA}"/>
            </a:ext>
          </a:extLst>
        </xdr:cNvPr>
        <xdr:cNvCxnSpPr/>
      </xdr:nvCxnSpPr>
      <xdr:spPr>
        <a:xfrm>
          <a:off x="19881850" y="1420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697" name="【消防施設】&#10;一人当たり面積最大値テキスト">
          <a:extLst>
            <a:ext uri="{FF2B5EF4-FFF2-40B4-BE49-F238E27FC236}">
              <a16:creationId xmlns:a16="http://schemas.microsoft.com/office/drawing/2014/main" id="{D6E11A91-F634-4929-B482-9A7014CB6C89}"/>
            </a:ext>
          </a:extLst>
        </xdr:cNvPr>
        <xdr:cNvSpPr txBox="1"/>
      </xdr:nvSpPr>
      <xdr:spPr>
        <a:xfrm>
          <a:off x="19989800" y="1262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698" name="直線コネクタ 697">
          <a:extLst>
            <a:ext uri="{FF2B5EF4-FFF2-40B4-BE49-F238E27FC236}">
              <a16:creationId xmlns:a16="http://schemas.microsoft.com/office/drawing/2014/main" id="{23B25E90-8596-4395-865D-3733BB7F8712}"/>
            </a:ext>
          </a:extLst>
        </xdr:cNvPr>
        <xdr:cNvCxnSpPr/>
      </xdr:nvCxnSpPr>
      <xdr:spPr>
        <a:xfrm>
          <a:off x="19881850" y="1283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99" name="【消防施設】&#10;一人当たり面積平均値テキスト">
          <a:extLst>
            <a:ext uri="{FF2B5EF4-FFF2-40B4-BE49-F238E27FC236}">
              <a16:creationId xmlns:a16="http://schemas.microsoft.com/office/drawing/2014/main" id="{97AB66A2-9A9B-45A7-948D-1B6BAF5CBE44}"/>
            </a:ext>
          </a:extLst>
        </xdr:cNvPr>
        <xdr:cNvSpPr txBox="1"/>
      </xdr:nvSpPr>
      <xdr:spPr>
        <a:xfrm>
          <a:off x="19989800" y="1364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00" name="フローチャート: 判断 699">
          <a:extLst>
            <a:ext uri="{FF2B5EF4-FFF2-40B4-BE49-F238E27FC236}">
              <a16:creationId xmlns:a16="http://schemas.microsoft.com/office/drawing/2014/main" id="{8B05761B-5A93-4794-8FC0-27C43EF861FB}"/>
            </a:ext>
          </a:extLst>
        </xdr:cNvPr>
        <xdr:cNvSpPr/>
      </xdr:nvSpPr>
      <xdr:spPr>
        <a:xfrm>
          <a:off x="19900900" y="13671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01" name="フローチャート: 判断 700">
          <a:extLst>
            <a:ext uri="{FF2B5EF4-FFF2-40B4-BE49-F238E27FC236}">
              <a16:creationId xmlns:a16="http://schemas.microsoft.com/office/drawing/2014/main" id="{E7C25774-D8A4-4891-A62F-C4DEA4EA320F}"/>
            </a:ext>
          </a:extLst>
        </xdr:cNvPr>
        <xdr:cNvSpPr/>
      </xdr:nvSpPr>
      <xdr:spPr>
        <a:xfrm>
          <a:off x="19157950" y="136715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702" name="フローチャート: 判断 701">
          <a:extLst>
            <a:ext uri="{FF2B5EF4-FFF2-40B4-BE49-F238E27FC236}">
              <a16:creationId xmlns:a16="http://schemas.microsoft.com/office/drawing/2014/main" id="{4AF3A642-FFBC-4D28-946F-2399804D825F}"/>
            </a:ext>
          </a:extLst>
        </xdr:cNvPr>
        <xdr:cNvSpPr/>
      </xdr:nvSpPr>
      <xdr:spPr>
        <a:xfrm>
          <a:off x="18345150" y="13671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03" name="フローチャート: 判断 702">
          <a:extLst>
            <a:ext uri="{FF2B5EF4-FFF2-40B4-BE49-F238E27FC236}">
              <a16:creationId xmlns:a16="http://schemas.microsoft.com/office/drawing/2014/main" id="{B0B40ACB-1007-475E-8109-3A32BA87F16D}"/>
            </a:ext>
          </a:extLst>
        </xdr:cNvPr>
        <xdr:cNvSpPr/>
      </xdr:nvSpPr>
      <xdr:spPr>
        <a:xfrm>
          <a:off x="175514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04" name="フローチャート: 判断 703">
          <a:extLst>
            <a:ext uri="{FF2B5EF4-FFF2-40B4-BE49-F238E27FC236}">
              <a16:creationId xmlns:a16="http://schemas.microsoft.com/office/drawing/2014/main" id="{F5234951-C840-423B-9B57-413FB3E1C5EC}"/>
            </a:ext>
          </a:extLst>
        </xdr:cNvPr>
        <xdr:cNvSpPr/>
      </xdr:nvSpPr>
      <xdr:spPr>
        <a:xfrm>
          <a:off x="1675765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491E9F1F-255A-48FB-9FDC-9A57E847F479}"/>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48EE7025-078E-47F0-8D16-30EDAD0900C4}"/>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9CA70035-5EE7-423C-BC38-FE047CEC52F4}"/>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161EEEAB-879E-4A4D-9DA0-B555E64E1E2D}"/>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BFC74B2A-94CC-4DF9-8172-276089B01515}"/>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19050</xdr:rowOff>
    </xdr:from>
    <xdr:to>
      <xdr:col>116</xdr:col>
      <xdr:colOff>114300</xdr:colOff>
      <xdr:row>81</xdr:row>
      <xdr:rowOff>120650</xdr:rowOff>
    </xdr:to>
    <xdr:sp macro="" textlink="">
      <xdr:nvSpPr>
        <xdr:cNvPr id="710" name="楕円 709">
          <a:extLst>
            <a:ext uri="{FF2B5EF4-FFF2-40B4-BE49-F238E27FC236}">
              <a16:creationId xmlns:a16="http://schemas.microsoft.com/office/drawing/2014/main" id="{0B75A880-188E-46E2-9A09-FE29BCEC5145}"/>
            </a:ext>
          </a:extLst>
        </xdr:cNvPr>
        <xdr:cNvSpPr/>
      </xdr:nvSpPr>
      <xdr:spPr>
        <a:xfrm>
          <a:off x="199009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41927</xdr:rowOff>
    </xdr:from>
    <xdr:ext cx="469744" cy="259045"/>
    <xdr:sp macro="" textlink="">
      <xdr:nvSpPr>
        <xdr:cNvPr id="711" name="【消防施設】&#10;一人当たり面積該当値テキスト">
          <a:extLst>
            <a:ext uri="{FF2B5EF4-FFF2-40B4-BE49-F238E27FC236}">
              <a16:creationId xmlns:a16="http://schemas.microsoft.com/office/drawing/2014/main" id="{C14E48F8-26FA-471B-B1BB-8C98660CC9CF}"/>
            </a:ext>
          </a:extLst>
        </xdr:cNvPr>
        <xdr:cNvSpPr txBox="1"/>
      </xdr:nvSpPr>
      <xdr:spPr>
        <a:xfrm>
          <a:off x="19989800" y="1325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31750</xdr:rowOff>
    </xdr:from>
    <xdr:to>
      <xdr:col>112</xdr:col>
      <xdr:colOff>38100</xdr:colOff>
      <xdr:row>81</xdr:row>
      <xdr:rowOff>133350</xdr:rowOff>
    </xdr:to>
    <xdr:sp macro="" textlink="">
      <xdr:nvSpPr>
        <xdr:cNvPr id="712" name="楕円 711">
          <a:extLst>
            <a:ext uri="{FF2B5EF4-FFF2-40B4-BE49-F238E27FC236}">
              <a16:creationId xmlns:a16="http://schemas.microsoft.com/office/drawing/2014/main" id="{5C9328AC-92C8-4921-A417-6180911D3C16}"/>
            </a:ext>
          </a:extLst>
        </xdr:cNvPr>
        <xdr:cNvSpPr/>
      </xdr:nvSpPr>
      <xdr:spPr>
        <a:xfrm>
          <a:off x="19157950" y="13411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69850</xdr:rowOff>
    </xdr:from>
    <xdr:to>
      <xdr:col>116</xdr:col>
      <xdr:colOff>63500</xdr:colOff>
      <xdr:row>81</xdr:row>
      <xdr:rowOff>82550</xdr:rowOff>
    </xdr:to>
    <xdr:cxnSp macro="">
      <xdr:nvCxnSpPr>
        <xdr:cNvPr id="713" name="直線コネクタ 712">
          <a:extLst>
            <a:ext uri="{FF2B5EF4-FFF2-40B4-BE49-F238E27FC236}">
              <a16:creationId xmlns:a16="http://schemas.microsoft.com/office/drawing/2014/main" id="{27F57037-463E-483B-BCC7-99EF4651A407}"/>
            </a:ext>
          </a:extLst>
        </xdr:cNvPr>
        <xdr:cNvCxnSpPr/>
      </xdr:nvCxnSpPr>
      <xdr:spPr>
        <a:xfrm flipV="1">
          <a:off x="19202400" y="13449300"/>
          <a:ext cx="7493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31750</xdr:rowOff>
    </xdr:from>
    <xdr:to>
      <xdr:col>107</xdr:col>
      <xdr:colOff>101600</xdr:colOff>
      <xdr:row>81</xdr:row>
      <xdr:rowOff>133350</xdr:rowOff>
    </xdr:to>
    <xdr:sp macro="" textlink="">
      <xdr:nvSpPr>
        <xdr:cNvPr id="714" name="楕円 713">
          <a:extLst>
            <a:ext uri="{FF2B5EF4-FFF2-40B4-BE49-F238E27FC236}">
              <a16:creationId xmlns:a16="http://schemas.microsoft.com/office/drawing/2014/main" id="{1AEC686A-6B71-4CE9-9E3E-03E19E7BD4E1}"/>
            </a:ext>
          </a:extLst>
        </xdr:cNvPr>
        <xdr:cNvSpPr/>
      </xdr:nvSpPr>
      <xdr:spPr>
        <a:xfrm>
          <a:off x="1834515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82550</xdr:rowOff>
    </xdr:from>
    <xdr:to>
      <xdr:col>111</xdr:col>
      <xdr:colOff>177800</xdr:colOff>
      <xdr:row>81</xdr:row>
      <xdr:rowOff>82550</xdr:rowOff>
    </xdr:to>
    <xdr:cxnSp macro="">
      <xdr:nvCxnSpPr>
        <xdr:cNvPr id="715" name="直線コネクタ 714">
          <a:extLst>
            <a:ext uri="{FF2B5EF4-FFF2-40B4-BE49-F238E27FC236}">
              <a16:creationId xmlns:a16="http://schemas.microsoft.com/office/drawing/2014/main" id="{0FD9C762-2B4C-4AC7-87C4-355907B126C4}"/>
            </a:ext>
          </a:extLst>
        </xdr:cNvPr>
        <xdr:cNvCxnSpPr/>
      </xdr:nvCxnSpPr>
      <xdr:spPr>
        <a:xfrm>
          <a:off x="18395950" y="134620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716" name="楕円 715">
          <a:extLst>
            <a:ext uri="{FF2B5EF4-FFF2-40B4-BE49-F238E27FC236}">
              <a16:creationId xmlns:a16="http://schemas.microsoft.com/office/drawing/2014/main" id="{6BE52C51-2DC9-4141-8EF9-128E2FC35524}"/>
            </a:ext>
          </a:extLst>
        </xdr:cNvPr>
        <xdr:cNvSpPr/>
      </xdr:nvSpPr>
      <xdr:spPr>
        <a:xfrm>
          <a:off x="175514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82550</xdr:rowOff>
    </xdr:from>
    <xdr:to>
      <xdr:col>107</xdr:col>
      <xdr:colOff>50800</xdr:colOff>
      <xdr:row>81</xdr:row>
      <xdr:rowOff>95250</xdr:rowOff>
    </xdr:to>
    <xdr:cxnSp macro="">
      <xdr:nvCxnSpPr>
        <xdr:cNvPr id="717" name="直線コネクタ 716">
          <a:extLst>
            <a:ext uri="{FF2B5EF4-FFF2-40B4-BE49-F238E27FC236}">
              <a16:creationId xmlns:a16="http://schemas.microsoft.com/office/drawing/2014/main" id="{B9FEA0AA-0EAF-467D-AA2D-99095AEEEB13}"/>
            </a:ext>
          </a:extLst>
        </xdr:cNvPr>
        <xdr:cNvCxnSpPr/>
      </xdr:nvCxnSpPr>
      <xdr:spPr>
        <a:xfrm flipV="1">
          <a:off x="17602200" y="1346200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57150</xdr:rowOff>
    </xdr:from>
    <xdr:to>
      <xdr:col>98</xdr:col>
      <xdr:colOff>38100</xdr:colOff>
      <xdr:row>81</xdr:row>
      <xdr:rowOff>158750</xdr:rowOff>
    </xdr:to>
    <xdr:sp macro="" textlink="">
      <xdr:nvSpPr>
        <xdr:cNvPr id="718" name="楕円 717">
          <a:extLst>
            <a:ext uri="{FF2B5EF4-FFF2-40B4-BE49-F238E27FC236}">
              <a16:creationId xmlns:a16="http://schemas.microsoft.com/office/drawing/2014/main" id="{7F366FAC-602E-4C3B-8064-EC6BA6C11F9E}"/>
            </a:ext>
          </a:extLst>
        </xdr:cNvPr>
        <xdr:cNvSpPr/>
      </xdr:nvSpPr>
      <xdr:spPr>
        <a:xfrm>
          <a:off x="16757650" y="13436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107950</xdr:rowOff>
    </xdr:to>
    <xdr:cxnSp macro="">
      <xdr:nvCxnSpPr>
        <xdr:cNvPr id="719" name="直線コネクタ 718">
          <a:extLst>
            <a:ext uri="{FF2B5EF4-FFF2-40B4-BE49-F238E27FC236}">
              <a16:creationId xmlns:a16="http://schemas.microsoft.com/office/drawing/2014/main" id="{AC719EAB-B39D-4E83-913F-A6B43786DA9B}"/>
            </a:ext>
          </a:extLst>
        </xdr:cNvPr>
        <xdr:cNvCxnSpPr/>
      </xdr:nvCxnSpPr>
      <xdr:spPr>
        <a:xfrm flipV="1">
          <a:off x="16802100" y="1347470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20" name="n_1aveValue【消防施設】&#10;一人当たり面積">
          <a:extLst>
            <a:ext uri="{FF2B5EF4-FFF2-40B4-BE49-F238E27FC236}">
              <a16:creationId xmlns:a16="http://schemas.microsoft.com/office/drawing/2014/main" id="{B15E5D2A-0B33-4D9E-9F2F-DFC051F16130}"/>
            </a:ext>
          </a:extLst>
        </xdr:cNvPr>
        <xdr:cNvSpPr txBox="1"/>
      </xdr:nvSpPr>
      <xdr:spPr>
        <a:xfrm>
          <a:off x="189802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21" name="n_2aveValue【消防施設】&#10;一人当たり面積">
          <a:extLst>
            <a:ext uri="{FF2B5EF4-FFF2-40B4-BE49-F238E27FC236}">
              <a16:creationId xmlns:a16="http://schemas.microsoft.com/office/drawing/2014/main" id="{B4C5F6E0-FFCB-4803-BC18-53A4CF1FAA2F}"/>
            </a:ext>
          </a:extLst>
        </xdr:cNvPr>
        <xdr:cNvSpPr txBox="1"/>
      </xdr:nvSpPr>
      <xdr:spPr>
        <a:xfrm>
          <a:off x="181801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722" name="n_3aveValue【消防施設】&#10;一人当たり面積">
          <a:extLst>
            <a:ext uri="{FF2B5EF4-FFF2-40B4-BE49-F238E27FC236}">
              <a16:creationId xmlns:a16="http://schemas.microsoft.com/office/drawing/2014/main" id="{4D2F8605-5B8A-4D87-8B66-B42AEC936303}"/>
            </a:ext>
          </a:extLst>
        </xdr:cNvPr>
        <xdr:cNvSpPr txBox="1"/>
      </xdr:nvSpPr>
      <xdr:spPr>
        <a:xfrm>
          <a:off x="1738637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723" name="n_4aveValue【消防施設】&#10;一人当たり面積">
          <a:extLst>
            <a:ext uri="{FF2B5EF4-FFF2-40B4-BE49-F238E27FC236}">
              <a16:creationId xmlns:a16="http://schemas.microsoft.com/office/drawing/2014/main" id="{859539BB-B0A8-46A6-B6C9-4CE012C3171F}"/>
            </a:ext>
          </a:extLst>
        </xdr:cNvPr>
        <xdr:cNvSpPr txBox="1"/>
      </xdr:nvSpPr>
      <xdr:spPr>
        <a:xfrm>
          <a:off x="165926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149877</xdr:rowOff>
    </xdr:from>
    <xdr:ext cx="469744" cy="259045"/>
    <xdr:sp macro="" textlink="">
      <xdr:nvSpPr>
        <xdr:cNvPr id="724" name="n_1mainValue【消防施設】&#10;一人当たり面積">
          <a:extLst>
            <a:ext uri="{FF2B5EF4-FFF2-40B4-BE49-F238E27FC236}">
              <a16:creationId xmlns:a16="http://schemas.microsoft.com/office/drawing/2014/main" id="{78AC6580-D99A-48EA-A4CE-6853271CB0CC}"/>
            </a:ext>
          </a:extLst>
        </xdr:cNvPr>
        <xdr:cNvSpPr txBox="1"/>
      </xdr:nvSpPr>
      <xdr:spPr>
        <a:xfrm>
          <a:off x="189802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149877</xdr:rowOff>
    </xdr:from>
    <xdr:ext cx="469744" cy="259045"/>
    <xdr:sp macro="" textlink="">
      <xdr:nvSpPr>
        <xdr:cNvPr id="725" name="n_2mainValue【消防施設】&#10;一人当たり面積">
          <a:extLst>
            <a:ext uri="{FF2B5EF4-FFF2-40B4-BE49-F238E27FC236}">
              <a16:creationId xmlns:a16="http://schemas.microsoft.com/office/drawing/2014/main" id="{A1EC29D3-3BC7-4129-9227-8F1D7C01712D}"/>
            </a:ext>
          </a:extLst>
        </xdr:cNvPr>
        <xdr:cNvSpPr txBox="1"/>
      </xdr:nvSpPr>
      <xdr:spPr>
        <a:xfrm>
          <a:off x="181801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726" name="n_3mainValue【消防施設】&#10;一人当たり面積">
          <a:extLst>
            <a:ext uri="{FF2B5EF4-FFF2-40B4-BE49-F238E27FC236}">
              <a16:creationId xmlns:a16="http://schemas.microsoft.com/office/drawing/2014/main" id="{D88CB729-481A-499F-B190-ED1C3B030ED1}"/>
            </a:ext>
          </a:extLst>
        </xdr:cNvPr>
        <xdr:cNvSpPr txBox="1"/>
      </xdr:nvSpPr>
      <xdr:spPr>
        <a:xfrm>
          <a:off x="1738637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3827</xdr:rowOff>
    </xdr:from>
    <xdr:ext cx="469744" cy="259045"/>
    <xdr:sp macro="" textlink="">
      <xdr:nvSpPr>
        <xdr:cNvPr id="727" name="n_4mainValue【消防施設】&#10;一人当たり面積">
          <a:extLst>
            <a:ext uri="{FF2B5EF4-FFF2-40B4-BE49-F238E27FC236}">
              <a16:creationId xmlns:a16="http://schemas.microsoft.com/office/drawing/2014/main" id="{C280E288-904D-40FD-906D-88FAEB31B574}"/>
            </a:ext>
          </a:extLst>
        </xdr:cNvPr>
        <xdr:cNvSpPr txBox="1"/>
      </xdr:nvSpPr>
      <xdr:spPr>
        <a:xfrm>
          <a:off x="16592627" y="132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45822906-CCB2-4D1A-81FE-67F8B80BC4E5}"/>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41832B13-1586-439F-8DEC-4A69A4EB0751}"/>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648B3B55-E706-474D-8A81-8A2710A9027C}"/>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B897875C-8DA8-42E2-92B3-06FF4D4C5F22}"/>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F54B4444-C080-43A1-8CD5-51E78CA88BAB}"/>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6B361C4F-15E0-4E3A-B8BF-24ACA122D1E7}"/>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4ECF720E-58A7-44F9-8641-9F19089A550B}"/>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327F9444-BE9F-47CB-BB97-CA63AC793222}"/>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55E222B8-3198-4A2F-AF6E-A0C3385BD13F}"/>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A536D92D-8E39-4C39-B751-80F5C9BCFD21}"/>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82E09F47-3F84-45BA-9D64-0BCD26E50E5D}"/>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9" name="直線コネクタ 738">
          <a:extLst>
            <a:ext uri="{FF2B5EF4-FFF2-40B4-BE49-F238E27FC236}">
              <a16:creationId xmlns:a16="http://schemas.microsoft.com/office/drawing/2014/main" id="{BAB8344D-C9BC-4636-AC64-3C053C40381F}"/>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0" name="テキスト ボックス 739">
          <a:extLst>
            <a:ext uri="{FF2B5EF4-FFF2-40B4-BE49-F238E27FC236}">
              <a16:creationId xmlns:a16="http://schemas.microsoft.com/office/drawing/2014/main" id="{E053D2F2-E006-4337-820B-CFAA94603A7D}"/>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1" name="直線コネクタ 740">
          <a:extLst>
            <a:ext uri="{FF2B5EF4-FFF2-40B4-BE49-F238E27FC236}">
              <a16:creationId xmlns:a16="http://schemas.microsoft.com/office/drawing/2014/main" id="{841BD571-9B3D-4467-863E-24AD7F638897}"/>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2" name="テキスト ボックス 741">
          <a:extLst>
            <a:ext uri="{FF2B5EF4-FFF2-40B4-BE49-F238E27FC236}">
              <a16:creationId xmlns:a16="http://schemas.microsoft.com/office/drawing/2014/main" id="{BB6A1966-B6DD-4B06-996E-0BC3EDF3CC38}"/>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3" name="直線コネクタ 742">
          <a:extLst>
            <a:ext uri="{FF2B5EF4-FFF2-40B4-BE49-F238E27FC236}">
              <a16:creationId xmlns:a16="http://schemas.microsoft.com/office/drawing/2014/main" id="{1B046FC5-CF83-414A-9D7A-947243009031}"/>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4" name="テキスト ボックス 743">
          <a:extLst>
            <a:ext uri="{FF2B5EF4-FFF2-40B4-BE49-F238E27FC236}">
              <a16:creationId xmlns:a16="http://schemas.microsoft.com/office/drawing/2014/main" id="{00A9AB4F-165E-4404-9E89-F01FDC99C1B1}"/>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5" name="直線コネクタ 744">
          <a:extLst>
            <a:ext uri="{FF2B5EF4-FFF2-40B4-BE49-F238E27FC236}">
              <a16:creationId xmlns:a16="http://schemas.microsoft.com/office/drawing/2014/main" id="{CD1889C0-2D17-41E6-BAEB-E2F07F771BFE}"/>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6" name="テキスト ボックス 745">
          <a:extLst>
            <a:ext uri="{FF2B5EF4-FFF2-40B4-BE49-F238E27FC236}">
              <a16:creationId xmlns:a16="http://schemas.microsoft.com/office/drawing/2014/main" id="{23D41D26-F2BB-49EE-ADAB-7F0B7CED6868}"/>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7" name="直線コネクタ 746">
          <a:extLst>
            <a:ext uri="{FF2B5EF4-FFF2-40B4-BE49-F238E27FC236}">
              <a16:creationId xmlns:a16="http://schemas.microsoft.com/office/drawing/2014/main" id="{874EA8C1-7B2A-4652-9F18-FF27651FC7DE}"/>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8" name="テキスト ボックス 747">
          <a:extLst>
            <a:ext uri="{FF2B5EF4-FFF2-40B4-BE49-F238E27FC236}">
              <a16:creationId xmlns:a16="http://schemas.microsoft.com/office/drawing/2014/main" id="{F1C6CD71-D5E6-4F1E-9624-7539235144F9}"/>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a:extLst>
            <a:ext uri="{FF2B5EF4-FFF2-40B4-BE49-F238E27FC236}">
              <a16:creationId xmlns:a16="http://schemas.microsoft.com/office/drawing/2014/main" id="{8D73D245-B002-4199-81AB-E2F93C7637C4}"/>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0" name="テキスト ボックス 749">
          <a:extLst>
            <a:ext uri="{FF2B5EF4-FFF2-40B4-BE49-F238E27FC236}">
              <a16:creationId xmlns:a16="http://schemas.microsoft.com/office/drawing/2014/main" id="{E53F5785-D537-4349-A4FC-0E975C7AFC12}"/>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庁舎】&#10;有形固定資産減価償却率グラフ枠">
          <a:extLst>
            <a:ext uri="{FF2B5EF4-FFF2-40B4-BE49-F238E27FC236}">
              <a16:creationId xmlns:a16="http://schemas.microsoft.com/office/drawing/2014/main" id="{09EA0457-C1EA-4227-AA5B-A9D6FECF3ECA}"/>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752" name="直線コネクタ 751">
          <a:extLst>
            <a:ext uri="{FF2B5EF4-FFF2-40B4-BE49-F238E27FC236}">
              <a16:creationId xmlns:a16="http://schemas.microsoft.com/office/drawing/2014/main" id="{90FFA399-5112-428F-83F5-F51AC829049C}"/>
            </a:ext>
          </a:extLst>
        </xdr:cNvPr>
        <xdr:cNvCxnSpPr/>
      </xdr:nvCxnSpPr>
      <xdr:spPr>
        <a:xfrm flipV="1">
          <a:off x="14699614" y="164782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753" name="【庁舎】&#10;有形固定資産減価償却率最小値テキスト">
          <a:extLst>
            <a:ext uri="{FF2B5EF4-FFF2-40B4-BE49-F238E27FC236}">
              <a16:creationId xmlns:a16="http://schemas.microsoft.com/office/drawing/2014/main" id="{4DF51570-E5B9-4361-9B57-E70421626F56}"/>
            </a:ext>
          </a:extLst>
        </xdr:cNvPr>
        <xdr:cNvSpPr txBox="1"/>
      </xdr:nvSpPr>
      <xdr:spPr>
        <a:xfrm>
          <a:off x="14738350"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754" name="直線コネクタ 753">
          <a:extLst>
            <a:ext uri="{FF2B5EF4-FFF2-40B4-BE49-F238E27FC236}">
              <a16:creationId xmlns:a16="http://schemas.microsoft.com/office/drawing/2014/main" id="{DD11EF8D-89F3-45A9-955C-F00D76874C4D}"/>
            </a:ext>
          </a:extLst>
        </xdr:cNvPr>
        <xdr:cNvCxnSpPr/>
      </xdr:nvCxnSpPr>
      <xdr:spPr>
        <a:xfrm>
          <a:off x="14611350" y="17828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755" name="【庁舎】&#10;有形固定資産減価償却率最大値テキスト">
          <a:extLst>
            <a:ext uri="{FF2B5EF4-FFF2-40B4-BE49-F238E27FC236}">
              <a16:creationId xmlns:a16="http://schemas.microsoft.com/office/drawing/2014/main" id="{D6790AAF-FA96-44D0-8D92-48829CE85BAF}"/>
            </a:ext>
          </a:extLst>
        </xdr:cNvPr>
        <xdr:cNvSpPr txBox="1"/>
      </xdr:nvSpPr>
      <xdr:spPr>
        <a:xfrm>
          <a:off x="14738350" y="1625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756" name="直線コネクタ 755">
          <a:extLst>
            <a:ext uri="{FF2B5EF4-FFF2-40B4-BE49-F238E27FC236}">
              <a16:creationId xmlns:a16="http://schemas.microsoft.com/office/drawing/2014/main" id="{8D075527-9F38-489D-A62F-86DD16F2E99E}"/>
            </a:ext>
          </a:extLst>
        </xdr:cNvPr>
        <xdr:cNvCxnSpPr/>
      </xdr:nvCxnSpPr>
      <xdr:spPr>
        <a:xfrm>
          <a:off x="14611350" y="16478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757" name="【庁舎】&#10;有形固定資産減価償却率平均値テキスト">
          <a:extLst>
            <a:ext uri="{FF2B5EF4-FFF2-40B4-BE49-F238E27FC236}">
              <a16:creationId xmlns:a16="http://schemas.microsoft.com/office/drawing/2014/main" id="{63B75DE2-6862-411D-AB52-E86BC89CD014}"/>
            </a:ext>
          </a:extLst>
        </xdr:cNvPr>
        <xdr:cNvSpPr txBox="1"/>
      </xdr:nvSpPr>
      <xdr:spPr>
        <a:xfrm>
          <a:off x="14738350" y="17016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758" name="フローチャート: 判断 757">
          <a:extLst>
            <a:ext uri="{FF2B5EF4-FFF2-40B4-BE49-F238E27FC236}">
              <a16:creationId xmlns:a16="http://schemas.microsoft.com/office/drawing/2014/main" id="{781827D6-C68B-4988-8E26-78C0CF1C55AC}"/>
            </a:ext>
          </a:extLst>
        </xdr:cNvPr>
        <xdr:cNvSpPr/>
      </xdr:nvSpPr>
      <xdr:spPr>
        <a:xfrm>
          <a:off x="14649450" y="171646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759" name="フローチャート: 判断 758">
          <a:extLst>
            <a:ext uri="{FF2B5EF4-FFF2-40B4-BE49-F238E27FC236}">
              <a16:creationId xmlns:a16="http://schemas.microsoft.com/office/drawing/2014/main" id="{CC48E23F-DF5A-4282-A16D-6DDB8E041BB9}"/>
            </a:ext>
          </a:extLst>
        </xdr:cNvPr>
        <xdr:cNvSpPr/>
      </xdr:nvSpPr>
      <xdr:spPr>
        <a:xfrm>
          <a:off x="13887450" y="1713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760" name="フローチャート: 判断 759">
          <a:extLst>
            <a:ext uri="{FF2B5EF4-FFF2-40B4-BE49-F238E27FC236}">
              <a16:creationId xmlns:a16="http://schemas.microsoft.com/office/drawing/2014/main" id="{DA347B6E-843F-423E-A775-12340D79CDB7}"/>
            </a:ext>
          </a:extLst>
        </xdr:cNvPr>
        <xdr:cNvSpPr/>
      </xdr:nvSpPr>
      <xdr:spPr>
        <a:xfrm>
          <a:off x="13093700" y="1714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761" name="フローチャート: 判断 760">
          <a:extLst>
            <a:ext uri="{FF2B5EF4-FFF2-40B4-BE49-F238E27FC236}">
              <a16:creationId xmlns:a16="http://schemas.microsoft.com/office/drawing/2014/main" id="{D1CE4777-71F3-408A-B9AC-BBD76ECCB012}"/>
            </a:ext>
          </a:extLst>
        </xdr:cNvPr>
        <xdr:cNvSpPr/>
      </xdr:nvSpPr>
      <xdr:spPr>
        <a:xfrm>
          <a:off x="12299950" y="17179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762" name="フローチャート: 判断 761">
          <a:extLst>
            <a:ext uri="{FF2B5EF4-FFF2-40B4-BE49-F238E27FC236}">
              <a16:creationId xmlns:a16="http://schemas.microsoft.com/office/drawing/2014/main" id="{6196A785-18C9-41D6-8AF5-4B836CE860DD}"/>
            </a:ext>
          </a:extLst>
        </xdr:cNvPr>
        <xdr:cNvSpPr/>
      </xdr:nvSpPr>
      <xdr:spPr>
        <a:xfrm>
          <a:off x="11487150" y="1714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AF2C3CDA-E75C-4AD5-9784-949BDEC04503}"/>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B61EDDAB-45B1-47E2-AC9A-728BF874E3DF}"/>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883F6CF9-C4FD-4877-95A8-DD5EC9C7D57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FEEE8F9C-CA88-4408-8039-F204CB7F9B81}"/>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89A30781-13D7-4C6D-8C72-A2328517F93F}"/>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99695</xdr:rowOff>
    </xdr:from>
    <xdr:to>
      <xdr:col>85</xdr:col>
      <xdr:colOff>177800</xdr:colOff>
      <xdr:row>106</xdr:row>
      <xdr:rowOff>29845</xdr:rowOff>
    </xdr:to>
    <xdr:sp macro="" textlink="">
      <xdr:nvSpPr>
        <xdr:cNvPr id="768" name="楕円 767">
          <a:extLst>
            <a:ext uri="{FF2B5EF4-FFF2-40B4-BE49-F238E27FC236}">
              <a16:creationId xmlns:a16="http://schemas.microsoft.com/office/drawing/2014/main" id="{7B1D9130-8CF3-4BDD-8D6D-F7C43BD9C623}"/>
            </a:ext>
          </a:extLst>
        </xdr:cNvPr>
        <xdr:cNvSpPr/>
      </xdr:nvSpPr>
      <xdr:spPr>
        <a:xfrm>
          <a:off x="14649450" y="175304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78122</xdr:rowOff>
    </xdr:from>
    <xdr:ext cx="405111" cy="259045"/>
    <xdr:sp macro="" textlink="">
      <xdr:nvSpPr>
        <xdr:cNvPr id="769" name="【庁舎】&#10;有形固定資産減価償却率該当値テキスト">
          <a:extLst>
            <a:ext uri="{FF2B5EF4-FFF2-40B4-BE49-F238E27FC236}">
              <a16:creationId xmlns:a16="http://schemas.microsoft.com/office/drawing/2014/main" id="{E17D7673-4086-4634-BFEA-FFEFEB60FD23}"/>
            </a:ext>
          </a:extLst>
        </xdr:cNvPr>
        <xdr:cNvSpPr txBox="1"/>
      </xdr:nvSpPr>
      <xdr:spPr>
        <a:xfrm>
          <a:off x="14738350" y="1750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154939</xdr:rowOff>
    </xdr:from>
    <xdr:to>
      <xdr:col>81</xdr:col>
      <xdr:colOff>101600</xdr:colOff>
      <xdr:row>105</xdr:row>
      <xdr:rowOff>85089</xdr:rowOff>
    </xdr:to>
    <xdr:sp macro="" textlink="">
      <xdr:nvSpPr>
        <xdr:cNvPr id="770" name="楕円 769">
          <a:extLst>
            <a:ext uri="{FF2B5EF4-FFF2-40B4-BE49-F238E27FC236}">
              <a16:creationId xmlns:a16="http://schemas.microsoft.com/office/drawing/2014/main" id="{8B373878-D5CB-4D46-B8D5-C2663FF59728}"/>
            </a:ext>
          </a:extLst>
        </xdr:cNvPr>
        <xdr:cNvSpPr/>
      </xdr:nvSpPr>
      <xdr:spPr>
        <a:xfrm>
          <a:off x="1388745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34289</xdr:rowOff>
    </xdr:from>
    <xdr:to>
      <xdr:col>85</xdr:col>
      <xdr:colOff>127000</xdr:colOff>
      <xdr:row>105</xdr:row>
      <xdr:rowOff>150495</xdr:rowOff>
    </xdr:to>
    <xdr:cxnSp macro="">
      <xdr:nvCxnSpPr>
        <xdr:cNvPr id="771" name="直線コネクタ 770">
          <a:extLst>
            <a:ext uri="{FF2B5EF4-FFF2-40B4-BE49-F238E27FC236}">
              <a16:creationId xmlns:a16="http://schemas.microsoft.com/office/drawing/2014/main" id="{64E6CF36-3FFD-453D-A45E-20EC61E5A640}"/>
            </a:ext>
          </a:extLst>
        </xdr:cNvPr>
        <xdr:cNvCxnSpPr/>
      </xdr:nvCxnSpPr>
      <xdr:spPr>
        <a:xfrm>
          <a:off x="13938250" y="17465039"/>
          <a:ext cx="7620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72" name="楕円 771">
          <a:extLst>
            <a:ext uri="{FF2B5EF4-FFF2-40B4-BE49-F238E27FC236}">
              <a16:creationId xmlns:a16="http://schemas.microsoft.com/office/drawing/2014/main" id="{27837353-1C7D-4ACD-9A5A-A9F3BE5B5278}"/>
            </a:ext>
          </a:extLst>
        </xdr:cNvPr>
        <xdr:cNvSpPr/>
      </xdr:nvSpPr>
      <xdr:spPr>
        <a:xfrm>
          <a:off x="130937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xdr:rowOff>
    </xdr:from>
    <xdr:to>
      <xdr:col>81</xdr:col>
      <xdr:colOff>50800</xdr:colOff>
      <xdr:row>105</xdr:row>
      <xdr:rowOff>34289</xdr:rowOff>
    </xdr:to>
    <xdr:cxnSp macro="">
      <xdr:nvCxnSpPr>
        <xdr:cNvPr id="773" name="直線コネクタ 772">
          <a:extLst>
            <a:ext uri="{FF2B5EF4-FFF2-40B4-BE49-F238E27FC236}">
              <a16:creationId xmlns:a16="http://schemas.microsoft.com/office/drawing/2014/main" id="{A5131D38-8CF4-44C1-BBA3-06679F136628}"/>
            </a:ext>
          </a:extLst>
        </xdr:cNvPr>
        <xdr:cNvCxnSpPr/>
      </xdr:nvCxnSpPr>
      <xdr:spPr>
        <a:xfrm>
          <a:off x="13144500" y="17438370"/>
          <a:ext cx="79375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156845</xdr:rowOff>
    </xdr:from>
    <xdr:to>
      <xdr:col>72</xdr:col>
      <xdr:colOff>38100</xdr:colOff>
      <xdr:row>105</xdr:row>
      <xdr:rowOff>86995</xdr:rowOff>
    </xdr:to>
    <xdr:sp macro="" textlink="">
      <xdr:nvSpPr>
        <xdr:cNvPr id="774" name="楕円 773">
          <a:extLst>
            <a:ext uri="{FF2B5EF4-FFF2-40B4-BE49-F238E27FC236}">
              <a16:creationId xmlns:a16="http://schemas.microsoft.com/office/drawing/2014/main" id="{F3C283C7-49F2-4BCE-A04C-BDBEC2DE8C0D}"/>
            </a:ext>
          </a:extLst>
        </xdr:cNvPr>
        <xdr:cNvSpPr/>
      </xdr:nvSpPr>
      <xdr:spPr>
        <a:xfrm>
          <a:off x="12299950" y="174161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xdr:rowOff>
    </xdr:from>
    <xdr:to>
      <xdr:col>76</xdr:col>
      <xdr:colOff>114300</xdr:colOff>
      <xdr:row>105</xdr:row>
      <xdr:rowOff>36195</xdr:rowOff>
    </xdr:to>
    <xdr:cxnSp macro="">
      <xdr:nvCxnSpPr>
        <xdr:cNvPr id="775" name="直線コネクタ 774">
          <a:extLst>
            <a:ext uri="{FF2B5EF4-FFF2-40B4-BE49-F238E27FC236}">
              <a16:creationId xmlns:a16="http://schemas.microsoft.com/office/drawing/2014/main" id="{5F5E44B9-3887-43BA-AF50-515CB013FD59}"/>
            </a:ext>
          </a:extLst>
        </xdr:cNvPr>
        <xdr:cNvCxnSpPr/>
      </xdr:nvCxnSpPr>
      <xdr:spPr>
        <a:xfrm flipV="1">
          <a:off x="12344400" y="17438370"/>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153036</xdr:rowOff>
    </xdr:from>
    <xdr:to>
      <xdr:col>67</xdr:col>
      <xdr:colOff>101600</xdr:colOff>
      <xdr:row>105</xdr:row>
      <xdr:rowOff>83186</xdr:rowOff>
    </xdr:to>
    <xdr:sp macro="" textlink="">
      <xdr:nvSpPr>
        <xdr:cNvPr id="776" name="楕円 775">
          <a:extLst>
            <a:ext uri="{FF2B5EF4-FFF2-40B4-BE49-F238E27FC236}">
              <a16:creationId xmlns:a16="http://schemas.microsoft.com/office/drawing/2014/main" id="{A61C5CC7-2125-4489-A36B-2544ED64F0E8}"/>
            </a:ext>
          </a:extLst>
        </xdr:cNvPr>
        <xdr:cNvSpPr/>
      </xdr:nvSpPr>
      <xdr:spPr>
        <a:xfrm>
          <a:off x="11487150" y="174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32386</xdr:rowOff>
    </xdr:from>
    <xdr:to>
      <xdr:col>71</xdr:col>
      <xdr:colOff>177800</xdr:colOff>
      <xdr:row>105</xdr:row>
      <xdr:rowOff>36195</xdr:rowOff>
    </xdr:to>
    <xdr:cxnSp macro="">
      <xdr:nvCxnSpPr>
        <xdr:cNvPr id="777" name="直線コネクタ 776">
          <a:extLst>
            <a:ext uri="{FF2B5EF4-FFF2-40B4-BE49-F238E27FC236}">
              <a16:creationId xmlns:a16="http://schemas.microsoft.com/office/drawing/2014/main" id="{D5954BDD-AD87-42DA-8C5F-6D33127A50F8}"/>
            </a:ext>
          </a:extLst>
        </xdr:cNvPr>
        <xdr:cNvCxnSpPr/>
      </xdr:nvCxnSpPr>
      <xdr:spPr>
        <a:xfrm>
          <a:off x="11537950" y="17463136"/>
          <a:ext cx="8064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778" name="n_1aveValue【庁舎】&#10;有形固定資産減価償却率">
          <a:extLst>
            <a:ext uri="{FF2B5EF4-FFF2-40B4-BE49-F238E27FC236}">
              <a16:creationId xmlns:a16="http://schemas.microsoft.com/office/drawing/2014/main" id="{79A91103-2A13-4DEE-A844-468B53813068}"/>
            </a:ext>
          </a:extLst>
        </xdr:cNvPr>
        <xdr:cNvSpPr txBox="1"/>
      </xdr:nvSpPr>
      <xdr:spPr>
        <a:xfrm>
          <a:off x="137420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779" name="n_2aveValue【庁舎】&#10;有形固定資産減価償却率">
          <a:extLst>
            <a:ext uri="{FF2B5EF4-FFF2-40B4-BE49-F238E27FC236}">
              <a16:creationId xmlns:a16="http://schemas.microsoft.com/office/drawing/2014/main" id="{B8047944-6664-4B0D-98F2-16910EB75D4C}"/>
            </a:ext>
          </a:extLst>
        </xdr:cNvPr>
        <xdr:cNvSpPr txBox="1"/>
      </xdr:nvSpPr>
      <xdr:spPr>
        <a:xfrm>
          <a:off x="12960994" y="1692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780" name="n_3aveValue【庁舎】&#10;有形固定資産減価償却率">
          <a:extLst>
            <a:ext uri="{FF2B5EF4-FFF2-40B4-BE49-F238E27FC236}">
              <a16:creationId xmlns:a16="http://schemas.microsoft.com/office/drawing/2014/main" id="{69922628-606C-4832-8D3E-02C3805730FC}"/>
            </a:ext>
          </a:extLst>
        </xdr:cNvPr>
        <xdr:cNvSpPr txBox="1"/>
      </xdr:nvSpPr>
      <xdr:spPr>
        <a:xfrm>
          <a:off x="12167244" y="1695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781" name="n_4aveValue【庁舎】&#10;有形固定資産減価償却率">
          <a:extLst>
            <a:ext uri="{FF2B5EF4-FFF2-40B4-BE49-F238E27FC236}">
              <a16:creationId xmlns:a16="http://schemas.microsoft.com/office/drawing/2014/main" id="{3B31D1F9-8A62-4B7F-A34B-14FEB204EC13}"/>
            </a:ext>
          </a:extLst>
        </xdr:cNvPr>
        <xdr:cNvSpPr txBox="1"/>
      </xdr:nvSpPr>
      <xdr:spPr>
        <a:xfrm>
          <a:off x="113544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76216</xdr:rowOff>
    </xdr:from>
    <xdr:ext cx="405111" cy="259045"/>
    <xdr:sp macro="" textlink="">
      <xdr:nvSpPr>
        <xdr:cNvPr id="782" name="n_1mainValue【庁舎】&#10;有形固定資産減価償却率">
          <a:extLst>
            <a:ext uri="{FF2B5EF4-FFF2-40B4-BE49-F238E27FC236}">
              <a16:creationId xmlns:a16="http://schemas.microsoft.com/office/drawing/2014/main" id="{98338060-1D98-4DD2-8A94-E6F3B6AA5BEF}"/>
            </a:ext>
          </a:extLst>
        </xdr:cNvPr>
        <xdr:cNvSpPr txBox="1"/>
      </xdr:nvSpPr>
      <xdr:spPr>
        <a:xfrm>
          <a:off x="137420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783" name="n_2mainValue【庁舎】&#10;有形固定資産減価償却率">
          <a:extLst>
            <a:ext uri="{FF2B5EF4-FFF2-40B4-BE49-F238E27FC236}">
              <a16:creationId xmlns:a16="http://schemas.microsoft.com/office/drawing/2014/main" id="{D2CF4AA4-237E-4EDF-85CE-525AF17D3A59}"/>
            </a:ext>
          </a:extLst>
        </xdr:cNvPr>
        <xdr:cNvSpPr txBox="1"/>
      </xdr:nvSpPr>
      <xdr:spPr>
        <a:xfrm>
          <a:off x="12960994" y="174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78122</xdr:rowOff>
    </xdr:from>
    <xdr:ext cx="405111" cy="259045"/>
    <xdr:sp macro="" textlink="">
      <xdr:nvSpPr>
        <xdr:cNvPr id="784" name="n_3mainValue【庁舎】&#10;有形固定資産減価償却率">
          <a:extLst>
            <a:ext uri="{FF2B5EF4-FFF2-40B4-BE49-F238E27FC236}">
              <a16:creationId xmlns:a16="http://schemas.microsoft.com/office/drawing/2014/main" id="{6ABDAC0F-FB42-4971-ABA6-E4E746A1555A}"/>
            </a:ext>
          </a:extLst>
        </xdr:cNvPr>
        <xdr:cNvSpPr txBox="1"/>
      </xdr:nvSpPr>
      <xdr:spPr>
        <a:xfrm>
          <a:off x="12167244" y="1750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74313</xdr:rowOff>
    </xdr:from>
    <xdr:ext cx="405111" cy="259045"/>
    <xdr:sp macro="" textlink="">
      <xdr:nvSpPr>
        <xdr:cNvPr id="785" name="n_4mainValue【庁舎】&#10;有形固定資産減価償却率">
          <a:extLst>
            <a:ext uri="{FF2B5EF4-FFF2-40B4-BE49-F238E27FC236}">
              <a16:creationId xmlns:a16="http://schemas.microsoft.com/office/drawing/2014/main" id="{516E5AF8-DEE9-4AE0-87FF-1C2E51441F8B}"/>
            </a:ext>
          </a:extLst>
        </xdr:cNvPr>
        <xdr:cNvSpPr txBox="1"/>
      </xdr:nvSpPr>
      <xdr:spPr>
        <a:xfrm>
          <a:off x="11354444" y="1750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a:extLst>
            <a:ext uri="{FF2B5EF4-FFF2-40B4-BE49-F238E27FC236}">
              <a16:creationId xmlns:a16="http://schemas.microsoft.com/office/drawing/2014/main" id="{5A663824-B4A6-47FD-B31E-32E4105372B3}"/>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a:extLst>
            <a:ext uri="{FF2B5EF4-FFF2-40B4-BE49-F238E27FC236}">
              <a16:creationId xmlns:a16="http://schemas.microsoft.com/office/drawing/2014/main" id="{B5583D64-7333-401B-9BAA-561FD6179F09}"/>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a:extLst>
            <a:ext uri="{FF2B5EF4-FFF2-40B4-BE49-F238E27FC236}">
              <a16:creationId xmlns:a16="http://schemas.microsoft.com/office/drawing/2014/main" id="{81871FB3-4E4A-4FED-8D60-6DD0413F70D6}"/>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a:extLst>
            <a:ext uri="{FF2B5EF4-FFF2-40B4-BE49-F238E27FC236}">
              <a16:creationId xmlns:a16="http://schemas.microsoft.com/office/drawing/2014/main" id="{CE0C4E9A-0FF5-4B75-97E7-301DE4AABC98}"/>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a:extLst>
            <a:ext uri="{FF2B5EF4-FFF2-40B4-BE49-F238E27FC236}">
              <a16:creationId xmlns:a16="http://schemas.microsoft.com/office/drawing/2014/main" id="{1E4951B4-E265-448D-B428-80B59B196BA7}"/>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a:extLst>
            <a:ext uri="{FF2B5EF4-FFF2-40B4-BE49-F238E27FC236}">
              <a16:creationId xmlns:a16="http://schemas.microsoft.com/office/drawing/2014/main" id="{4D741734-BCBE-42CF-946D-BBFEA9A7FE03}"/>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a:extLst>
            <a:ext uri="{FF2B5EF4-FFF2-40B4-BE49-F238E27FC236}">
              <a16:creationId xmlns:a16="http://schemas.microsoft.com/office/drawing/2014/main" id="{56AA06CB-6F4B-4089-88AD-F76BE57A912B}"/>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a:extLst>
            <a:ext uri="{FF2B5EF4-FFF2-40B4-BE49-F238E27FC236}">
              <a16:creationId xmlns:a16="http://schemas.microsoft.com/office/drawing/2014/main" id="{3BB47689-407B-440A-A31F-874824875A45}"/>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a:extLst>
            <a:ext uri="{FF2B5EF4-FFF2-40B4-BE49-F238E27FC236}">
              <a16:creationId xmlns:a16="http://schemas.microsoft.com/office/drawing/2014/main" id="{D8F5C8BF-B62F-4636-982F-3D6002CF17E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a:extLst>
            <a:ext uri="{FF2B5EF4-FFF2-40B4-BE49-F238E27FC236}">
              <a16:creationId xmlns:a16="http://schemas.microsoft.com/office/drawing/2014/main" id="{6A1950CA-FAF8-4E94-856F-BF7A5CE6CF31}"/>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6" name="直線コネクタ 795">
          <a:extLst>
            <a:ext uri="{FF2B5EF4-FFF2-40B4-BE49-F238E27FC236}">
              <a16:creationId xmlns:a16="http://schemas.microsoft.com/office/drawing/2014/main" id="{C9A04BE8-9F2F-4D73-A3C8-7ACFC95F51CF}"/>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7" name="テキスト ボックス 796">
          <a:extLst>
            <a:ext uri="{FF2B5EF4-FFF2-40B4-BE49-F238E27FC236}">
              <a16:creationId xmlns:a16="http://schemas.microsoft.com/office/drawing/2014/main" id="{F69B8DBD-C521-4FE0-9C42-9081BA06D125}"/>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8" name="直線コネクタ 797">
          <a:extLst>
            <a:ext uri="{FF2B5EF4-FFF2-40B4-BE49-F238E27FC236}">
              <a16:creationId xmlns:a16="http://schemas.microsoft.com/office/drawing/2014/main" id="{3F18B621-7398-41EB-A1EF-45003436202D}"/>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9" name="テキスト ボックス 798">
          <a:extLst>
            <a:ext uri="{FF2B5EF4-FFF2-40B4-BE49-F238E27FC236}">
              <a16:creationId xmlns:a16="http://schemas.microsoft.com/office/drawing/2014/main" id="{D0BF5616-BC59-4C64-84AE-537A80764553}"/>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0" name="直線コネクタ 799">
          <a:extLst>
            <a:ext uri="{FF2B5EF4-FFF2-40B4-BE49-F238E27FC236}">
              <a16:creationId xmlns:a16="http://schemas.microsoft.com/office/drawing/2014/main" id="{431F4BE7-C35A-4495-9CFD-86C8626E6BA4}"/>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1" name="テキスト ボックス 800">
          <a:extLst>
            <a:ext uri="{FF2B5EF4-FFF2-40B4-BE49-F238E27FC236}">
              <a16:creationId xmlns:a16="http://schemas.microsoft.com/office/drawing/2014/main" id="{7DA3FF34-1729-4A90-8578-85283A005698}"/>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2" name="直線コネクタ 801">
          <a:extLst>
            <a:ext uri="{FF2B5EF4-FFF2-40B4-BE49-F238E27FC236}">
              <a16:creationId xmlns:a16="http://schemas.microsoft.com/office/drawing/2014/main" id="{D0D918C7-0E08-449A-BC81-DA86873F94C9}"/>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3" name="テキスト ボックス 802">
          <a:extLst>
            <a:ext uri="{FF2B5EF4-FFF2-40B4-BE49-F238E27FC236}">
              <a16:creationId xmlns:a16="http://schemas.microsoft.com/office/drawing/2014/main" id="{0A8F6031-5317-4412-BB71-4DB8D3574ACF}"/>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4" name="直線コネクタ 803">
          <a:extLst>
            <a:ext uri="{FF2B5EF4-FFF2-40B4-BE49-F238E27FC236}">
              <a16:creationId xmlns:a16="http://schemas.microsoft.com/office/drawing/2014/main" id="{195AF004-BCDD-4DD6-952F-C54EBD0B1A7B}"/>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5" name="テキスト ボックス 804">
          <a:extLst>
            <a:ext uri="{FF2B5EF4-FFF2-40B4-BE49-F238E27FC236}">
              <a16:creationId xmlns:a16="http://schemas.microsoft.com/office/drawing/2014/main" id="{F6B5D1B9-C9D9-4688-ADDE-959C38E0461F}"/>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6B178389-5723-41AF-A78F-0E85A52AF058}"/>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id="{CAF1F806-438E-4EB5-A85B-B5DF49EA77ED}"/>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庁舎】&#10;一人当たり面積グラフ枠">
          <a:extLst>
            <a:ext uri="{FF2B5EF4-FFF2-40B4-BE49-F238E27FC236}">
              <a16:creationId xmlns:a16="http://schemas.microsoft.com/office/drawing/2014/main" id="{89455297-D423-4D1E-877C-8FC670A8450B}"/>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809" name="直線コネクタ 808">
          <a:extLst>
            <a:ext uri="{FF2B5EF4-FFF2-40B4-BE49-F238E27FC236}">
              <a16:creationId xmlns:a16="http://schemas.microsoft.com/office/drawing/2014/main" id="{E4CA08DF-CBE1-4E26-858E-117F22D88A79}"/>
            </a:ext>
          </a:extLst>
        </xdr:cNvPr>
        <xdr:cNvCxnSpPr/>
      </xdr:nvCxnSpPr>
      <xdr:spPr>
        <a:xfrm flipV="1">
          <a:off x="19951064" y="168173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810" name="【庁舎】&#10;一人当たり面積最小値テキスト">
          <a:extLst>
            <a:ext uri="{FF2B5EF4-FFF2-40B4-BE49-F238E27FC236}">
              <a16:creationId xmlns:a16="http://schemas.microsoft.com/office/drawing/2014/main" id="{EBA7084D-8603-47A3-BBF5-9B6F737D1D0C}"/>
            </a:ext>
          </a:extLst>
        </xdr:cNvPr>
        <xdr:cNvSpPr txBox="1"/>
      </xdr:nvSpPr>
      <xdr:spPr>
        <a:xfrm>
          <a:off x="19989800"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811" name="直線コネクタ 810">
          <a:extLst>
            <a:ext uri="{FF2B5EF4-FFF2-40B4-BE49-F238E27FC236}">
              <a16:creationId xmlns:a16="http://schemas.microsoft.com/office/drawing/2014/main" id="{7F1F52A8-F144-4AB4-865F-6B60C784A259}"/>
            </a:ext>
          </a:extLst>
        </xdr:cNvPr>
        <xdr:cNvCxnSpPr/>
      </xdr:nvCxnSpPr>
      <xdr:spPr>
        <a:xfrm>
          <a:off x="19881850" y="17884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812" name="【庁舎】&#10;一人当たり面積最大値テキスト">
          <a:extLst>
            <a:ext uri="{FF2B5EF4-FFF2-40B4-BE49-F238E27FC236}">
              <a16:creationId xmlns:a16="http://schemas.microsoft.com/office/drawing/2014/main" id="{C4175808-4772-4541-AF7D-97D2A8E6BBE5}"/>
            </a:ext>
          </a:extLst>
        </xdr:cNvPr>
        <xdr:cNvSpPr txBox="1"/>
      </xdr:nvSpPr>
      <xdr:spPr>
        <a:xfrm>
          <a:off x="19989800" y="1659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813" name="直線コネクタ 812">
          <a:extLst>
            <a:ext uri="{FF2B5EF4-FFF2-40B4-BE49-F238E27FC236}">
              <a16:creationId xmlns:a16="http://schemas.microsoft.com/office/drawing/2014/main" id="{1817F864-1BC1-4CAA-AF8C-EC91116481DA}"/>
            </a:ext>
          </a:extLst>
        </xdr:cNvPr>
        <xdr:cNvCxnSpPr/>
      </xdr:nvCxnSpPr>
      <xdr:spPr>
        <a:xfrm>
          <a:off x="19881850" y="16817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14" name="【庁舎】&#10;一人当たり面積平均値テキスト">
          <a:extLst>
            <a:ext uri="{FF2B5EF4-FFF2-40B4-BE49-F238E27FC236}">
              <a16:creationId xmlns:a16="http://schemas.microsoft.com/office/drawing/2014/main" id="{7F468E5F-68EF-4FD8-B39C-01C5F47D05F6}"/>
            </a:ext>
          </a:extLst>
        </xdr:cNvPr>
        <xdr:cNvSpPr txBox="1"/>
      </xdr:nvSpPr>
      <xdr:spPr>
        <a:xfrm>
          <a:off x="19989800" y="17476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15" name="フローチャート: 判断 814">
          <a:extLst>
            <a:ext uri="{FF2B5EF4-FFF2-40B4-BE49-F238E27FC236}">
              <a16:creationId xmlns:a16="http://schemas.microsoft.com/office/drawing/2014/main" id="{F18905F2-ADBE-495A-9A57-563DE26E6552}"/>
            </a:ext>
          </a:extLst>
        </xdr:cNvPr>
        <xdr:cNvSpPr/>
      </xdr:nvSpPr>
      <xdr:spPr>
        <a:xfrm>
          <a:off x="199009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16" name="フローチャート: 判断 815">
          <a:extLst>
            <a:ext uri="{FF2B5EF4-FFF2-40B4-BE49-F238E27FC236}">
              <a16:creationId xmlns:a16="http://schemas.microsoft.com/office/drawing/2014/main" id="{15925E83-F018-4641-932E-F6BEE2BB6F44}"/>
            </a:ext>
          </a:extLst>
        </xdr:cNvPr>
        <xdr:cNvSpPr/>
      </xdr:nvSpPr>
      <xdr:spPr>
        <a:xfrm>
          <a:off x="19157950" y="17505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17" name="フローチャート: 判断 816">
          <a:extLst>
            <a:ext uri="{FF2B5EF4-FFF2-40B4-BE49-F238E27FC236}">
              <a16:creationId xmlns:a16="http://schemas.microsoft.com/office/drawing/2014/main" id="{EDF41DFC-AD3A-455D-AF96-FE2E44A12788}"/>
            </a:ext>
          </a:extLst>
        </xdr:cNvPr>
        <xdr:cNvSpPr/>
      </xdr:nvSpPr>
      <xdr:spPr>
        <a:xfrm>
          <a:off x="1834515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818" name="フローチャート: 判断 817">
          <a:extLst>
            <a:ext uri="{FF2B5EF4-FFF2-40B4-BE49-F238E27FC236}">
              <a16:creationId xmlns:a16="http://schemas.microsoft.com/office/drawing/2014/main" id="{E07440ED-1276-4805-B53D-F8A0B6E162DC}"/>
            </a:ext>
          </a:extLst>
        </xdr:cNvPr>
        <xdr:cNvSpPr/>
      </xdr:nvSpPr>
      <xdr:spPr>
        <a:xfrm>
          <a:off x="17551400" y="1751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819" name="フローチャート: 判断 818">
          <a:extLst>
            <a:ext uri="{FF2B5EF4-FFF2-40B4-BE49-F238E27FC236}">
              <a16:creationId xmlns:a16="http://schemas.microsoft.com/office/drawing/2014/main" id="{86089A56-3F83-41B0-8F2D-E74676D66A96}"/>
            </a:ext>
          </a:extLst>
        </xdr:cNvPr>
        <xdr:cNvSpPr/>
      </xdr:nvSpPr>
      <xdr:spPr>
        <a:xfrm>
          <a:off x="16757650" y="17501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215D3913-1858-42FA-B0E9-450D11046E8C}"/>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C5C95E66-ACAC-4C82-BED4-68EDFD030F4D}"/>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FDE28AA4-7CF4-4D14-8B85-28EDFC04A1F1}"/>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FAC94A12-F3B2-4354-8DD4-ED9D332BEECD}"/>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B2D43A0F-7EF9-46AC-B695-E05D7F70DC8B}"/>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151130</xdr:rowOff>
    </xdr:from>
    <xdr:to>
      <xdr:col>116</xdr:col>
      <xdr:colOff>114300</xdr:colOff>
      <xdr:row>105</xdr:row>
      <xdr:rowOff>81280</xdr:rowOff>
    </xdr:to>
    <xdr:sp macro="" textlink="">
      <xdr:nvSpPr>
        <xdr:cNvPr id="825" name="楕円 824">
          <a:extLst>
            <a:ext uri="{FF2B5EF4-FFF2-40B4-BE49-F238E27FC236}">
              <a16:creationId xmlns:a16="http://schemas.microsoft.com/office/drawing/2014/main" id="{174BA093-13B9-4E0A-B371-0E8B29CB8EB3}"/>
            </a:ext>
          </a:extLst>
        </xdr:cNvPr>
        <xdr:cNvSpPr/>
      </xdr:nvSpPr>
      <xdr:spPr>
        <a:xfrm>
          <a:off x="199009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2557</xdr:rowOff>
    </xdr:from>
    <xdr:ext cx="469744" cy="259045"/>
    <xdr:sp macro="" textlink="">
      <xdr:nvSpPr>
        <xdr:cNvPr id="826" name="【庁舎】&#10;一人当たり面積該当値テキスト">
          <a:extLst>
            <a:ext uri="{FF2B5EF4-FFF2-40B4-BE49-F238E27FC236}">
              <a16:creationId xmlns:a16="http://schemas.microsoft.com/office/drawing/2014/main" id="{8EC86FEB-6C3C-4CB3-AE6A-C2ADB6AB2762}"/>
            </a:ext>
          </a:extLst>
        </xdr:cNvPr>
        <xdr:cNvSpPr txBox="1"/>
      </xdr:nvSpPr>
      <xdr:spPr>
        <a:xfrm>
          <a:off x="19989800" y="1726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162561</xdr:rowOff>
    </xdr:from>
    <xdr:to>
      <xdr:col>112</xdr:col>
      <xdr:colOff>38100</xdr:colOff>
      <xdr:row>105</xdr:row>
      <xdr:rowOff>92711</xdr:rowOff>
    </xdr:to>
    <xdr:sp macro="" textlink="">
      <xdr:nvSpPr>
        <xdr:cNvPr id="827" name="楕円 826">
          <a:extLst>
            <a:ext uri="{FF2B5EF4-FFF2-40B4-BE49-F238E27FC236}">
              <a16:creationId xmlns:a16="http://schemas.microsoft.com/office/drawing/2014/main" id="{590AE075-5ABD-4CF1-B3C4-F65425129552}"/>
            </a:ext>
          </a:extLst>
        </xdr:cNvPr>
        <xdr:cNvSpPr/>
      </xdr:nvSpPr>
      <xdr:spPr>
        <a:xfrm>
          <a:off x="19157950" y="174218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30480</xdr:rowOff>
    </xdr:from>
    <xdr:to>
      <xdr:col>116</xdr:col>
      <xdr:colOff>63500</xdr:colOff>
      <xdr:row>105</xdr:row>
      <xdr:rowOff>41911</xdr:rowOff>
    </xdr:to>
    <xdr:cxnSp macro="">
      <xdr:nvCxnSpPr>
        <xdr:cNvPr id="828" name="直線コネクタ 827">
          <a:extLst>
            <a:ext uri="{FF2B5EF4-FFF2-40B4-BE49-F238E27FC236}">
              <a16:creationId xmlns:a16="http://schemas.microsoft.com/office/drawing/2014/main" id="{310F6390-6545-46D0-A0D2-3C1AAE5E607D}"/>
            </a:ext>
          </a:extLst>
        </xdr:cNvPr>
        <xdr:cNvCxnSpPr/>
      </xdr:nvCxnSpPr>
      <xdr:spPr>
        <a:xfrm flipV="1">
          <a:off x="19202400" y="17461230"/>
          <a:ext cx="7493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829" name="楕円 828">
          <a:extLst>
            <a:ext uri="{FF2B5EF4-FFF2-40B4-BE49-F238E27FC236}">
              <a16:creationId xmlns:a16="http://schemas.microsoft.com/office/drawing/2014/main" id="{6770FE51-9F9D-47F7-B191-D897C5FBFD9F}"/>
            </a:ext>
          </a:extLst>
        </xdr:cNvPr>
        <xdr:cNvSpPr/>
      </xdr:nvSpPr>
      <xdr:spPr>
        <a:xfrm>
          <a:off x="1834515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41911</xdr:rowOff>
    </xdr:from>
    <xdr:to>
      <xdr:col>111</xdr:col>
      <xdr:colOff>177800</xdr:colOff>
      <xdr:row>105</xdr:row>
      <xdr:rowOff>49530</xdr:rowOff>
    </xdr:to>
    <xdr:cxnSp macro="">
      <xdr:nvCxnSpPr>
        <xdr:cNvPr id="830" name="直線コネクタ 829">
          <a:extLst>
            <a:ext uri="{FF2B5EF4-FFF2-40B4-BE49-F238E27FC236}">
              <a16:creationId xmlns:a16="http://schemas.microsoft.com/office/drawing/2014/main" id="{D5015FDA-5EFA-44C9-B1AA-23174135DCC9}"/>
            </a:ext>
          </a:extLst>
        </xdr:cNvPr>
        <xdr:cNvCxnSpPr/>
      </xdr:nvCxnSpPr>
      <xdr:spPr>
        <a:xfrm flipV="1">
          <a:off x="18395950" y="17472661"/>
          <a:ext cx="8064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31" name="楕円 830">
          <a:extLst>
            <a:ext uri="{FF2B5EF4-FFF2-40B4-BE49-F238E27FC236}">
              <a16:creationId xmlns:a16="http://schemas.microsoft.com/office/drawing/2014/main" id="{96BC5FE8-86E2-430C-AC51-D8B11084B41F}"/>
            </a:ext>
          </a:extLst>
        </xdr:cNvPr>
        <xdr:cNvSpPr/>
      </xdr:nvSpPr>
      <xdr:spPr>
        <a:xfrm>
          <a:off x="175514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49530</xdr:rowOff>
    </xdr:from>
    <xdr:to>
      <xdr:col>107</xdr:col>
      <xdr:colOff>50800</xdr:colOff>
      <xdr:row>105</xdr:row>
      <xdr:rowOff>57150</xdr:rowOff>
    </xdr:to>
    <xdr:cxnSp macro="">
      <xdr:nvCxnSpPr>
        <xdr:cNvPr id="832" name="直線コネクタ 831">
          <a:extLst>
            <a:ext uri="{FF2B5EF4-FFF2-40B4-BE49-F238E27FC236}">
              <a16:creationId xmlns:a16="http://schemas.microsoft.com/office/drawing/2014/main" id="{606D1C85-E27D-4F05-8554-438F991B7D41}"/>
            </a:ext>
          </a:extLst>
        </xdr:cNvPr>
        <xdr:cNvCxnSpPr/>
      </xdr:nvCxnSpPr>
      <xdr:spPr>
        <a:xfrm flipV="1">
          <a:off x="17602200" y="1748028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33" name="楕円 832">
          <a:extLst>
            <a:ext uri="{FF2B5EF4-FFF2-40B4-BE49-F238E27FC236}">
              <a16:creationId xmlns:a16="http://schemas.microsoft.com/office/drawing/2014/main" id="{4996D541-FADA-4B60-B548-B86E94C6B0C0}"/>
            </a:ext>
          </a:extLst>
        </xdr:cNvPr>
        <xdr:cNvSpPr/>
      </xdr:nvSpPr>
      <xdr:spPr>
        <a:xfrm>
          <a:off x="16757650" y="17444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57150</xdr:rowOff>
    </xdr:from>
    <xdr:to>
      <xdr:col>102</xdr:col>
      <xdr:colOff>114300</xdr:colOff>
      <xdr:row>105</xdr:row>
      <xdr:rowOff>64770</xdr:rowOff>
    </xdr:to>
    <xdr:cxnSp macro="">
      <xdr:nvCxnSpPr>
        <xdr:cNvPr id="834" name="直線コネクタ 833">
          <a:extLst>
            <a:ext uri="{FF2B5EF4-FFF2-40B4-BE49-F238E27FC236}">
              <a16:creationId xmlns:a16="http://schemas.microsoft.com/office/drawing/2014/main" id="{024055F2-3931-4D4F-9FB9-0562F33D9D97}"/>
            </a:ext>
          </a:extLst>
        </xdr:cNvPr>
        <xdr:cNvCxnSpPr/>
      </xdr:nvCxnSpPr>
      <xdr:spPr>
        <a:xfrm flipV="1">
          <a:off x="16802100" y="1748790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35" name="n_1aveValue【庁舎】&#10;一人当たり面積">
          <a:extLst>
            <a:ext uri="{FF2B5EF4-FFF2-40B4-BE49-F238E27FC236}">
              <a16:creationId xmlns:a16="http://schemas.microsoft.com/office/drawing/2014/main" id="{28010611-2632-44BC-98BA-E8278FE460E4}"/>
            </a:ext>
          </a:extLst>
        </xdr:cNvPr>
        <xdr:cNvSpPr txBox="1"/>
      </xdr:nvSpPr>
      <xdr:spPr>
        <a:xfrm>
          <a:off x="18980227" y="1759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36" name="n_2aveValue【庁舎】&#10;一人当たり面積">
          <a:extLst>
            <a:ext uri="{FF2B5EF4-FFF2-40B4-BE49-F238E27FC236}">
              <a16:creationId xmlns:a16="http://schemas.microsoft.com/office/drawing/2014/main" id="{D3D8FC1A-23D6-4B52-B9E6-1B615C018EBD}"/>
            </a:ext>
          </a:extLst>
        </xdr:cNvPr>
        <xdr:cNvSpPr txBox="1"/>
      </xdr:nvSpPr>
      <xdr:spPr>
        <a:xfrm>
          <a:off x="18180127" y="1759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837" name="n_3aveValue【庁舎】&#10;一人当たり面積">
          <a:extLst>
            <a:ext uri="{FF2B5EF4-FFF2-40B4-BE49-F238E27FC236}">
              <a16:creationId xmlns:a16="http://schemas.microsoft.com/office/drawing/2014/main" id="{A7676557-96C4-43EB-8540-E37C9509EF79}"/>
            </a:ext>
          </a:extLst>
        </xdr:cNvPr>
        <xdr:cNvSpPr txBox="1"/>
      </xdr:nvSpPr>
      <xdr:spPr>
        <a:xfrm>
          <a:off x="17386377" y="1760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838" name="n_4aveValue【庁舎】&#10;一人当たり面積">
          <a:extLst>
            <a:ext uri="{FF2B5EF4-FFF2-40B4-BE49-F238E27FC236}">
              <a16:creationId xmlns:a16="http://schemas.microsoft.com/office/drawing/2014/main" id="{2CBEDFB7-BDDF-4A8A-A396-73CF6695C44B}"/>
            </a:ext>
          </a:extLst>
        </xdr:cNvPr>
        <xdr:cNvSpPr txBox="1"/>
      </xdr:nvSpPr>
      <xdr:spPr>
        <a:xfrm>
          <a:off x="16592627" y="1759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109238</xdr:rowOff>
    </xdr:from>
    <xdr:ext cx="469744" cy="259045"/>
    <xdr:sp macro="" textlink="">
      <xdr:nvSpPr>
        <xdr:cNvPr id="839" name="n_1mainValue【庁舎】&#10;一人当たり面積">
          <a:extLst>
            <a:ext uri="{FF2B5EF4-FFF2-40B4-BE49-F238E27FC236}">
              <a16:creationId xmlns:a16="http://schemas.microsoft.com/office/drawing/2014/main" id="{FF94AA1C-5EC1-4B75-A00B-A95174EA0D8E}"/>
            </a:ext>
          </a:extLst>
        </xdr:cNvPr>
        <xdr:cNvSpPr txBox="1"/>
      </xdr:nvSpPr>
      <xdr:spPr>
        <a:xfrm>
          <a:off x="189802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840" name="n_2mainValue【庁舎】&#10;一人当たり面積">
          <a:extLst>
            <a:ext uri="{FF2B5EF4-FFF2-40B4-BE49-F238E27FC236}">
              <a16:creationId xmlns:a16="http://schemas.microsoft.com/office/drawing/2014/main" id="{6277D591-B29D-4F92-9B0F-8E7D14FD5540}"/>
            </a:ext>
          </a:extLst>
        </xdr:cNvPr>
        <xdr:cNvSpPr txBox="1"/>
      </xdr:nvSpPr>
      <xdr:spPr>
        <a:xfrm>
          <a:off x="18180127" y="172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841" name="n_3mainValue【庁舎】&#10;一人当たり面積">
          <a:extLst>
            <a:ext uri="{FF2B5EF4-FFF2-40B4-BE49-F238E27FC236}">
              <a16:creationId xmlns:a16="http://schemas.microsoft.com/office/drawing/2014/main" id="{873E1AC1-4351-44F1-9768-4EC382910252}"/>
            </a:ext>
          </a:extLst>
        </xdr:cNvPr>
        <xdr:cNvSpPr txBox="1"/>
      </xdr:nvSpPr>
      <xdr:spPr>
        <a:xfrm>
          <a:off x="1738637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842" name="n_4mainValue【庁舎】&#10;一人当たり面積">
          <a:extLst>
            <a:ext uri="{FF2B5EF4-FFF2-40B4-BE49-F238E27FC236}">
              <a16:creationId xmlns:a16="http://schemas.microsoft.com/office/drawing/2014/main" id="{B218E35D-5E56-45A0-96DE-52ED097E6EF6}"/>
            </a:ext>
          </a:extLst>
        </xdr:cNvPr>
        <xdr:cNvSpPr txBox="1"/>
      </xdr:nvSpPr>
      <xdr:spPr>
        <a:xfrm>
          <a:off x="165926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D5D810A9-60B0-4B16-8B1B-3AEC107D3DA6}"/>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31BEBFF2-1452-4635-ADC9-074557183F89}"/>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4F2AA2E3-1130-40B9-9D20-7B15AE21ED58}"/>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一般廃棄物処理施設の有形固定資産減価償却率は，他の施設と比較し，平均値を大きく上回っている状態であるが，現在，施設の更新に向け，設計等を行っているところである。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248,106
247,102
677.87
146,534,785
142,484,781
3,144,618
72,224,159
131,635,714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前年度から大きな変動がなく，依然として歳入に占める市税の割合が低く，類似団体との比較においても，最下位に位置している状況にある。</a:t>
          </a:r>
          <a:endParaRPr lang="ja-JP" altLang="ja-JP" sz="1400">
            <a:effectLst/>
          </a:endParaRPr>
        </a:p>
        <a:p>
          <a:r>
            <a:rPr kumimoji="1" lang="ja-JP" altLang="ja-JP" sz="1100">
              <a:solidFill>
                <a:schemeClr val="dk1"/>
              </a:solidFill>
              <a:effectLst/>
              <a:latin typeface="+mn-lt"/>
              <a:ea typeface="+mn-ea"/>
              <a:cs typeface="+mn-cs"/>
            </a:rPr>
            <a:t>　今後は，地域経済の活性化対策を実施するほか，さらなる市税の収納率の向上など，増収策を図り，財政力の向上に努めていく。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10885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10885</xdr:rowOff>
    </xdr:from>
    <xdr:to>
      <xdr:col>15</xdr:col>
      <xdr:colOff>82550</xdr:colOff>
      <xdr:row>45</xdr:row>
      <xdr:rowOff>10885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726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10885</xdr:rowOff>
    </xdr:from>
    <xdr:to>
      <xdr:col>11</xdr:col>
      <xdr:colOff>31750</xdr:colOff>
      <xdr:row>45</xdr:row>
      <xdr:rowOff>10885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726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131535</xdr:rowOff>
    </xdr:from>
    <xdr:to>
      <xdr:col>15</xdr:col>
      <xdr:colOff>133350</xdr:colOff>
      <xdr:row>45</xdr:row>
      <xdr:rowOff>61685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46462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131535</xdr:rowOff>
    </xdr:from>
    <xdr:to>
      <xdr:col>11</xdr:col>
      <xdr:colOff>82550</xdr:colOff>
      <xdr:row>45</xdr:row>
      <xdr:rowOff>61685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46462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131535</xdr:rowOff>
    </xdr:from>
    <xdr:to>
      <xdr:col>7</xdr:col>
      <xdr:colOff>31750</xdr:colOff>
      <xdr:row>45</xdr:row>
      <xdr:rowOff>61685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46462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近年は普通交付税の減などにより，悪化している状況</a:t>
          </a:r>
          <a:r>
            <a:rPr kumimoji="1" lang="ja-JP" altLang="en-US" sz="1100">
              <a:solidFill>
                <a:schemeClr val="dk1"/>
              </a:solidFill>
              <a:effectLst/>
              <a:latin typeface="+mn-lt"/>
              <a:ea typeface="+mn-ea"/>
              <a:cs typeface="+mn-cs"/>
            </a:rPr>
            <a:t>であったが，</a:t>
          </a:r>
          <a:r>
            <a:rPr kumimoji="1" lang="ja-JP" altLang="en-US" sz="1100">
              <a:solidFill>
                <a:schemeClr val="dk1"/>
              </a:solidFill>
              <a:effectLst/>
              <a:latin typeface="+mn-ea"/>
              <a:ea typeface="+mn-ea"/>
              <a:cs typeface="+mn-cs"/>
            </a:rPr>
            <a:t>令和３年度は，国税収入の増に伴い地方交付税等が増とな</a:t>
          </a:r>
          <a:r>
            <a:rPr kumimoji="1" lang="ja-JP" altLang="en-US" sz="1100">
              <a:solidFill>
                <a:schemeClr val="dk1"/>
              </a:solidFill>
              <a:effectLst/>
              <a:latin typeface="+mn-lt"/>
              <a:ea typeface="+mn-ea"/>
              <a:cs typeface="+mn-cs"/>
            </a:rPr>
            <a:t>ったことにより，改善している状況にある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今後も，積極的に事務事業の見直しなど，行財政改革を推進していく。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64</xdr:row>
      <xdr:rowOff>103717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891520"/>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64</xdr:row>
      <xdr:rowOff>103717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0443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64</xdr:row>
      <xdr:rowOff>87630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04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64</xdr:row>
      <xdr:rowOff>87630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9956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47413</xdr:rowOff>
    </xdr:from>
    <xdr:to>
      <xdr:col>7</xdr:col>
      <xdr:colOff>31750</xdr:colOff>
      <xdr:row>63</xdr:row>
      <xdr:rowOff>149013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159190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市単独で消防本部を設置していることや港湾事業および市立高校を抱えていること，さらには平成１６年度の市町村合併により，類似団体と比較して人件費</a:t>
          </a:r>
          <a:r>
            <a:rPr kumimoji="1" lang="ja-JP" altLang="en-US" sz="1100">
              <a:solidFill>
                <a:schemeClr val="dk1"/>
              </a:solidFill>
              <a:effectLst/>
              <a:latin typeface="+mn-lt"/>
              <a:ea typeface="+mn-ea"/>
              <a:cs typeface="+mn-cs"/>
            </a:rPr>
            <a:t>が高くなっており</a:t>
          </a:r>
          <a:r>
            <a:rPr kumimoji="1" lang="ja-JP" altLang="ja-JP" sz="1100">
              <a:solidFill>
                <a:schemeClr val="dk1"/>
              </a:solidFill>
              <a:effectLst/>
              <a:latin typeface="+mn-lt"/>
              <a:ea typeface="+mn-ea"/>
              <a:cs typeface="+mn-cs"/>
            </a:rPr>
            <a:t>，行財政対策を実施し，職員数の削減等に鋭意努めているところであるが，人口減少が著しく，人口１人当たりにおいては，類似団体との比較で下位に位置している状況にある。</a:t>
          </a:r>
          <a:endParaRPr lang="ja-JP" altLang="ja-JP" sz="1400">
            <a:effectLst/>
          </a:endParaRPr>
        </a:p>
        <a:p>
          <a:r>
            <a:rPr kumimoji="1" lang="ja-JP" altLang="ja-JP" sz="1100">
              <a:solidFill>
                <a:schemeClr val="dk1"/>
              </a:solidFill>
              <a:effectLst/>
              <a:latin typeface="+mn-lt"/>
              <a:ea typeface="+mn-ea"/>
              <a:cs typeface="+mn-cs"/>
            </a:rPr>
            <a:t>　今後も，引き続き積極的に事務事業の見直しなど，行財政改革を推進していく。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149470</xdr:rowOff>
    </xdr:from>
    <xdr:to>
      <xdr:col>23</xdr:col>
      <xdr:colOff>133350</xdr:colOff>
      <xdr:row>85</xdr:row>
      <xdr:rowOff>129397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51270"/>
          <a:ext cx="838200" cy="15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97658</xdr:rowOff>
    </xdr:from>
    <xdr:to>
      <xdr:col>19</xdr:col>
      <xdr:colOff>133350</xdr:colOff>
      <xdr:row>84</xdr:row>
      <xdr:rowOff>149470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28008"/>
          <a:ext cx="889000" cy="22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56818</xdr:rowOff>
    </xdr:from>
    <xdr:to>
      <xdr:col>15</xdr:col>
      <xdr:colOff>82550</xdr:colOff>
      <xdr:row>83</xdr:row>
      <xdr:rowOff>97658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87168"/>
          <a:ext cx="889000" cy="4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54646</xdr:rowOff>
    </xdr:from>
    <xdr:to>
      <xdr:col>11</xdr:col>
      <xdr:colOff>31750</xdr:colOff>
      <xdr:row>83</xdr:row>
      <xdr:rowOff>56818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8499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78597</xdr:rowOff>
    </xdr:from>
    <xdr:to>
      <xdr:col>23</xdr:col>
      <xdr:colOff>184150</xdr:colOff>
      <xdr:row>86</xdr:row>
      <xdr:rowOff>8747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50674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62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98670</xdr:rowOff>
    </xdr:from>
    <xdr:to>
      <xdr:col>19</xdr:col>
      <xdr:colOff>184150</xdr:colOff>
      <xdr:row>85</xdr:row>
      <xdr:rowOff>28820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13597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86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46858</xdr:rowOff>
    </xdr:from>
    <xdr:to>
      <xdr:col>15</xdr:col>
      <xdr:colOff>133350</xdr:colOff>
      <xdr:row>83</xdr:row>
      <xdr:rowOff>148458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133235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6018</xdr:rowOff>
    </xdr:from>
    <xdr:to>
      <xdr:col>11</xdr:col>
      <xdr:colOff>82550</xdr:colOff>
      <xdr:row>83</xdr:row>
      <xdr:rowOff>107618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3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92395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3846</xdr:rowOff>
    </xdr:from>
    <xdr:to>
      <xdr:col>7</xdr:col>
      <xdr:colOff>31750</xdr:colOff>
      <xdr:row>83</xdr:row>
      <xdr:rowOff>105446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3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90223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2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４年１月から平成２７年３月３１日までの間には給与の独自減額を実施したほか，平成２７年度には国の給与制度の総合的見直しを踏まえ，給与制度の見直しを実施し，制度の見直しに伴う経過措置について，国が３年間の現給保障としたのに対し，市では２か年で段階的に引き下げたことから，ラスパイレス指数については類似団体の中で低い水準となってい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83</xdr:row>
      <xdr:rowOff>116114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346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116114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346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116114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46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84</xdr:row>
      <xdr:rowOff>30843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3464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も行財政対策の主要な取り組みとして職員数の見直しを掲げ，事務の見直しやアウトソーシングの推進などにより，毎年着実に職員数の削減を進めてきたが，人口減少率が職員の削減率を上回っていることに加え，市単独で消防本部を設置していることや，港湾事業および市立高校を抱えていることから，類似団体内の順位は下位に位置している状況にある。</a:t>
          </a:r>
          <a:endParaRPr lang="ja-JP" altLang="ja-JP" sz="1400">
            <a:effectLst/>
          </a:endParaRPr>
        </a:p>
        <a:p>
          <a:r>
            <a:rPr kumimoji="1" lang="ja-JP" altLang="ja-JP" sz="1100">
              <a:solidFill>
                <a:schemeClr val="dk1"/>
              </a:solidFill>
              <a:effectLst/>
              <a:latin typeface="+mn-lt"/>
              <a:ea typeface="+mn-ea"/>
              <a:cs typeface="+mn-cs"/>
            </a:rPr>
            <a:t>　今後も，積極的に事務事業の見直しを図り，人口減少に対応した行政のスリム化を進め，行政課題への対応も見据えた適切な職員配置に努めていく。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47413</xdr:rowOff>
    </xdr:from>
    <xdr:to>
      <xdr:col>81</xdr:col>
      <xdr:colOff>44450</xdr:colOff>
      <xdr:row>64</xdr:row>
      <xdr:rowOff>91652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020213"/>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39370</xdr:rowOff>
    </xdr:from>
    <xdr:to>
      <xdr:col>77</xdr:col>
      <xdr:colOff>44450</xdr:colOff>
      <xdr:row>64</xdr:row>
      <xdr:rowOff>47413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01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39370</xdr:rowOff>
    </xdr:from>
    <xdr:to>
      <xdr:col>72</xdr:col>
      <xdr:colOff>203200</xdr:colOff>
      <xdr:row>64</xdr:row>
      <xdr:rowOff>47413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101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35348</xdr:rowOff>
    </xdr:from>
    <xdr:to>
      <xdr:col>68</xdr:col>
      <xdr:colOff>152400</xdr:colOff>
      <xdr:row>64</xdr:row>
      <xdr:rowOff>47413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0081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40852</xdr:rowOff>
    </xdr:from>
    <xdr:to>
      <xdr:col>81</xdr:col>
      <xdr:colOff>95250</xdr:colOff>
      <xdr:row>64</xdr:row>
      <xdr:rowOff>142452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12929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8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168063</xdr:rowOff>
    </xdr:from>
    <xdr:to>
      <xdr:col>77</xdr:col>
      <xdr:colOff>95250</xdr:colOff>
      <xdr:row>64</xdr:row>
      <xdr:rowOff>98213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82990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160020</xdr:rowOff>
    </xdr:from>
    <xdr:to>
      <xdr:col>73</xdr:col>
      <xdr:colOff>44450</xdr:colOff>
      <xdr:row>64</xdr:row>
      <xdr:rowOff>90170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74947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168063</xdr:rowOff>
    </xdr:from>
    <xdr:to>
      <xdr:col>68</xdr:col>
      <xdr:colOff>203200</xdr:colOff>
      <xdr:row>64</xdr:row>
      <xdr:rowOff>98213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82990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155998</xdr:rowOff>
    </xdr:from>
    <xdr:to>
      <xdr:col>64</xdr:col>
      <xdr:colOff>152400</xdr:colOff>
      <xdr:row>64</xdr:row>
      <xdr:rowOff>86148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70925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市債残高は減少傾向にあり，交付税措置のある起債の選択などにより改善に努めている。前年度と比較して元利償還金が減少したことから，令和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年度の実質公債費比率（３か年平均）は</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ポイント改善したところである。</a:t>
          </a:r>
          <a:endParaRPr lang="ja-JP" altLang="ja-JP" sz="1400">
            <a:effectLst/>
          </a:endParaRPr>
        </a:p>
        <a:p>
          <a:r>
            <a:rPr kumimoji="1" lang="ja-JP" altLang="ja-JP" sz="1100">
              <a:solidFill>
                <a:schemeClr val="dk1"/>
              </a:solidFill>
              <a:effectLst/>
              <a:latin typeface="+mn-lt"/>
              <a:ea typeface="+mn-ea"/>
              <a:cs typeface="+mn-cs"/>
            </a:rPr>
            <a:t>　今後も市債発行額を抑制していき，比率の改善に努めていく。</a:t>
          </a:r>
          <a:endParaRPr lang="ja-JP" altLang="ja-JP" sz="1400">
            <a:effectLst/>
          </a:endParaRPr>
        </a:p>
        <a:p>
          <a:r>
            <a:rPr kumimoji="1" lang="ja-JP" altLang="ja-JP" sz="1100">
              <a:solidFill>
                <a:schemeClr val="dk1"/>
              </a:solidFill>
              <a:effectLst/>
              <a:latin typeface="+mn-lt"/>
              <a:ea typeface="+mn-ea"/>
              <a:cs typeface="+mn-cs"/>
            </a:rPr>
            <a:t>　（単年度実質公債費比率参考）</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　</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　令和２年度　５．２％　令和元年度　５．４％</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36513</xdr:rowOff>
    </xdr:from>
    <xdr:to>
      <xdr:col>81</xdr:col>
      <xdr:colOff>44450</xdr:colOff>
      <xdr:row>40</xdr:row>
      <xdr:rowOff>167217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894513"/>
          <a:ext cx="8382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86254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025217"/>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86254</xdr:rowOff>
    </xdr:from>
    <xdr:to>
      <xdr:col>72</xdr:col>
      <xdr:colOff>203200</xdr:colOff>
      <xdr:row>41</xdr:row>
      <xdr:rowOff>166688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11570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146579</xdr:rowOff>
    </xdr:from>
    <xdr:to>
      <xdr:col>68</xdr:col>
      <xdr:colOff>152400</xdr:colOff>
      <xdr:row>41</xdr:row>
      <xdr:rowOff>166688</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717602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157163</xdr:rowOff>
    </xdr:from>
    <xdr:to>
      <xdr:col>81</xdr:col>
      <xdr:colOff>95250</xdr:colOff>
      <xdr:row>40</xdr:row>
      <xdr:rowOff>87313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2240</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6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35454</xdr:rowOff>
    </xdr:from>
    <xdr:to>
      <xdr:col>73</xdr:col>
      <xdr:colOff>44450</xdr:colOff>
      <xdr:row>41</xdr:row>
      <xdr:rowOff>137054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121831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15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115888</xdr:rowOff>
    </xdr:from>
    <xdr:to>
      <xdr:col>68</xdr:col>
      <xdr:colOff>203200</xdr:colOff>
      <xdr:row>42</xdr:row>
      <xdr:rowOff>46038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30815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95779</xdr:rowOff>
    </xdr:from>
    <xdr:to>
      <xdr:col>64</xdr:col>
      <xdr:colOff>152400</xdr:colOff>
      <xdr:row>42</xdr:row>
      <xdr:rowOff>25929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10706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新規市債発行の抑制や</a:t>
          </a:r>
          <a:r>
            <a:rPr kumimoji="1" lang="ja-JP" altLang="en-US" sz="1100">
              <a:solidFill>
                <a:schemeClr val="dk1"/>
              </a:solidFill>
              <a:effectLst/>
              <a:latin typeface="+mn-lt"/>
              <a:ea typeface="+mn-ea"/>
              <a:cs typeface="+mn-cs"/>
            </a:rPr>
            <a:t>市債残高</a:t>
          </a:r>
          <a:r>
            <a:rPr kumimoji="1" lang="ja-JP" altLang="ja-JP" sz="1100">
              <a:solidFill>
                <a:schemeClr val="dk1"/>
              </a:solidFill>
              <a:effectLst/>
              <a:latin typeface="+mn-lt"/>
              <a:ea typeface="+mn-ea"/>
              <a:cs typeface="+mn-cs"/>
            </a:rPr>
            <a:t>の減少等により，将来負担額が改善され，令和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年度の将来負担比率は４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．１％と前年度より６．</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ポイント改善されたところであるが，今後も，新規市債発行の抑制等を進めるなど，比率の改善に努めていく。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121454</xdr:rowOff>
    </xdr:from>
    <xdr:to>
      <xdr:col>81</xdr:col>
      <xdr:colOff>44450</xdr:colOff>
      <xdr:row>15</xdr:row>
      <xdr:rowOff>169714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69320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169714</xdr:rowOff>
    </xdr:from>
    <xdr:to>
      <xdr:col>77</xdr:col>
      <xdr:colOff>44450</xdr:colOff>
      <xdr:row>16</xdr:row>
      <xdr:rowOff>48937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74146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48937</xdr:rowOff>
    </xdr:from>
    <xdr:to>
      <xdr:col>72</xdr:col>
      <xdr:colOff>203200</xdr:colOff>
      <xdr:row>16</xdr:row>
      <xdr:rowOff>87545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79213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87545</xdr:rowOff>
    </xdr:from>
    <xdr:to>
      <xdr:col>68</xdr:col>
      <xdr:colOff>152400</xdr:colOff>
      <xdr:row>16</xdr:row>
      <xdr:rowOff>118914</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83074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70654</xdr:rowOff>
    </xdr:from>
    <xdr:to>
      <xdr:col>81</xdr:col>
      <xdr:colOff>95250</xdr:colOff>
      <xdr:row>16</xdr:row>
      <xdr:rowOff>804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6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42731</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61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118914</xdr:rowOff>
    </xdr:from>
    <xdr:to>
      <xdr:col>77</xdr:col>
      <xdr:colOff>95250</xdr:colOff>
      <xdr:row>16</xdr:row>
      <xdr:rowOff>49064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6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33841</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777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169587</xdr:rowOff>
    </xdr:from>
    <xdr:to>
      <xdr:col>73</xdr:col>
      <xdr:colOff>44450</xdr:colOff>
      <xdr:row>16</xdr:row>
      <xdr:rowOff>99737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84514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8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36745</xdr:rowOff>
    </xdr:from>
    <xdr:to>
      <xdr:col>68</xdr:col>
      <xdr:colOff>203200</xdr:colOff>
      <xdr:row>16</xdr:row>
      <xdr:rowOff>138345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123122</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86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68114</xdr:rowOff>
    </xdr:from>
    <xdr:to>
      <xdr:col>64</xdr:col>
      <xdr:colOff>152400</xdr:colOff>
      <xdr:row>16</xdr:row>
      <xdr:rowOff>169714</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8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154491</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89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248,106
247,102
677.87
146,534,785
142,484,781
3,144,618
72,224,159
131,635,714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市単独で消防本部を設置していることや，港湾事業および市立高校を抱えていること，</a:t>
          </a:r>
          <a:r>
            <a:rPr lang="ja-JP" altLang="ja-JP" sz="1100" b="0" i="0" baseline="0">
              <a:solidFill>
                <a:schemeClr val="dk1"/>
              </a:solidFill>
              <a:effectLst/>
              <a:latin typeface="+mn-lt"/>
              <a:ea typeface="+mn-ea"/>
              <a:cs typeface="+mn-cs"/>
            </a:rPr>
            <a:t>さらには平成１６年度の市町村合併により，類似団体と比較し，人件費の経常収支比率が高い状況にあったが，職員数の削減などにより，平成２５年度から改善し，令和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年度においても類似団体の平均を下回った。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今後も，積極的に事務事業の見直しを図り，人口減少に対応した行政のスリム化を進めるほか，人件費総額の抑制に取り組む。</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934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7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7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物件費の経常収支比率については，類似団体</a:t>
          </a:r>
          <a:r>
            <a:rPr lang="ja-JP" altLang="en-US" sz="1100" b="0" i="0" baseline="0">
              <a:solidFill>
                <a:schemeClr val="dk1"/>
              </a:solidFill>
              <a:effectLst/>
              <a:latin typeface="+mn-lt"/>
              <a:ea typeface="+mn-ea"/>
              <a:cs typeface="+mn-cs"/>
            </a:rPr>
            <a:t>の平均と同程度の</a:t>
          </a:r>
          <a:r>
            <a:rPr lang="ja-JP" altLang="ja-JP" sz="1100" b="0" i="0" baseline="0">
              <a:solidFill>
                <a:schemeClr val="dk1"/>
              </a:solidFill>
              <a:effectLst/>
              <a:latin typeface="+mn-lt"/>
              <a:ea typeface="+mn-ea"/>
              <a:cs typeface="+mn-cs"/>
            </a:rPr>
            <a:t>状況</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行財政対策実施計画に基づくアウトソーシングを推進していることから，人件費から委託料（物件費）へのシフトはある一方で，経常的な事務所要経費などの節減に努めており，大きな増減がない状況とな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86179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361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15</xdr:row>
      <xdr:rowOff>64407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946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61686</xdr:rowOff>
    </xdr:from>
    <xdr:to>
      <xdr:col>73</xdr:col>
      <xdr:colOff>180975</xdr:colOff>
      <xdr:row>14</xdr:row>
      <xdr:rowOff>94343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6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xdr:rowOff>
    </xdr:from>
    <xdr:to>
      <xdr:col>69</xdr:col>
      <xdr:colOff>92075</xdr:colOff>
      <xdr:row>14</xdr:row>
      <xdr:rowOff>61686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07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10886</xdr:rowOff>
    </xdr:from>
    <xdr:to>
      <xdr:col>69</xdr:col>
      <xdr:colOff>142875</xdr:colOff>
      <xdr:row>14</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122663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127907</xdr:rowOff>
    </xdr:from>
    <xdr:to>
      <xdr:col>65</xdr:col>
      <xdr:colOff>53975</xdr:colOff>
      <xdr:row>14</xdr:row>
      <xdr:rowOff>58057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68234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扶助費の経常収支比率は，</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ポイント改善し，１６．</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％となっており，引き続き類似団体の平均を上回っている。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新型コロナウイルス感染症対策関係である住民税非課税世帯や子育て世帯への臨時特別給付金などにより社会福祉費や児童福祉費</a:t>
          </a:r>
          <a:r>
            <a:rPr lang="ja-JP" altLang="ja-JP" sz="1100" b="0" i="0" baseline="0">
              <a:solidFill>
                <a:schemeClr val="dk1"/>
              </a:solidFill>
              <a:effectLst/>
              <a:latin typeface="+mn-lt"/>
              <a:ea typeface="+mn-ea"/>
              <a:cs typeface="+mn-cs"/>
            </a:rPr>
            <a:t>が増と</a:t>
          </a:r>
          <a:r>
            <a:rPr lang="ja-JP" altLang="en-US" sz="1100" b="0" i="0" baseline="0">
              <a:solidFill>
                <a:schemeClr val="dk1"/>
              </a:solidFill>
              <a:effectLst/>
              <a:latin typeface="+mn-lt"/>
              <a:ea typeface="+mn-ea"/>
              <a:cs typeface="+mn-cs"/>
            </a:rPr>
            <a:t>なり</a:t>
          </a:r>
          <a:r>
            <a:rPr lang="ja-JP" altLang="ja-JP" sz="1100" b="0" i="0" baseline="0">
              <a:solidFill>
                <a:schemeClr val="dk1"/>
              </a:solidFill>
              <a:effectLst/>
              <a:latin typeface="+mn-lt"/>
              <a:ea typeface="+mn-ea"/>
              <a:cs typeface="+mn-cs"/>
            </a:rPr>
            <a:t>，扶助費の</a:t>
          </a:r>
          <a:r>
            <a:rPr lang="ja-JP" altLang="en-US" sz="1100" b="0" i="0" baseline="0">
              <a:solidFill>
                <a:schemeClr val="dk1"/>
              </a:solidFill>
              <a:effectLst/>
              <a:latin typeface="+mn-lt"/>
              <a:ea typeface="+mn-ea"/>
              <a:cs typeface="+mn-cs"/>
            </a:rPr>
            <a:t>大部分</a:t>
          </a:r>
          <a:r>
            <a:rPr lang="ja-JP" altLang="ja-JP" sz="1100" b="0" i="0" baseline="0">
              <a:solidFill>
                <a:schemeClr val="dk1"/>
              </a:solidFill>
              <a:effectLst/>
              <a:latin typeface="+mn-lt"/>
              <a:ea typeface="+mn-ea"/>
              <a:cs typeface="+mn-cs"/>
            </a:rPr>
            <a:t>を占める生活保護費は</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横ばい</a:t>
          </a:r>
          <a:r>
            <a:rPr lang="ja-JP" altLang="en-US" sz="1100" b="0" i="0" baseline="0">
              <a:solidFill>
                <a:schemeClr val="dk1"/>
              </a:solidFill>
              <a:effectLst/>
              <a:latin typeface="+mn-lt"/>
              <a:ea typeface="+mn-ea"/>
              <a:cs typeface="+mn-cs"/>
            </a:rPr>
            <a:t>の状況にある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今後も資格審査等の適正化や，就労支援などの対策により，受給者の自立に向けた取り組みを進めていく。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139700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33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59</xdr:row>
      <xdr:rowOff>133350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83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133350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85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152400</xdr:rowOff>
    </xdr:from>
    <xdr:to>
      <xdr:col>11</xdr:col>
      <xdr:colOff>9525</xdr:colOff>
      <xdr:row>59</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96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82550</xdr:rowOff>
    </xdr:from>
    <xdr:to>
      <xdr:col>15</xdr:col>
      <xdr:colOff>149225</xdr:colOff>
      <xdr:row>60</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101600</xdr:rowOff>
    </xdr:from>
    <xdr:to>
      <xdr:col>6</xdr:col>
      <xdr:colOff>171450</xdr:colOff>
      <xdr:row>59</xdr:row>
      <xdr:rowOff>31750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その他に係る経常収支比率は，</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１６．</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なったが</a:t>
          </a:r>
          <a:r>
            <a:rPr lang="ja-JP" altLang="ja-JP" sz="1100" b="0" i="0" baseline="0">
              <a:solidFill>
                <a:schemeClr val="dk1"/>
              </a:solidFill>
              <a:effectLst/>
              <a:latin typeface="+mn-lt"/>
              <a:ea typeface="+mn-ea"/>
              <a:cs typeface="+mn-cs"/>
            </a:rPr>
            <a:t>，類似団体平均を上回っている状況にある。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平成３０年度から急激に悪化しているが，これまで「補助費等」に分類していた費用の一部を「その他（繰出金）」の区分に見直ししたためである。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今後も健全な財政運営に努め，さらなる比率の改善を図っていく。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63500</xdr:rowOff>
    </xdr:from>
    <xdr:to>
      <xdr:col>82</xdr:col>
      <xdr:colOff>107950</xdr:colOff>
      <xdr:row>61</xdr:row>
      <xdr:rowOff>6350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350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61</xdr:row>
      <xdr:rowOff>6350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99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158750</xdr:rowOff>
    </xdr:from>
    <xdr:to>
      <xdr:col>73</xdr:col>
      <xdr:colOff>180975</xdr:colOff>
      <xdr:row>60</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7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101600</xdr:rowOff>
    </xdr:from>
    <xdr:to>
      <xdr:col>69</xdr:col>
      <xdr:colOff>92075</xdr:colOff>
      <xdr:row>59</xdr:row>
      <xdr:rowOff>158750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028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12700</xdr:rowOff>
    </xdr:from>
    <xdr:to>
      <xdr:col>82</xdr:col>
      <xdr:colOff>158750</xdr:colOff>
      <xdr:row>60</xdr:row>
      <xdr:rowOff>114300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156227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127000</xdr:rowOff>
    </xdr:from>
    <xdr:to>
      <xdr:col>78</xdr:col>
      <xdr:colOff>120650</xdr:colOff>
      <xdr:row>61</xdr:row>
      <xdr:rowOff>57150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41927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50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107950</xdr:rowOff>
    </xdr:from>
    <xdr:to>
      <xdr:col>69</xdr:col>
      <xdr:colOff>142875</xdr:colOff>
      <xdr:row>60</xdr:row>
      <xdr:rowOff>38100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22877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補助費等に係る経常収支比率は，</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類似団体の平均と同程度の</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今後も，平成２５年４月に策定した「補助金のあり方に関するガイドライン」を基に，積極的な見直しを行い，補助金の削減，適正化に努め，比率の改善を図っていく。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35</xdr:row>
      <xdr:rowOff>1270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90143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34</xdr:row>
      <xdr:rowOff>99568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014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88138</xdr:rowOff>
    </xdr:from>
    <xdr:to>
      <xdr:col>73</xdr:col>
      <xdr:colOff>180975</xdr:colOff>
      <xdr:row>34</xdr:row>
      <xdr:rowOff>99568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4598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88138</xdr:rowOff>
    </xdr:from>
    <xdr:to>
      <xdr:col>69</xdr:col>
      <xdr:colOff>92075</xdr:colOff>
      <xdr:row>35</xdr:row>
      <xdr:rowOff>101854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745988"/>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48768</xdr:rowOff>
    </xdr:from>
    <xdr:to>
      <xdr:col>74</xdr:col>
      <xdr:colOff>31750</xdr:colOff>
      <xdr:row>34</xdr:row>
      <xdr:rowOff>150368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160545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37338</xdr:rowOff>
    </xdr:from>
    <xdr:to>
      <xdr:col>69</xdr:col>
      <xdr:colOff>142875</xdr:colOff>
      <xdr:row>33</xdr:row>
      <xdr:rowOff>138938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149115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4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137431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公債費については，</a:t>
          </a:r>
          <a:r>
            <a:rPr lang="ja-JP" altLang="en-US" sz="1100" b="0" i="0" baseline="0">
              <a:solidFill>
                <a:schemeClr val="dk1"/>
              </a:solidFill>
              <a:effectLst/>
              <a:latin typeface="+mn-lt"/>
              <a:ea typeface="+mn-ea"/>
              <a:cs typeface="+mn-cs"/>
            </a:rPr>
            <a:t>前年度と比較して元利償還金が減少したことから</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経常収支比率は改善しているが，依然として類似団体の平均を上回っている状況にある。</a:t>
          </a:r>
        </a:p>
        <a:p>
          <a:pPr rtl="0" eaLnBrk="1" fontAlgn="auto" latinLnBrk="0" hangingPunct="1"/>
          <a:r>
            <a:rPr lang="ja-JP" altLang="ja-JP" sz="1100" b="0" i="0" baseline="0">
              <a:solidFill>
                <a:schemeClr val="dk1"/>
              </a:solidFill>
              <a:effectLst/>
              <a:latin typeface="+mn-lt"/>
              <a:ea typeface="+mn-ea"/>
              <a:cs typeface="+mn-cs"/>
            </a:rPr>
            <a:t>　今後も，新規市債発行の抑制などにより，公債費負担の軽減に努めていく。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104139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781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78</xdr:row>
      <xdr:rowOff>134620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477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134620</xdr:rowOff>
    </xdr:from>
    <xdr:to>
      <xdr:col>15</xdr:col>
      <xdr:colOff>98425</xdr:colOff>
      <xdr:row>80</xdr:row>
      <xdr:rowOff>43180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5077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168911</xdr:rowOff>
    </xdr:from>
    <xdr:to>
      <xdr:col>11</xdr:col>
      <xdr:colOff>9525</xdr:colOff>
      <xdr:row>80</xdr:row>
      <xdr:rowOff>43180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713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83820</xdr:rowOff>
    </xdr:from>
    <xdr:to>
      <xdr:col>15</xdr:col>
      <xdr:colOff>149225</xdr:colOff>
      <xdr:row>79</xdr:row>
      <xdr:rowOff>13970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170197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163830</xdr:rowOff>
    </xdr:from>
    <xdr:to>
      <xdr:col>11</xdr:col>
      <xdr:colOff>60325</xdr:colOff>
      <xdr:row>80</xdr:row>
      <xdr:rowOff>93980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78757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118111</xdr:rowOff>
    </xdr:from>
    <xdr:to>
      <xdr:col>6</xdr:col>
      <xdr:colOff>171450</xdr:colOff>
      <xdr:row>80</xdr:row>
      <xdr:rowOff>48261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33038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公債費以外に係る経常収支比率は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と同程度の</a:t>
          </a:r>
          <a:r>
            <a:rPr lang="ja-JP" altLang="ja-JP" sz="1100" b="0" i="0" baseline="0">
              <a:solidFill>
                <a:schemeClr val="dk1"/>
              </a:solidFill>
              <a:effectLst/>
              <a:latin typeface="+mn-lt"/>
              <a:ea typeface="+mn-ea"/>
              <a:cs typeface="+mn-cs"/>
            </a:rPr>
            <a:t>状況</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a:t>
          </a:r>
          <a:r>
            <a:rPr lang="ja-JP" altLang="en-US" sz="1100" b="0" i="0" baseline="0">
              <a:solidFill>
                <a:schemeClr val="dk1"/>
              </a:solidFill>
              <a:effectLst/>
              <a:latin typeface="+mn-lt"/>
              <a:ea typeface="+mn-ea"/>
              <a:cs typeface="+mn-cs"/>
            </a:rPr>
            <a:t>経費</a:t>
          </a:r>
          <a:r>
            <a:rPr lang="ja-JP" altLang="ja-JP" sz="1100" b="0" i="0" baseline="0">
              <a:solidFill>
                <a:schemeClr val="dk1"/>
              </a:solidFill>
              <a:effectLst/>
              <a:latin typeface="+mn-lt"/>
              <a:ea typeface="+mn-ea"/>
              <a:cs typeface="+mn-cs"/>
            </a:rPr>
            <a:t>の圧縮に努めながら，適切な行政サービスを提供していく。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623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106426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71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77</xdr:row>
      <xdr:rowOff>69850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297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99568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0657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169139</xdr:rowOff>
    </xdr:from>
    <xdr:to>
      <xdr:col>29</xdr:col>
      <xdr:colOff>127000</xdr:colOff>
      <xdr:row>14</xdr:row>
      <xdr:rowOff>59091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445614"/>
          <a:ext cx="647700" cy="61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59091</xdr:rowOff>
    </xdr:from>
    <xdr:to>
      <xdr:col>26</xdr:col>
      <xdr:colOff>50800</xdr:colOff>
      <xdr:row>14</xdr:row>
      <xdr:rowOff>62520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07016"/>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62520</xdr:rowOff>
    </xdr:from>
    <xdr:to>
      <xdr:col>22</xdr:col>
      <xdr:colOff>114300</xdr:colOff>
      <xdr:row>14</xdr:row>
      <xdr:rowOff>98044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10445"/>
          <a:ext cx="698500" cy="3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98044</xdr:rowOff>
    </xdr:from>
    <xdr:to>
      <xdr:col>18</xdr:col>
      <xdr:colOff>177800</xdr:colOff>
      <xdr:row>14</xdr:row>
      <xdr:rowOff>116424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545969"/>
          <a:ext cx="698500" cy="18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118339</xdr:rowOff>
    </xdr:from>
    <xdr:to>
      <xdr:col>29</xdr:col>
      <xdr:colOff>177800</xdr:colOff>
      <xdr:row>14</xdr:row>
      <xdr:rowOff>48489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94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134866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3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8291</xdr:rowOff>
    </xdr:from>
    <xdr:to>
      <xdr:col>26</xdr:col>
      <xdr:colOff>101600</xdr:colOff>
      <xdr:row>14</xdr:row>
      <xdr:rowOff>109891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56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120068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25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11720</xdr:rowOff>
    </xdr:from>
    <xdr:to>
      <xdr:col>22</xdr:col>
      <xdr:colOff>165100</xdr:colOff>
      <xdr:row>14</xdr:row>
      <xdr:rowOff>113320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459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123497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22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47244</xdr:rowOff>
    </xdr:from>
    <xdr:to>
      <xdr:col>19</xdr:col>
      <xdr:colOff>38100</xdr:colOff>
      <xdr:row>14</xdr:row>
      <xdr:rowOff>148844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495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159021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26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65624</xdr:rowOff>
    </xdr:from>
    <xdr:to>
      <xdr:col>15</xdr:col>
      <xdr:colOff>101600</xdr:colOff>
      <xdr:row>14</xdr:row>
      <xdr:rowOff>167224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1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5951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28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91072</xdr:rowOff>
    </xdr:from>
    <xdr:to>
      <xdr:col>29</xdr:col>
      <xdr:colOff>127000</xdr:colOff>
      <xdr:row>35</xdr:row>
      <xdr:rowOff>102235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701422"/>
          <a:ext cx="647700" cy="11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86233</xdr:rowOff>
    </xdr:from>
    <xdr:to>
      <xdr:col>26</xdr:col>
      <xdr:colOff>50800</xdr:colOff>
      <xdr:row>35</xdr:row>
      <xdr:rowOff>91072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696583"/>
          <a:ext cx="698500" cy="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160681</xdr:rowOff>
    </xdr:from>
    <xdr:to>
      <xdr:col>22</xdr:col>
      <xdr:colOff>114300</xdr:colOff>
      <xdr:row>35</xdr:row>
      <xdr:rowOff>86233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428131"/>
          <a:ext cx="698500" cy="268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160681</xdr:rowOff>
    </xdr:from>
    <xdr:to>
      <xdr:col>18</xdr:col>
      <xdr:colOff>177800</xdr:colOff>
      <xdr:row>34</xdr:row>
      <xdr:rowOff>203429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428131"/>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51435</xdr:rowOff>
    </xdr:from>
    <xdr:to>
      <xdr:col>29</xdr:col>
      <xdr:colOff>177800</xdr:colOff>
      <xdr:row>35</xdr:row>
      <xdr:rowOff>153035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66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239412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40272</xdr:rowOff>
    </xdr:from>
    <xdr:to>
      <xdr:col>26</xdr:col>
      <xdr:colOff>101600</xdr:colOff>
      <xdr:row>35</xdr:row>
      <xdr:rowOff>141872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5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152049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1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35433</xdr:rowOff>
    </xdr:from>
    <xdr:to>
      <xdr:col>22</xdr:col>
      <xdr:colOff>165100</xdr:colOff>
      <xdr:row>35</xdr:row>
      <xdr:rowOff>137033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45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147210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41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109881</xdr:rowOff>
    </xdr:from>
    <xdr:to>
      <xdr:col>19</xdr:col>
      <xdr:colOff>38100</xdr:colOff>
      <xdr:row>34</xdr:row>
      <xdr:rowOff>211481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377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221658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1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152629</xdr:rowOff>
    </xdr:from>
    <xdr:to>
      <xdr:col>15</xdr:col>
      <xdr:colOff>101600</xdr:colOff>
      <xdr:row>34</xdr:row>
      <xdr:rowOff>254229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42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264406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1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248,106
247,102
677.87
146,534,785
142,484,781
3,144,618
72,224,159
131,635,714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60800</xdr:rowOff>
    </xdr:from>
    <xdr:to>
      <xdr:col>24</xdr:col>
      <xdr:colOff>63500</xdr:colOff>
      <xdr:row>34</xdr:row>
      <xdr:rowOff>69552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90100"/>
          <a:ext cx="8382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69552</xdr:rowOff>
    </xdr:from>
    <xdr:to>
      <xdr:col>19</xdr:col>
      <xdr:colOff>177800</xdr:colOff>
      <xdr:row>34</xdr:row>
      <xdr:rowOff>74484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98852"/>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74484</xdr:rowOff>
    </xdr:from>
    <xdr:to>
      <xdr:col>15</xdr:col>
      <xdr:colOff>50800</xdr:colOff>
      <xdr:row>34</xdr:row>
      <xdr:rowOff>125266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03784"/>
          <a:ext cx="8890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93784</xdr:rowOff>
    </xdr:from>
    <xdr:to>
      <xdr:col>10</xdr:col>
      <xdr:colOff>114300</xdr:colOff>
      <xdr:row>34</xdr:row>
      <xdr:rowOff>125266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23084"/>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10000</xdr:rowOff>
    </xdr:from>
    <xdr:to>
      <xdr:col>24</xdr:col>
      <xdr:colOff>114300</xdr:colOff>
      <xdr:row>34</xdr:row>
      <xdr:rowOff>111600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32877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9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18752</xdr:rowOff>
    </xdr:from>
    <xdr:to>
      <xdr:col>20</xdr:col>
      <xdr:colOff>38100</xdr:colOff>
      <xdr:row>34</xdr:row>
      <xdr:rowOff>120352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4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136879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2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23684</xdr:rowOff>
    </xdr:from>
    <xdr:to>
      <xdr:col>15</xdr:col>
      <xdr:colOff>101600</xdr:colOff>
      <xdr:row>34</xdr:row>
      <xdr:rowOff>125284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141811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74466</xdr:rowOff>
    </xdr:from>
    <xdr:to>
      <xdr:col>10</xdr:col>
      <xdr:colOff>165100</xdr:colOff>
      <xdr:row>35</xdr:row>
      <xdr:rowOff>4616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21143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7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42984</xdr:rowOff>
    </xdr:from>
    <xdr:to>
      <xdr:col>6</xdr:col>
      <xdr:colOff>38100</xdr:colOff>
      <xdr:row>34</xdr:row>
      <xdr:rowOff>144584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7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161111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4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39671</xdr:rowOff>
    </xdr:from>
    <xdr:to>
      <xdr:col>24</xdr:col>
      <xdr:colOff>63500</xdr:colOff>
      <xdr:row>55</xdr:row>
      <xdr:rowOff>88755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97971"/>
          <a:ext cx="838200" cy="22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88755</xdr:rowOff>
    </xdr:from>
    <xdr:to>
      <xdr:col>19</xdr:col>
      <xdr:colOff>177800</xdr:colOff>
      <xdr:row>56</xdr:row>
      <xdr:rowOff>162658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18505"/>
          <a:ext cx="889000" cy="24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162658</xdr:rowOff>
    </xdr:from>
    <xdr:to>
      <xdr:col>15</xdr:col>
      <xdr:colOff>50800</xdr:colOff>
      <xdr:row>57</xdr:row>
      <xdr:rowOff>90126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63858"/>
          <a:ext cx="889000" cy="9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90126</xdr:rowOff>
    </xdr:from>
    <xdr:to>
      <xdr:col>10</xdr:col>
      <xdr:colOff>114300</xdr:colOff>
      <xdr:row>57</xdr:row>
      <xdr:rowOff>113476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62776"/>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160321</xdr:rowOff>
    </xdr:from>
    <xdr:to>
      <xdr:col>24</xdr:col>
      <xdr:colOff>114300</xdr:colOff>
      <xdr:row>54</xdr:row>
      <xdr:rowOff>90471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11748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9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37955</xdr:rowOff>
    </xdr:from>
    <xdr:to>
      <xdr:col>20</xdr:col>
      <xdr:colOff>38100</xdr:colOff>
      <xdr:row>55</xdr:row>
      <xdr:rowOff>139555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156082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4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111858</xdr:rowOff>
    </xdr:from>
    <xdr:to>
      <xdr:col>15</xdr:col>
      <xdr:colOff>101600</xdr:colOff>
      <xdr:row>57</xdr:row>
      <xdr:rowOff>42008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1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58535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8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39326</xdr:rowOff>
    </xdr:from>
    <xdr:to>
      <xdr:col>10</xdr:col>
      <xdr:colOff>165100</xdr:colOff>
      <xdr:row>57</xdr:row>
      <xdr:rowOff>140926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157453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8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62676</xdr:rowOff>
    </xdr:from>
    <xdr:to>
      <xdr:col>6</xdr:col>
      <xdr:colOff>38100</xdr:colOff>
      <xdr:row>57</xdr:row>
      <xdr:rowOff>164276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9353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1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91146</xdr:rowOff>
    </xdr:from>
    <xdr:to>
      <xdr:col>24</xdr:col>
      <xdr:colOff>63500</xdr:colOff>
      <xdr:row>75</xdr:row>
      <xdr:rowOff>109022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949896"/>
          <a:ext cx="8382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91146</xdr:rowOff>
    </xdr:from>
    <xdr:to>
      <xdr:col>19</xdr:col>
      <xdr:colOff>177800</xdr:colOff>
      <xdr:row>76</xdr:row>
      <xdr:rowOff>27823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949896"/>
          <a:ext cx="889000" cy="10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130647</xdr:rowOff>
    </xdr:from>
    <xdr:to>
      <xdr:col>15</xdr:col>
      <xdr:colOff>50800</xdr:colOff>
      <xdr:row>76</xdr:row>
      <xdr:rowOff>27823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989397"/>
          <a:ext cx="889000" cy="6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78298</xdr:rowOff>
    </xdr:from>
    <xdr:to>
      <xdr:col>10</xdr:col>
      <xdr:colOff>114300</xdr:colOff>
      <xdr:row>75</xdr:row>
      <xdr:rowOff>130647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937048"/>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58222</xdr:rowOff>
    </xdr:from>
    <xdr:to>
      <xdr:col>24</xdr:col>
      <xdr:colOff>114300</xdr:colOff>
      <xdr:row>75</xdr:row>
      <xdr:rowOff>159823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169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81099</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40346</xdr:rowOff>
    </xdr:from>
    <xdr:to>
      <xdr:col>20</xdr:col>
      <xdr:colOff>38100</xdr:colOff>
      <xdr:row>75</xdr:row>
      <xdr:rowOff>141946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9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158473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67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148473</xdr:rowOff>
    </xdr:from>
    <xdr:to>
      <xdr:col>15</xdr:col>
      <xdr:colOff>101600</xdr:colOff>
      <xdr:row>76</xdr:row>
      <xdr:rowOff>78623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95150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78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79847</xdr:rowOff>
    </xdr:from>
    <xdr:to>
      <xdr:col>10</xdr:col>
      <xdr:colOff>165100</xdr:colOff>
      <xdr:row>76</xdr:row>
      <xdr:rowOff>9996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385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26524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7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27498</xdr:rowOff>
    </xdr:from>
    <xdr:to>
      <xdr:col>6</xdr:col>
      <xdr:colOff>38100</xdr:colOff>
      <xdr:row>75</xdr:row>
      <xdr:rowOff>129098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8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145625</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66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5347</xdr:rowOff>
    </xdr:from>
    <xdr:to>
      <xdr:col>24</xdr:col>
      <xdr:colOff>63500</xdr:colOff>
      <xdr:row>93</xdr:row>
      <xdr:rowOff>55118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607297"/>
          <a:ext cx="838200" cy="39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55118</xdr:rowOff>
    </xdr:from>
    <xdr:to>
      <xdr:col>19</xdr:col>
      <xdr:colOff>177800</xdr:colOff>
      <xdr:row>93</xdr:row>
      <xdr:rowOff>81826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99968"/>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81826</xdr:rowOff>
    </xdr:from>
    <xdr:to>
      <xdr:col>15</xdr:col>
      <xdr:colOff>50800</xdr:colOff>
      <xdr:row>93</xdr:row>
      <xdr:rowOff>169444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026676"/>
          <a:ext cx="889000" cy="8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169444</xdr:rowOff>
    </xdr:from>
    <xdr:to>
      <xdr:col>10</xdr:col>
      <xdr:colOff>114300</xdr:colOff>
      <xdr:row>94</xdr:row>
      <xdr:rowOff>11264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14294"/>
          <a:ext cx="889000" cy="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9962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8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125997</xdr:rowOff>
    </xdr:from>
    <xdr:to>
      <xdr:col>24</xdr:col>
      <xdr:colOff>114300</xdr:colOff>
      <xdr:row>91</xdr:row>
      <xdr:rowOff>56147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55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148874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40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4318</xdr:rowOff>
    </xdr:from>
    <xdr:to>
      <xdr:col>20</xdr:col>
      <xdr:colOff>38100</xdr:colOff>
      <xdr:row>93</xdr:row>
      <xdr:rowOff>105918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122445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72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31026</xdr:rowOff>
    </xdr:from>
    <xdr:to>
      <xdr:col>15</xdr:col>
      <xdr:colOff>101600</xdr:colOff>
      <xdr:row>93</xdr:row>
      <xdr:rowOff>132626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97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149153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75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118644</xdr:rowOff>
    </xdr:from>
    <xdr:to>
      <xdr:col>10</xdr:col>
      <xdr:colOff>165100</xdr:colOff>
      <xdr:row>94</xdr:row>
      <xdr:rowOff>48794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6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65321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83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131914</xdr:rowOff>
    </xdr:from>
    <xdr:to>
      <xdr:col>6</xdr:col>
      <xdr:colOff>38100</xdr:colOff>
      <xdr:row>94</xdr:row>
      <xdr:rowOff>62064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0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78591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85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160633</xdr:rowOff>
    </xdr:from>
    <xdr:to>
      <xdr:col>55</xdr:col>
      <xdr:colOff>0</xdr:colOff>
      <xdr:row>36</xdr:row>
      <xdr:rowOff>14144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32683"/>
          <a:ext cx="838200" cy="105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160633</xdr:rowOff>
    </xdr:from>
    <xdr:to>
      <xdr:col>50</xdr:col>
      <xdr:colOff>114300</xdr:colOff>
      <xdr:row>37</xdr:row>
      <xdr:rowOff>18498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32683"/>
          <a:ext cx="889000" cy="122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18498</xdr:rowOff>
    </xdr:from>
    <xdr:to>
      <xdr:col>45</xdr:col>
      <xdr:colOff>177800</xdr:colOff>
      <xdr:row>37</xdr:row>
      <xdr:rowOff>30778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62148"/>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24660</xdr:rowOff>
    </xdr:from>
    <xdr:to>
      <xdr:col>41</xdr:col>
      <xdr:colOff>50800</xdr:colOff>
      <xdr:row>37</xdr:row>
      <xdr:rowOff>30778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96860"/>
          <a:ext cx="889000" cy="17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134794</xdr:rowOff>
    </xdr:from>
    <xdr:to>
      <xdr:col>55</xdr:col>
      <xdr:colOff>50800</xdr:colOff>
      <xdr:row>36</xdr:row>
      <xdr:rowOff>64944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3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157671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8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109833</xdr:rowOff>
    </xdr:from>
    <xdr:to>
      <xdr:col>50</xdr:col>
      <xdr:colOff>165100</xdr:colOff>
      <xdr:row>30</xdr:row>
      <xdr:rowOff>39983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56510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5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139148</xdr:rowOff>
    </xdr:from>
    <xdr:to>
      <xdr:col>46</xdr:col>
      <xdr:colOff>38100</xdr:colOff>
      <xdr:row>37</xdr:row>
      <xdr:rowOff>69298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85825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151428</xdr:rowOff>
    </xdr:from>
    <xdr:to>
      <xdr:col>41</xdr:col>
      <xdr:colOff>101600</xdr:colOff>
      <xdr:row>37</xdr:row>
      <xdr:rowOff>81578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98105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145310</xdr:rowOff>
    </xdr:from>
    <xdr:to>
      <xdr:col>36</xdr:col>
      <xdr:colOff>165100</xdr:colOff>
      <xdr:row>36</xdr:row>
      <xdr:rowOff>75460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91987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2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15322</xdr:rowOff>
    </xdr:from>
    <xdr:to>
      <xdr:col>55</xdr:col>
      <xdr:colOff>0</xdr:colOff>
      <xdr:row>57</xdr:row>
      <xdr:rowOff>53575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616522"/>
          <a:ext cx="838200" cy="20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20371</xdr:rowOff>
    </xdr:from>
    <xdr:to>
      <xdr:col>50</xdr:col>
      <xdr:colOff>114300</xdr:colOff>
      <xdr:row>56</xdr:row>
      <xdr:rowOff>15322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450121"/>
          <a:ext cx="889000" cy="16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20371</xdr:rowOff>
    </xdr:from>
    <xdr:to>
      <xdr:col>45</xdr:col>
      <xdr:colOff>177800</xdr:colOff>
      <xdr:row>56</xdr:row>
      <xdr:rowOff>83255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450121"/>
          <a:ext cx="889000" cy="23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91522</xdr:rowOff>
    </xdr:from>
    <xdr:to>
      <xdr:col>41</xdr:col>
      <xdr:colOff>50800</xdr:colOff>
      <xdr:row>56</xdr:row>
      <xdr:rowOff>83255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521272"/>
          <a:ext cx="889000" cy="16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2775</xdr:rowOff>
    </xdr:from>
    <xdr:to>
      <xdr:col>55</xdr:col>
      <xdr:colOff>50800</xdr:colOff>
      <xdr:row>57</xdr:row>
      <xdr:rowOff>104375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152652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135972</xdr:rowOff>
    </xdr:from>
    <xdr:to>
      <xdr:col>50</xdr:col>
      <xdr:colOff>165100</xdr:colOff>
      <xdr:row>56</xdr:row>
      <xdr:rowOff>66122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57249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6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141021</xdr:rowOff>
    </xdr:from>
    <xdr:to>
      <xdr:col>46</xdr:col>
      <xdr:colOff>38100</xdr:colOff>
      <xdr:row>55</xdr:row>
      <xdr:rowOff>71171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39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87698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17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32455</xdr:rowOff>
    </xdr:from>
    <xdr:to>
      <xdr:col>41</xdr:col>
      <xdr:colOff>101600</xdr:colOff>
      <xdr:row>56</xdr:row>
      <xdr:rowOff>134055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125182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7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40722</xdr:rowOff>
    </xdr:from>
    <xdr:to>
      <xdr:col>36</xdr:col>
      <xdr:colOff>165100</xdr:colOff>
      <xdr:row>55</xdr:row>
      <xdr:rowOff>142322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4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158849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24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113280</xdr:rowOff>
    </xdr:from>
    <xdr:to>
      <xdr:col>55</xdr:col>
      <xdr:colOff>0</xdr:colOff>
      <xdr:row>78</xdr:row>
      <xdr:rowOff>52570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314930"/>
          <a:ext cx="838200" cy="1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49174</xdr:rowOff>
    </xdr:from>
    <xdr:to>
      <xdr:col>50</xdr:col>
      <xdr:colOff>114300</xdr:colOff>
      <xdr:row>77</xdr:row>
      <xdr:rowOff>113280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079374"/>
          <a:ext cx="889000" cy="23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49174</xdr:rowOff>
    </xdr:from>
    <xdr:to>
      <xdr:col>45</xdr:col>
      <xdr:colOff>177800</xdr:colOff>
      <xdr:row>77</xdr:row>
      <xdr:rowOff>139047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079374"/>
          <a:ext cx="889000" cy="26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169385</xdr:rowOff>
    </xdr:from>
    <xdr:to>
      <xdr:col>41</xdr:col>
      <xdr:colOff>50800</xdr:colOff>
      <xdr:row>77</xdr:row>
      <xdr:rowOff>139047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199585"/>
          <a:ext cx="889000" cy="14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1770</xdr:rowOff>
    </xdr:from>
    <xdr:to>
      <xdr:col>55</xdr:col>
      <xdr:colOff>50800</xdr:colOff>
      <xdr:row>78</xdr:row>
      <xdr:rowOff>103370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151647</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62480</xdr:rowOff>
    </xdr:from>
    <xdr:to>
      <xdr:col>50</xdr:col>
      <xdr:colOff>165100</xdr:colOff>
      <xdr:row>77</xdr:row>
      <xdr:rowOff>164080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6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155207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35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169824</xdr:rowOff>
    </xdr:from>
    <xdr:to>
      <xdr:col>46</xdr:col>
      <xdr:colOff>38100</xdr:colOff>
      <xdr:row>76</xdr:row>
      <xdr:rowOff>99974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0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116502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80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88247</xdr:rowOff>
    </xdr:from>
    <xdr:to>
      <xdr:col>41</xdr:col>
      <xdr:colOff>101600</xdr:colOff>
      <xdr:row>78</xdr:row>
      <xdr:rowOff>18397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9524</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38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118585</xdr:rowOff>
    </xdr:from>
    <xdr:to>
      <xdr:col>36</xdr:col>
      <xdr:colOff>165100</xdr:colOff>
      <xdr:row>77</xdr:row>
      <xdr:rowOff>48735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1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65262</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9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8559</xdr:rowOff>
    </xdr:from>
    <xdr:to>
      <xdr:col>55</xdr:col>
      <xdr:colOff>0</xdr:colOff>
      <xdr:row>96</xdr:row>
      <xdr:rowOff>135604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467759"/>
          <a:ext cx="838200" cy="12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8559</xdr:rowOff>
    </xdr:from>
    <xdr:to>
      <xdr:col>50</xdr:col>
      <xdr:colOff>114300</xdr:colOff>
      <xdr:row>96</xdr:row>
      <xdr:rowOff>25685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467759"/>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25685</xdr:rowOff>
    </xdr:from>
    <xdr:to>
      <xdr:col>45</xdr:col>
      <xdr:colOff>177800</xdr:colOff>
      <xdr:row>96</xdr:row>
      <xdr:rowOff>128060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484885"/>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91770</xdr:rowOff>
    </xdr:from>
    <xdr:to>
      <xdr:col>41</xdr:col>
      <xdr:colOff>50800</xdr:colOff>
      <xdr:row>96</xdr:row>
      <xdr:rowOff>128060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550970"/>
          <a:ext cx="8890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84804</xdr:rowOff>
    </xdr:from>
    <xdr:to>
      <xdr:col>55</xdr:col>
      <xdr:colOff>50800</xdr:colOff>
      <xdr:row>97</xdr:row>
      <xdr:rowOff>14954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5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63231</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5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129209</xdr:rowOff>
    </xdr:from>
    <xdr:to>
      <xdr:col>50</xdr:col>
      <xdr:colOff>165100</xdr:colOff>
      <xdr:row>96</xdr:row>
      <xdr:rowOff>59359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4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75886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19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146335</xdr:rowOff>
    </xdr:from>
    <xdr:to>
      <xdr:col>46</xdr:col>
      <xdr:colOff>38100</xdr:colOff>
      <xdr:row>96</xdr:row>
      <xdr:rowOff>76485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67612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52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77260</xdr:rowOff>
    </xdr:from>
    <xdr:to>
      <xdr:col>41</xdr:col>
      <xdr:colOff>101600</xdr:colOff>
      <xdr:row>97</xdr:row>
      <xdr:rowOff>7410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5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169987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62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40970</xdr:rowOff>
    </xdr:from>
    <xdr:to>
      <xdr:col>36</xdr:col>
      <xdr:colOff>165100</xdr:colOff>
      <xdr:row>96</xdr:row>
      <xdr:rowOff>142570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5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133697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5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132842</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479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120269</xdr:rowOff>
    </xdr:from>
    <xdr:to>
      <xdr:col>81</xdr:col>
      <xdr:colOff>50800</xdr:colOff>
      <xdr:row>38</xdr:row>
      <xdr:rowOff>132842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3536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120269</xdr:rowOff>
    </xdr:from>
    <xdr:to>
      <xdr:col>76</xdr:col>
      <xdr:colOff>114300</xdr:colOff>
      <xdr:row>38</xdr:row>
      <xdr:rowOff>129870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3536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129870</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44970"/>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82042</xdr:rowOff>
    </xdr:from>
    <xdr:to>
      <xdr:col>81</xdr:col>
      <xdr:colOff>101600</xdr:colOff>
      <xdr:row>39</xdr:row>
      <xdr:rowOff>12192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3319</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6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69469</xdr:rowOff>
    </xdr:from>
    <xdr:to>
      <xdr:col>76</xdr:col>
      <xdr:colOff>165100</xdr:colOff>
      <xdr:row>38</xdr:row>
      <xdr:rowOff>171069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162196</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79070</xdr:rowOff>
    </xdr:from>
    <xdr:to>
      <xdr:col>72</xdr:col>
      <xdr:colOff>38100</xdr:colOff>
      <xdr:row>39</xdr:row>
      <xdr:rowOff>9220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347</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86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1683</xdr:rowOff>
    </xdr:from>
    <xdr:to>
      <xdr:col>85</xdr:col>
      <xdr:colOff>127000</xdr:colOff>
      <xdr:row>73</xdr:row>
      <xdr:rowOff>20999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2517533"/>
          <a:ext cx="8382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144358</xdr:rowOff>
    </xdr:from>
    <xdr:to>
      <xdr:col>81</xdr:col>
      <xdr:colOff>50800</xdr:colOff>
      <xdr:row>73</xdr:row>
      <xdr:rowOff>1683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2488758"/>
          <a:ext cx="889000" cy="2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65205</xdr:rowOff>
    </xdr:from>
    <xdr:to>
      <xdr:col>76</xdr:col>
      <xdr:colOff>114300</xdr:colOff>
      <xdr:row>72</xdr:row>
      <xdr:rowOff>144358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2238155"/>
          <a:ext cx="889000" cy="2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65205</xdr:rowOff>
    </xdr:from>
    <xdr:to>
      <xdr:col>71</xdr:col>
      <xdr:colOff>177800</xdr:colOff>
      <xdr:row>71</xdr:row>
      <xdr:rowOff>105267</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238155"/>
          <a:ext cx="889000" cy="4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141649</xdr:rowOff>
    </xdr:from>
    <xdr:to>
      <xdr:col>85</xdr:col>
      <xdr:colOff>177800</xdr:colOff>
      <xdr:row>73</xdr:row>
      <xdr:rowOff>71799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48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164526</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3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122333</xdr:rowOff>
    </xdr:from>
    <xdr:to>
      <xdr:col>81</xdr:col>
      <xdr:colOff>101600</xdr:colOff>
      <xdr:row>73</xdr:row>
      <xdr:rowOff>52483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46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69010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24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93558</xdr:rowOff>
    </xdr:from>
    <xdr:to>
      <xdr:col>76</xdr:col>
      <xdr:colOff>165100</xdr:colOff>
      <xdr:row>73</xdr:row>
      <xdr:rowOff>23708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4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40235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21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14405</xdr:rowOff>
    </xdr:from>
    <xdr:to>
      <xdr:col>72</xdr:col>
      <xdr:colOff>38100</xdr:colOff>
      <xdr:row>71</xdr:row>
      <xdr:rowOff>116005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1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132532</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196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54467</xdr:rowOff>
    </xdr:from>
    <xdr:to>
      <xdr:col>67</xdr:col>
      <xdr:colOff>101600</xdr:colOff>
      <xdr:row>71</xdr:row>
      <xdr:rowOff>156067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22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1144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00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78282</xdr:rowOff>
    </xdr:from>
    <xdr:to>
      <xdr:col>85</xdr:col>
      <xdr:colOff>127000</xdr:colOff>
      <xdr:row>97</xdr:row>
      <xdr:rowOff>138443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537482"/>
          <a:ext cx="838200" cy="23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78282</xdr:rowOff>
    </xdr:from>
    <xdr:to>
      <xdr:col>81</xdr:col>
      <xdr:colOff>50800</xdr:colOff>
      <xdr:row>97</xdr:row>
      <xdr:rowOff>159169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537482"/>
          <a:ext cx="889000" cy="2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159169</xdr:rowOff>
    </xdr:from>
    <xdr:to>
      <xdr:col>76</xdr:col>
      <xdr:colOff>114300</xdr:colOff>
      <xdr:row>98</xdr:row>
      <xdr:rowOff>114936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789819"/>
          <a:ext cx="889000" cy="1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113182</xdr:rowOff>
    </xdr:from>
    <xdr:to>
      <xdr:col>71</xdr:col>
      <xdr:colOff>177800</xdr:colOff>
      <xdr:row>98</xdr:row>
      <xdr:rowOff>114936</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572382"/>
          <a:ext cx="889000" cy="34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87643</xdr:rowOff>
    </xdr:from>
    <xdr:to>
      <xdr:col>85</xdr:col>
      <xdr:colOff>177800</xdr:colOff>
      <xdr:row>98</xdr:row>
      <xdr:rowOff>17793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66070</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69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27482</xdr:rowOff>
    </xdr:from>
    <xdr:to>
      <xdr:col>81</xdr:col>
      <xdr:colOff>101600</xdr:colOff>
      <xdr:row>96</xdr:row>
      <xdr:rowOff>129082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48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145609</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2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108369</xdr:rowOff>
    </xdr:from>
    <xdr:to>
      <xdr:col>76</xdr:col>
      <xdr:colOff>165100</xdr:colOff>
      <xdr:row>98</xdr:row>
      <xdr:rowOff>38519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29646</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83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64136</xdr:rowOff>
    </xdr:from>
    <xdr:to>
      <xdr:col>72</xdr:col>
      <xdr:colOff>38100</xdr:colOff>
      <xdr:row>98</xdr:row>
      <xdr:rowOff>165736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6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156863</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95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62382</xdr:rowOff>
    </xdr:from>
    <xdr:to>
      <xdr:col>67</xdr:col>
      <xdr:colOff>101600</xdr:colOff>
      <xdr:row>96</xdr:row>
      <xdr:rowOff>163982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5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9059</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29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85652</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772202"/>
          <a:ext cx="8382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97082</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83632"/>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34852</xdr:rowOff>
    </xdr:from>
    <xdr:to>
      <xdr:col>116</xdr:col>
      <xdr:colOff>114300</xdr:colOff>
      <xdr:row>39</xdr:row>
      <xdr:rowOff>136452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72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121229</xdr:rowOff>
    </xdr:from>
    <xdr:ext cx="313932"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63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46282</xdr:rowOff>
    </xdr:from>
    <xdr:to>
      <xdr:col>98</xdr:col>
      <xdr:colOff>38100</xdr:colOff>
      <xdr:row>39</xdr:row>
      <xdr:rowOff>147882</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139009</xdr:rowOff>
    </xdr:from>
    <xdr:ext cx="313932"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99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32753</xdr:rowOff>
    </xdr:from>
    <xdr:to>
      <xdr:col>116</xdr:col>
      <xdr:colOff>63500</xdr:colOff>
      <xdr:row>56</xdr:row>
      <xdr:rowOff>119088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9633953"/>
          <a:ext cx="838200" cy="8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159607</xdr:rowOff>
    </xdr:from>
    <xdr:to>
      <xdr:col>111</xdr:col>
      <xdr:colOff>177800</xdr:colOff>
      <xdr:row>56</xdr:row>
      <xdr:rowOff>32753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9589357"/>
          <a:ext cx="8890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81824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158579</xdr:rowOff>
    </xdr:from>
    <xdr:to>
      <xdr:col>107</xdr:col>
      <xdr:colOff>50800</xdr:colOff>
      <xdr:row>55</xdr:row>
      <xdr:rowOff>159607</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958832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158579</xdr:rowOff>
    </xdr:from>
    <xdr:to>
      <xdr:col>102</xdr:col>
      <xdr:colOff>114300</xdr:colOff>
      <xdr:row>56</xdr:row>
      <xdr:rowOff>311</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8656300" y="9588329"/>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130287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122324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68288</xdr:rowOff>
    </xdr:from>
    <xdr:to>
      <xdr:col>116</xdr:col>
      <xdr:colOff>114300</xdr:colOff>
      <xdr:row>56</xdr:row>
      <xdr:rowOff>169888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6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91165</xdr:rowOff>
    </xdr:from>
    <xdr:ext cx="534377"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52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153403</xdr:rowOff>
    </xdr:from>
    <xdr:to>
      <xdr:col>112</xdr:col>
      <xdr:colOff>38100</xdr:colOff>
      <xdr:row>56</xdr:row>
      <xdr:rowOff>83553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5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100080</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56111" y="935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108807</xdr:rowOff>
    </xdr:from>
    <xdr:to>
      <xdr:col>107</xdr:col>
      <xdr:colOff>101600</xdr:colOff>
      <xdr:row>56</xdr:row>
      <xdr:rowOff>38957</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5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55484</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67111" y="93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107779</xdr:rowOff>
    </xdr:from>
    <xdr:to>
      <xdr:col>102</xdr:col>
      <xdr:colOff>165100</xdr:colOff>
      <xdr:row>56</xdr:row>
      <xdr:rowOff>37929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5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54456</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278111" y="93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120961</xdr:rowOff>
    </xdr:from>
    <xdr:to>
      <xdr:col>98</xdr:col>
      <xdr:colOff>38100</xdr:colOff>
      <xdr:row>56</xdr:row>
      <xdr:rowOff>51111</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5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67638</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389111" y="93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140615</xdr:rowOff>
    </xdr:from>
    <xdr:to>
      <xdr:col>116</xdr:col>
      <xdr:colOff>63500</xdr:colOff>
      <xdr:row>71</xdr:row>
      <xdr:rowOff>143281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1323300" y="12313565"/>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140615</xdr:rowOff>
    </xdr:from>
    <xdr:to>
      <xdr:col>111</xdr:col>
      <xdr:colOff>177800</xdr:colOff>
      <xdr:row>72</xdr:row>
      <xdr:rowOff>89408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2313565"/>
          <a:ext cx="889000" cy="12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89408</xdr:rowOff>
    </xdr:from>
    <xdr:to>
      <xdr:col>107</xdr:col>
      <xdr:colOff>50800</xdr:colOff>
      <xdr:row>73</xdr:row>
      <xdr:rowOff>55728</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2433808"/>
          <a:ext cx="889000" cy="1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55728</xdr:rowOff>
    </xdr:from>
    <xdr:to>
      <xdr:col>102</xdr:col>
      <xdr:colOff>114300</xdr:colOff>
      <xdr:row>75</xdr:row>
      <xdr:rowOff>66091</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2571578"/>
          <a:ext cx="889000" cy="3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92481</xdr:rowOff>
    </xdr:from>
    <xdr:to>
      <xdr:col>116</xdr:col>
      <xdr:colOff>114300</xdr:colOff>
      <xdr:row>72</xdr:row>
      <xdr:rowOff>22631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2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45508</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21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89815</xdr:rowOff>
    </xdr:from>
    <xdr:to>
      <xdr:col>112</xdr:col>
      <xdr:colOff>38100</xdr:colOff>
      <xdr:row>72</xdr:row>
      <xdr:rowOff>19965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2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36492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03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38608</xdr:rowOff>
    </xdr:from>
    <xdr:to>
      <xdr:col>107</xdr:col>
      <xdr:colOff>101600</xdr:colOff>
      <xdr:row>72</xdr:row>
      <xdr:rowOff>140208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38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156735</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21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4928</xdr:rowOff>
    </xdr:from>
    <xdr:to>
      <xdr:col>102</xdr:col>
      <xdr:colOff>165100</xdr:colOff>
      <xdr:row>73</xdr:row>
      <xdr:rowOff>106528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52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123055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22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15291</xdr:rowOff>
    </xdr:from>
    <xdr:to>
      <xdr:col>98</xdr:col>
      <xdr:colOff>38100</xdr:colOff>
      <xdr:row>75</xdr:row>
      <xdr:rowOff>116891</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8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133418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26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ja-JP" altLang="en-US" sz="1100" b="0" i="0" baseline="0">
              <a:solidFill>
                <a:schemeClr val="dk1"/>
              </a:solidFill>
              <a:effectLst/>
              <a:latin typeface="+mn-lt"/>
              <a:ea typeface="+mn-ea"/>
              <a:cs typeface="+mn-cs"/>
            </a:rPr>
            <a:t>５７４</a:t>
          </a:r>
          <a:r>
            <a:rPr kumimoji="1" lang="ja-JP" altLang="ja-JP" sz="1100" b="0" i="0" baseline="0">
              <a:solidFill>
                <a:schemeClr val="dk1"/>
              </a:solidFill>
              <a:effectLst/>
              <a:latin typeface="+mn-lt"/>
              <a:ea typeface="+mn-ea"/>
              <a:cs typeface="+mn-cs"/>
            </a:rPr>
            <a:t>千円であり，前年度と比較し</a:t>
          </a:r>
          <a:r>
            <a:rPr kumimoji="1" lang="ja-JP" altLang="en-US" sz="1100" b="0" i="0" baseline="0">
              <a:solidFill>
                <a:schemeClr val="dk1"/>
              </a:solidFill>
              <a:effectLst/>
              <a:latin typeface="+mn-lt"/>
              <a:ea typeface="+mn-ea"/>
              <a:cs typeface="+mn-cs"/>
            </a:rPr>
            <a:t>８２</a:t>
          </a:r>
          <a:r>
            <a:rPr kumimoji="1" lang="ja-JP" altLang="ja-JP" sz="1100" b="0" i="0" baseline="0">
              <a:solidFill>
                <a:schemeClr val="dk1"/>
              </a:solidFill>
              <a:effectLst/>
              <a:latin typeface="+mn-lt"/>
              <a:ea typeface="+mn-ea"/>
              <a:cs typeface="+mn-cs"/>
            </a:rPr>
            <a:t>千円の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類似団体と比較すると維持補修費・扶助費・公債費・貸付金・繰出金が，特に高い状況となっている</a:t>
          </a:r>
          <a:r>
            <a:rPr kumimoji="1" lang="ja-JP" altLang="en-US" sz="1100" b="0" i="0" baseline="0">
              <a:solidFill>
                <a:schemeClr val="dk1"/>
              </a:solidFill>
              <a:effectLst/>
              <a:latin typeface="+mn-lt"/>
              <a:ea typeface="+mn-ea"/>
              <a:cs typeface="+mn-cs"/>
            </a:rPr>
            <a:t>が，</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維持補修費については除雪費，繰出金については</a:t>
          </a:r>
          <a:r>
            <a:rPr kumimoji="1" lang="ja-JP" altLang="en-US" sz="1100" b="0" i="0" baseline="0">
              <a:solidFill>
                <a:schemeClr val="dk1"/>
              </a:solidFill>
              <a:effectLst/>
              <a:latin typeface="+mn-lt"/>
              <a:ea typeface="+mn-ea"/>
              <a:cs typeface="+mn-cs"/>
            </a:rPr>
            <a:t>国民健康</a:t>
          </a:r>
          <a:r>
            <a:rPr kumimoji="1" lang="ja-JP" altLang="ja-JP" sz="1100" b="0" i="0" baseline="0">
              <a:solidFill>
                <a:schemeClr val="dk1"/>
              </a:solidFill>
              <a:effectLst/>
              <a:latin typeface="+mn-lt"/>
              <a:ea typeface="+mn-ea"/>
              <a:cs typeface="+mn-cs"/>
            </a:rPr>
            <a:t>保険事業会計への繰出金が</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248,106
247,102
677.87
146,534,785
142,484,781
3,144,618
72,224,159
131,635,714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150368</xdr:rowOff>
    </xdr:from>
    <xdr:to>
      <xdr:col>24</xdr:col>
      <xdr:colOff>63500</xdr:colOff>
      <xdr:row>35</xdr:row>
      <xdr:rowOff>165608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51118"/>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102362</xdr:rowOff>
    </xdr:from>
    <xdr:to>
      <xdr:col>19</xdr:col>
      <xdr:colOff>177800</xdr:colOff>
      <xdr:row>35</xdr:row>
      <xdr:rowOff>165608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03112"/>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55118</xdr:rowOff>
    </xdr:from>
    <xdr:to>
      <xdr:col>15</xdr:col>
      <xdr:colOff>50800</xdr:colOff>
      <xdr:row>35</xdr:row>
      <xdr:rowOff>102362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55868"/>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55118</xdr:rowOff>
    </xdr:from>
    <xdr:to>
      <xdr:col>10</xdr:col>
      <xdr:colOff>114300</xdr:colOff>
      <xdr:row>35</xdr:row>
      <xdr:rowOff>63500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5586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99568</xdr:rowOff>
    </xdr:from>
    <xdr:to>
      <xdr:col>24</xdr:col>
      <xdr:colOff>114300</xdr:colOff>
      <xdr:row>36</xdr:row>
      <xdr:rowOff>29718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77995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7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114808</xdr:rowOff>
    </xdr:from>
    <xdr:to>
      <xdr:col>20</xdr:col>
      <xdr:colOff>38100</xdr:colOff>
      <xdr:row>36</xdr:row>
      <xdr:rowOff>44958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36085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0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51562</xdr:rowOff>
    </xdr:from>
    <xdr:to>
      <xdr:col>15</xdr:col>
      <xdr:colOff>101600</xdr:colOff>
      <xdr:row>35</xdr:row>
      <xdr:rowOff>153162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144289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4318</xdr:rowOff>
    </xdr:from>
    <xdr:to>
      <xdr:col>10</xdr:col>
      <xdr:colOff>165100</xdr:colOff>
      <xdr:row>35</xdr:row>
      <xdr:rowOff>105918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122445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12700</xdr:rowOff>
    </xdr:from>
    <xdr:to>
      <xdr:col>6</xdr:col>
      <xdr:colOff>38100</xdr:colOff>
      <xdr:row>35</xdr:row>
      <xdr:rowOff>114300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130827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46334</xdr:rowOff>
    </xdr:from>
    <xdr:to>
      <xdr:col>24</xdr:col>
      <xdr:colOff>63500</xdr:colOff>
      <xdr:row>57</xdr:row>
      <xdr:rowOff>44722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18834"/>
          <a:ext cx="838200" cy="119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46334</xdr:rowOff>
    </xdr:from>
    <xdr:to>
      <xdr:col>19</xdr:col>
      <xdr:colOff>177800</xdr:colOff>
      <xdr:row>57</xdr:row>
      <xdr:rowOff>48695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18834"/>
          <a:ext cx="889000" cy="120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48695</xdr:rowOff>
    </xdr:from>
    <xdr:to>
      <xdr:col>15</xdr:col>
      <xdr:colOff>50800</xdr:colOff>
      <xdr:row>57</xdr:row>
      <xdr:rowOff>101829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21345"/>
          <a:ext cx="889000" cy="5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6186</xdr:rowOff>
    </xdr:from>
    <xdr:to>
      <xdr:col>10</xdr:col>
      <xdr:colOff>114300</xdr:colOff>
      <xdr:row>57</xdr:row>
      <xdr:rowOff>101829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78836"/>
          <a:ext cx="889000" cy="9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165372</xdr:rowOff>
    </xdr:from>
    <xdr:to>
      <xdr:col>24</xdr:col>
      <xdr:colOff>114300</xdr:colOff>
      <xdr:row>57</xdr:row>
      <xdr:rowOff>95522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143799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166984</xdr:rowOff>
    </xdr:from>
    <xdr:to>
      <xdr:col>20</xdr:col>
      <xdr:colOff>38100</xdr:colOff>
      <xdr:row>50</xdr:row>
      <xdr:rowOff>97134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5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113661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34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169345</xdr:rowOff>
    </xdr:from>
    <xdr:to>
      <xdr:col>15</xdr:col>
      <xdr:colOff>101600</xdr:colOff>
      <xdr:row>57</xdr:row>
      <xdr:rowOff>99495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90622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51029</xdr:rowOff>
    </xdr:from>
    <xdr:to>
      <xdr:col>10</xdr:col>
      <xdr:colOff>165100</xdr:colOff>
      <xdr:row>57</xdr:row>
      <xdr:rowOff>152629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143756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1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126836</xdr:rowOff>
    </xdr:from>
    <xdr:to>
      <xdr:col>6</xdr:col>
      <xdr:colOff>38100</xdr:colOff>
      <xdr:row>57</xdr:row>
      <xdr:rowOff>56986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73513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50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39377</xdr:rowOff>
    </xdr:from>
    <xdr:to>
      <xdr:col>24</xdr:col>
      <xdr:colOff>63500</xdr:colOff>
      <xdr:row>73</xdr:row>
      <xdr:rowOff>91574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212327"/>
          <a:ext cx="838200" cy="3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91574</xdr:rowOff>
    </xdr:from>
    <xdr:to>
      <xdr:col>19</xdr:col>
      <xdr:colOff>177800</xdr:colOff>
      <xdr:row>73</xdr:row>
      <xdr:rowOff>169984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607424"/>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169984</xdr:rowOff>
    </xdr:from>
    <xdr:to>
      <xdr:col>15</xdr:col>
      <xdr:colOff>50800</xdr:colOff>
      <xdr:row>74</xdr:row>
      <xdr:rowOff>97855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685834"/>
          <a:ext cx="889000" cy="9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67452</xdr:rowOff>
    </xdr:from>
    <xdr:to>
      <xdr:col>10</xdr:col>
      <xdr:colOff>114300</xdr:colOff>
      <xdr:row>74</xdr:row>
      <xdr:rowOff>97855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754752"/>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160027</xdr:rowOff>
    </xdr:from>
    <xdr:to>
      <xdr:col>24</xdr:col>
      <xdr:colOff>114300</xdr:colOff>
      <xdr:row>71</xdr:row>
      <xdr:rowOff>90177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16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113054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11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40774</xdr:rowOff>
    </xdr:from>
    <xdr:to>
      <xdr:col>20</xdr:col>
      <xdr:colOff>38100</xdr:colOff>
      <xdr:row>73</xdr:row>
      <xdr:rowOff>142374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55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158901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33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119184</xdr:rowOff>
    </xdr:from>
    <xdr:to>
      <xdr:col>15</xdr:col>
      <xdr:colOff>101600</xdr:colOff>
      <xdr:row>74</xdr:row>
      <xdr:rowOff>49334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63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65861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41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47055</xdr:rowOff>
    </xdr:from>
    <xdr:to>
      <xdr:col>10</xdr:col>
      <xdr:colOff>165100</xdr:colOff>
      <xdr:row>74</xdr:row>
      <xdr:rowOff>148655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7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165182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5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16652</xdr:rowOff>
    </xdr:from>
    <xdr:to>
      <xdr:col>6</xdr:col>
      <xdr:colOff>38100</xdr:colOff>
      <xdr:row>74</xdr:row>
      <xdr:rowOff>118252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70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134779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47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72354</xdr:rowOff>
    </xdr:from>
    <xdr:to>
      <xdr:col>24</xdr:col>
      <xdr:colOff>63500</xdr:colOff>
      <xdr:row>96</xdr:row>
      <xdr:rowOff>136958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360104"/>
          <a:ext cx="838200" cy="2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116314</xdr:rowOff>
    </xdr:from>
    <xdr:to>
      <xdr:col>19</xdr:col>
      <xdr:colOff>177800</xdr:colOff>
      <xdr:row>96</xdr:row>
      <xdr:rowOff>136958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575514"/>
          <a:ext cx="889000" cy="2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116314</xdr:rowOff>
    </xdr:from>
    <xdr:to>
      <xdr:col>15</xdr:col>
      <xdr:colOff>50800</xdr:colOff>
      <xdr:row>96</xdr:row>
      <xdr:rowOff>129825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75514"/>
          <a:ext cx="889000" cy="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99535</xdr:rowOff>
    </xdr:from>
    <xdr:to>
      <xdr:col>10</xdr:col>
      <xdr:colOff>114300</xdr:colOff>
      <xdr:row>96</xdr:row>
      <xdr:rowOff>129825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558735"/>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21554</xdr:rowOff>
    </xdr:from>
    <xdr:to>
      <xdr:col>24</xdr:col>
      <xdr:colOff>114300</xdr:colOff>
      <xdr:row>95</xdr:row>
      <xdr:rowOff>123154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171431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8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86158</xdr:rowOff>
    </xdr:from>
    <xdr:to>
      <xdr:col>20</xdr:col>
      <xdr:colOff>38100</xdr:colOff>
      <xdr:row>97</xdr:row>
      <xdr:rowOff>16308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7435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65514</xdr:rowOff>
    </xdr:from>
    <xdr:to>
      <xdr:col>15</xdr:col>
      <xdr:colOff>101600</xdr:colOff>
      <xdr:row>96</xdr:row>
      <xdr:rowOff>167114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2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29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79025</xdr:rowOff>
    </xdr:from>
    <xdr:to>
      <xdr:col>10</xdr:col>
      <xdr:colOff>165100</xdr:colOff>
      <xdr:row>97</xdr:row>
      <xdr:rowOff>9175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3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25702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48735</xdr:rowOff>
    </xdr:from>
    <xdr:to>
      <xdr:col>6</xdr:col>
      <xdr:colOff>38100</xdr:colOff>
      <xdr:row>96</xdr:row>
      <xdr:rowOff>150335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0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166862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8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114554</xdr:rowOff>
    </xdr:from>
    <xdr:to>
      <xdr:col>55</xdr:col>
      <xdr:colOff>0</xdr:colOff>
      <xdr:row>36</xdr:row>
      <xdr:rowOff>169418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28675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114554</xdr:rowOff>
    </xdr:from>
    <xdr:to>
      <xdr:col>50</xdr:col>
      <xdr:colOff>114300</xdr:colOff>
      <xdr:row>37</xdr:row>
      <xdr:rowOff>44145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286754"/>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44145</xdr:rowOff>
    </xdr:from>
    <xdr:to>
      <xdr:col>45</xdr:col>
      <xdr:colOff>177800</xdr:colOff>
      <xdr:row>37</xdr:row>
      <xdr:rowOff>45517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38779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9398</xdr:rowOff>
    </xdr:from>
    <xdr:to>
      <xdr:col>41</xdr:col>
      <xdr:colOff>50800</xdr:colOff>
      <xdr:row>37</xdr:row>
      <xdr:rowOff>45517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353048"/>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118618</xdr:rowOff>
    </xdr:from>
    <xdr:to>
      <xdr:col>55</xdr:col>
      <xdr:colOff>50800</xdr:colOff>
      <xdr:row>37</xdr:row>
      <xdr:rowOff>48768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97045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69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63754</xdr:rowOff>
    </xdr:from>
    <xdr:to>
      <xdr:col>50</xdr:col>
      <xdr:colOff>165100</xdr:colOff>
      <xdr:row>36</xdr:row>
      <xdr:rowOff>165354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10431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164795</xdr:rowOff>
    </xdr:from>
    <xdr:to>
      <xdr:col>46</xdr:col>
      <xdr:colOff>38100</xdr:colOff>
      <xdr:row>37</xdr:row>
      <xdr:rowOff>94945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86072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4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166167</xdr:rowOff>
    </xdr:from>
    <xdr:to>
      <xdr:col>41</xdr:col>
      <xdr:colOff>101600</xdr:colOff>
      <xdr:row>37</xdr:row>
      <xdr:rowOff>96317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87444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4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130048</xdr:rowOff>
    </xdr:from>
    <xdr:to>
      <xdr:col>36</xdr:col>
      <xdr:colOff>165100</xdr:colOff>
      <xdr:row>37</xdr:row>
      <xdr:rowOff>60198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51325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394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95409</xdr:rowOff>
    </xdr:from>
    <xdr:to>
      <xdr:col>55</xdr:col>
      <xdr:colOff>0</xdr:colOff>
      <xdr:row>56</xdr:row>
      <xdr:rowOff>98666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696609"/>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95409</xdr:rowOff>
    </xdr:from>
    <xdr:to>
      <xdr:col>50</xdr:col>
      <xdr:colOff>114300</xdr:colOff>
      <xdr:row>56</xdr:row>
      <xdr:rowOff>165532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696609"/>
          <a:ext cx="889000" cy="7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165532</xdr:rowOff>
    </xdr:from>
    <xdr:to>
      <xdr:col>45</xdr:col>
      <xdr:colOff>177800</xdr:colOff>
      <xdr:row>57</xdr:row>
      <xdr:rowOff>30658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7667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17285</xdr:rowOff>
    </xdr:from>
    <xdr:to>
      <xdr:col>41</xdr:col>
      <xdr:colOff>50800</xdr:colOff>
      <xdr:row>57</xdr:row>
      <xdr:rowOff>30658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789935"/>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47866</xdr:rowOff>
    </xdr:from>
    <xdr:to>
      <xdr:col>55</xdr:col>
      <xdr:colOff>50800</xdr:colOff>
      <xdr:row>56</xdr:row>
      <xdr:rowOff>149466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6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26293</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2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44609</xdr:rowOff>
    </xdr:from>
    <xdr:to>
      <xdr:col>50</xdr:col>
      <xdr:colOff>165100</xdr:colOff>
      <xdr:row>56</xdr:row>
      <xdr:rowOff>146209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137336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7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114732</xdr:rowOff>
    </xdr:from>
    <xdr:to>
      <xdr:col>46</xdr:col>
      <xdr:colOff>38100</xdr:colOff>
      <xdr:row>57</xdr:row>
      <xdr:rowOff>44882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71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36009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80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151308</xdr:rowOff>
    </xdr:from>
    <xdr:to>
      <xdr:col>41</xdr:col>
      <xdr:colOff>101600</xdr:colOff>
      <xdr:row>57</xdr:row>
      <xdr:rowOff>81458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72585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84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137935</xdr:rowOff>
    </xdr:from>
    <xdr:to>
      <xdr:col>36</xdr:col>
      <xdr:colOff>165100</xdr:colOff>
      <xdr:row>57</xdr:row>
      <xdr:rowOff>68085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7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59212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83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10035</xdr:rowOff>
    </xdr:from>
    <xdr:to>
      <xdr:col>55</xdr:col>
      <xdr:colOff>0</xdr:colOff>
      <xdr:row>75</xdr:row>
      <xdr:rowOff>91890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868785"/>
          <a:ext cx="838200" cy="8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10035</xdr:rowOff>
    </xdr:from>
    <xdr:to>
      <xdr:col>50</xdr:col>
      <xdr:colOff>114300</xdr:colOff>
      <xdr:row>75</xdr:row>
      <xdr:rowOff>161923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868785"/>
          <a:ext cx="889000" cy="15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161923</xdr:rowOff>
    </xdr:from>
    <xdr:to>
      <xdr:col>45</xdr:col>
      <xdr:colOff>177800</xdr:colOff>
      <xdr:row>76</xdr:row>
      <xdr:rowOff>25563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020673"/>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164798</xdr:rowOff>
    </xdr:from>
    <xdr:to>
      <xdr:col>41</xdr:col>
      <xdr:colOff>50800</xdr:colOff>
      <xdr:row>76</xdr:row>
      <xdr:rowOff>25563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023548"/>
          <a:ext cx="889000" cy="3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41090</xdr:rowOff>
    </xdr:from>
    <xdr:to>
      <xdr:col>55</xdr:col>
      <xdr:colOff>50800</xdr:colOff>
      <xdr:row>75</xdr:row>
      <xdr:rowOff>142690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8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63967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7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130685</xdr:rowOff>
    </xdr:from>
    <xdr:to>
      <xdr:col>50</xdr:col>
      <xdr:colOff>165100</xdr:colOff>
      <xdr:row>75</xdr:row>
      <xdr:rowOff>60835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81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77362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59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111123</xdr:rowOff>
    </xdr:from>
    <xdr:to>
      <xdr:col>46</xdr:col>
      <xdr:colOff>38100</xdr:colOff>
      <xdr:row>76</xdr:row>
      <xdr:rowOff>41273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96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57800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74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146213</xdr:rowOff>
    </xdr:from>
    <xdr:to>
      <xdr:col>41</xdr:col>
      <xdr:colOff>101600</xdr:colOff>
      <xdr:row>76</xdr:row>
      <xdr:rowOff>76363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00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92891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78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113997</xdr:rowOff>
    </xdr:from>
    <xdr:to>
      <xdr:col>36</xdr:col>
      <xdr:colOff>165100</xdr:colOff>
      <xdr:row>76</xdr:row>
      <xdr:rowOff>44146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9727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60674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7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167836</xdr:rowOff>
    </xdr:from>
    <xdr:to>
      <xdr:col>55</xdr:col>
      <xdr:colOff>0</xdr:colOff>
      <xdr:row>96</xdr:row>
      <xdr:rowOff>38049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455586"/>
          <a:ext cx="838200" cy="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167836</xdr:rowOff>
    </xdr:from>
    <xdr:to>
      <xdr:col>50</xdr:col>
      <xdr:colOff>114300</xdr:colOff>
      <xdr:row>95</xdr:row>
      <xdr:rowOff>169856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455586"/>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169856</xdr:rowOff>
    </xdr:from>
    <xdr:to>
      <xdr:col>45</xdr:col>
      <xdr:colOff>177800</xdr:colOff>
      <xdr:row>96</xdr:row>
      <xdr:rowOff>5131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457606"/>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128651</xdr:rowOff>
    </xdr:from>
    <xdr:to>
      <xdr:col>41</xdr:col>
      <xdr:colOff>50800</xdr:colOff>
      <xdr:row>96</xdr:row>
      <xdr:rowOff>5131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416401"/>
          <a:ext cx="8890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10126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29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117036</xdr:rowOff>
    </xdr:from>
    <xdr:to>
      <xdr:col>50</xdr:col>
      <xdr:colOff>165100</xdr:colOff>
      <xdr:row>96</xdr:row>
      <xdr:rowOff>47186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63713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18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119056</xdr:rowOff>
    </xdr:from>
    <xdr:to>
      <xdr:col>46</xdr:col>
      <xdr:colOff>38100</xdr:colOff>
      <xdr:row>96</xdr:row>
      <xdr:rowOff>49206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65733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1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125781</xdr:rowOff>
    </xdr:from>
    <xdr:to>
      <xdr:col>41</xdr:col>
      <xdr:colOff>101600</xdr:colOff>
      <xdr:row>96</xdr:row>
      <xdr:rowOff>55931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72458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18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77851</xdr:rowOff>
    </xdr:from>
    <xdr:to>
      <xdr:col>36</xdr:col>
      <xdr:colOff>165100</xdr:colOff>
      <xdr:row>96</xdr:row>
      <xdr:rowOff>8001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24528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4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168438</xdr:rowOff>
    </xdr:from>
    <xdr:to>
      <xdr:col>85</xdr:col>
      <xdr:colOff>127000</xdr:colOff>
      <xdr:row>33</xdr:row>
      <xdr:rowOff>85653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654838"/>
          <a:ext cx="838200" cy="8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51362</xdr:rowOff>
    </xdr:from>
    <xdr:to>
      <xdr:col>81</xdr:col>
      <xdr:colOff>50800</xdr:colOff>
      <xdr:row>33</xdr:row>
      <xdr:rowOff>85653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70921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51362</xdr:rowOff>
    </xdr:from>
    <xdr:to>
      <xdr:col>76</xdr:col>
      <xdr:colOff>114300</xdr:colOff>
      <xdr:row>33</xdr:row>
      <xdr:rowOff>93000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709212"/>
          <a:ext cx="8890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93000</xdr:rowOff>
    </xdr:from>
    <xdr:to>
      <xdr:col>71</xdr:col>
      <xdr:colOff>177800</xdr:colOff>
      <xdr:row>34</xdr:row>
      <xdr:rowOff>24583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750850"/>
          <a:ext cx="889000" cy="10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117638</xdr:rowOff>
    </xdr:from>
    <xdr:to>
      <xdr:col>85</xdr:col>
      <xdr:colOff>177800</xdr:colOff>
      <xdr:row>33</xdr:row>
      <xdr:rowOff>47788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6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140515</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45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34853</xdr:rowOff>
    </xdr:from>
    <xdr:to>
      <xdr:col>81</xdr:col>
      <xdr:colOff>101600</xdr:colOff>
      <xdr:row>33</xdr:row>
      <xdr:rowOff>136453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6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152980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4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562</xdr:rowOff>
    </xdr:from>
    <xdr:to>
      <xdr:col>76</xdr:col>
      <xdr:colOff>165100</xdr:colOff>
      <xdr:row>33</xdr:row>
      <xdr:rowOff>102162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65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118689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43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42200</xdr:rowOff>
    </xdr:from>
    <xdr:to>
      <xdr:col>72</xdr:col>
      <xdr:colOff>38100</xdr:colOff>
      <xdr:row>33</xdr:row>
      <xdr:rowOff>143800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7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160327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47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145233</xdr:rowOff>
    </xdr:from>
    <xdr:to>
      <xdr:col>67</xdr:col>
      <xdr:colOff>101600</xdr:colOff>
      <xdr:row>34</xdr:row>
      <xdr:rowOff>75383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80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91910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5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42153</xdr:rowOff>
    </xdr:from>
    <xdr:to>
      <xdr:col>85</xdr:col>
      <xdr:colOff>127000</xdr:colOff>
      <xdr:row>56</xdr:row>
      <xdr:rowOff>63054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300453"/>
          <a:ext cx="838200" cy="36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118114</xdr:rowOff>
    </xdr:from>
    <xdr:to>
      <xdr:col>81</xdr:col>
      <xdr:colOff>50800</xdr:colOff>
      <xdr:row>54</xdr:row>
      <xdr:rowOff>42153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204964"/>
          <a:ext cx="889000" cy="9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118114</xdr:rowOff>
    </xdr:from>
    <xdr:to>
      <xdr:col>76</xdr:col>
      <xdr:colOff>114300</xdr:colOff>
      <xdr:row>55</xdr:row>
      <xdr:rowOff>152763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204964"/>
          <a:ext cx="889000" cy="37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93229</xdr:rowOff>
    </xdr:from>
    <xdr:to>
      <xdr:col>71</xdr:col>
      <xdr:colOff>177800</xdr:colOff>
      <xdr:row>55</xdr:row>
      <xdr:rowOff>152763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351529"/>
          <a:ext cx="889000" cy="23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12254</xdr:rowOff>
    </xdr:from>
    <xdr:to>
      <xdr:col>85</xdr:col>
      <xdr:colOff>177800</xdr:colOff>
      <xdr:row>56</xdr:row>
      <xdr:rowOff>113854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35131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6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162803</xdr:rowOff>
    </xdr:from>
    <xdr:to>
      <xdr:col>81</xdr:col>
      <xdr:colOff>101600</xdr:colOff>
      <xdr:row>54</xdr:row>
      <xdr:rowOff>92953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24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109480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02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67314</xdr:rowOff>
    </xdr:from>
    <xdr:to>
      <xdr:col>76</xdr:col>
      <xdr:colOff>165100</xdr:colOff>
      <xdr:row>53</xdr:row>
      <xdr:rowOff>168914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15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13991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9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101963</xdr:rowOff>
    </xdr:from>
    <xdr:to>
      <xdr:col>72</xdr:col>
      <xdr:colOff>38100</xdr:colOff>
      <xdr:row>56</xdr:row>
      <xdr:rowOff>32113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48640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42429</xdr:rowOff>
    </xdr:from>
    <xdr:to>
      <xdr:col>67</xdr:col>
      <xdr:colOff>101600</xdr:colOff>
      <xdr:row>54</xdr:row>
      <xdr:rowOff>144029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3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160556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07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132842</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059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120269</xdr:rowOff>
    </xdr:from>
    <xdr:to>
      <xdr:col>81</xdr:col>
      <xdr:colOff>50800</xdr:colOff>
      <xdr:row>78</xdr:row>
      <xdr:rowOff>132842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9336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120269</xdr:rowOff>
    </xdr:from>
    <xdr:to>
      <xdr:col>76</xdr:col>
      <xdr:colOff>114300</xdr:colOff>
      <xdr:row>78</xdr:row>
      <xdr:rowOff>129870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9336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129870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02970"/>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82042</xdr:rowOff>
    </xdr:from>
    <xdr:to>
      <xdr:col>81</xdr:col>
      <xdr:colOff>101600</xdr:colOff>
      <xdr:row>79</xdr:row>
      <xdr:rowOff>12192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3319</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4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69469</xdr:rowOff>
    </xdr:from>
    <xdr:to>
      <xdr:col>76</xdr:col>
      <xdr:colOff>165100</xdr:colOff>
      <xdr:row>78</xdr:row>
      <xdr:rowOff>171069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4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162196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35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79070</xdr:rowOff>
    </xdr:from>
    <xdr:to>
      <xdr:col>72</xdr:col>
      <xdr:colOff>38100</xdr:colOff>
      <xdr:row>79</xdr:row>
      <xdr:rowOff>9220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347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4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1682</xdr:rowOff>
    </xdr:from>
    <xdr:to>
      <xdr:col>85</xdr:col>
      <xdr:colOff>127000</xdr:colOff>
      <xdr:row>93</xdr:row>
      <xdr:rowOff>20943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5946532"/>
          <a:ext cx="838200" cy="1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144301</xdr:rowOff>
    </xdr:from>
    <xdr:to>
      <xdr:col>81</xdr:col>
      <xdr:colOff>50800</xdr:colOff>
      <xdr:row>93</xdr:row>
      <xdr:rowOff>1682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5917701"/>
          <a:ext cx="889000" cy="2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65205</xdr:rowOff>
    </xdr:from>
    <xdr:to>
      <xdr:col>76</xdr:col>
      <xdr:colOff>114300</xdr:colOff>
      <xdr:row>92</xdr:row>
      <xdr:rowOff>144301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5667155"/>
          <a:ext cx="889000" cy="2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65205</xdr:rowOff>
    </xdr:from>
    <xdr:to>
      <xdr:col>71</xdr:col>
      <xdr:colOff>177800</xdr:colOff>
      <xdr:row>91</xdr:row>
      <xdr:rowOff>105266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5667155"/>
          <a:ext cx="889000" cy="4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141593</xdr:rowOff>
    </xdr:from>
    <xdr:to>
      <xdr:col>85</xdr:col>
      <xdr:colOff>177800</xdr:colOff>
      <xdr:row>93</xdr:row>
      <xdr:rowOff>71743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91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164470</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76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122332</xdr:rowOff>
    </xdr:from>
    <xdr:to>
      <xdr:col>81</xdr:col>
      <xdr:colOff>101600</xdr:colOff>
      <xdr:row>93</xdr:row>
      <xdr:rowOff>52482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89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69009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67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93501</xdr:rowOff>
    </xdr:from>
    <xdr:to>
      <xdr:col>76</xdr:col>
      <xdr:colOff>165100</xdr:colOff>
      <xdr:row>93</xdr:row>
      <xdr:rowOff>23651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86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40178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6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14405</xdr:rowOff>
    </xdr:from>
    <xdr:to>
      <xdr:col>72</xdr:col>
      <xdr:colOff>38100</xdr:colOff>
      <xdr:row>91</xdr:row>
      <xdr:rowOff>116005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6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132532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39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54466</xdr:rowOff>
    </xdr:from>
    <xdr:to>
      <xdr:col>67</xdr:col>
      <xdr:colOff>101600</xdr:colOff>
      <xdr:row>91</xdr:row>
      <xdr:rowOff>156066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6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1143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43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121793</xdr:rowOff>
    </xdr:from>
    <xdr:to>
      <xdr:col>116</xdr:col>
      <xdr:colOff>63500</xdr:colOff>
      <xdr:row>35</xdr:row>
      <xdr:rowOff>171323</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1323300" y="5951093"/>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33418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48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103886</xdr:rowOff>
    </xdr:from>
    <xdr:to>
      <xdr:col>111</xdr:col>
      <xdr:colOff>177800</xdr:colOff>
      <xdr:row>35</xdr:row>
      <xdr:rowOff>171323</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5933186"/>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150385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103886</xdr:rowOff>
    </xdr:from>
    <xdr:to>
      <xdr:col>107</xdr:col>
      <xdr:colOff>50800</xdr:colOff>
      <xdr:row>36</xdr:row>
      <xdr:rowOff>72263</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9545300" y="5933186"/>
          <a:ext cx="889000" cy="3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2938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2159</xdr:rowOff>
    </xdr:from>
    <xdr:to>
      <xdr:col>102</xdr:col>
      <xdr:colOff>114300</xdr:colOff>
      <xdr:row>36</xdr:row>
      <xdr:rowOff>72263</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174359"/>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146575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90187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70993</xdr:rowOff>
    </xdr:from>
    <xdr:to>
      <xdr:col>116</xdr:col>
      <xdr:colOff>114300</xdr:colOff>
      <xdr:row>35</xdr:row>
      <xdr:rowOff>1143</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59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93870</xdr:rowOff>
    </xdr:from>
    <xdr:ext cx="469744"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575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120523</xdr:rowOff>
    </xdr:from>
    <xdr:to>
      <xdr:col>112</xdr:col>
      <xdr:colOff>38100</xdr:colOff>
      <xdr:row>36</xdr:row>
      <xdr:rowOff>50673</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67200</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088428" y="589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53086</xdr:rowOff>
    </xdr:from>
    <xdr:to>
      <xdr:col>107</xdr:col>
      <xdr:colOff>101600</xdr:colOff>
      <xdr:row>34</xdr:row>
      <xdr:rowOff>154686</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171213</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199428" y="565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21463</xdr:rowOff>
    </xdr:from>
    <xdr:to>
      <xdr:col>102</xdr:col>
      <xdr:colOff>165100</xdr:colOff>
      <xdr:row>36</xdr:row>
      <xdr:rowOff>123063</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139590</xdr:rowOff>
    </xdr:from>
    <xdr:ext cx="469744"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10428" y="596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122809</xdr:rowOff>
    </xdr:from>
    <xdr:to>
      <xdr:col>98</xdr:col>
      <xdr:colOff>38100</xdr:colOff>
      <xdr:row>36</xdr:row>
      <xdr:rowOff>52959</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1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69486</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21428" y="589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類似団体と比較すると民生費・商工費・消防費・公債費・諸支出金が高い状況となっている。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民生費</a:t>
          </a:r>
          <a:r>
            <a:rPr kumimoji="1" lang="ja-JP" altLang="ja-JP"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新型コロナウイルス感染症対策関係である住民税非課税世帯や子育て世帯への臨時特別給付金などにより</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社会福祉費や児童福祉費が増</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年度と比較すると，実質収支額が</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４３</a:t>
          </a:r>
          <a:r>
            <a:rPr lang="ja-JP" altLang="ja-JP" sz="1100" b="0" i="0" baseline="0">
              <a:solidFill>
                <a:schemeClr val="dk1"/>
              </a:solidFill>
              <a:effectLst/>
              <a:latin typeface="+mn-lt"/>
              <a:ea typeface="+mn-ea"/>
              <a:cs typeface="+mn-cs"/>
            </a:rPr>
            <a:t>ポイント増加し，前年</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度に引き続き実質単年度収支が黒字となった。また，財政調整基金につい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ても決算剰余金１／２相当を着実に積立していることから，残高を増やし</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今後も限られた財源のなかで，創意と工夫をもって，安定的な財政運営</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を目指す。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病院事業会計においては，平成２６年度以降実質赤字額が発生して</a:t>
          </a:r>
          <a:r>
            <a:rPr lang="ja-JP" altLang="en-US" sz="1100" b="0" i="0" baseline="0">
              <a:solidFill>
                <a:schemeClr val="dk1"/>
              </a:solidFill>
              <a:effectLst/>
              <a:latin typeface="+mn-lt"/>
              <a:ea typeface="+mn-ea"/>
              <a:cs typeface="+mn-cs"/>
            </a:rPr>
            <a:t>いた</a:t>
          </a:r>
          <a:r>
            <a:rPr lang="ja-JP" altLang="ja-JP" sz="1100" b="0" i="0" baseline="0">
              <a:solidFill>
                <a:schemeClr val="dk1"/>
              </a:solidFill>
              <a:effectLst/>
              <a:latin typeface="+mn-lt"/>
              <a:ea typeface="+mn-ea"/>
              <a:cs typeface="+mn-cs"/>
            </a:rPr>
            <a:t>が，令和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においては，地域の医療機関との連携強化による紹介患者確保に努めたこと等による医業収益の増加や，感染症指定医療機関として新型コロナウイルス感染症患者専用の病床を確保し，同患者を受け入れたことに対する国からの</a:t>
          </a:r>
          <a:r>
            <a:rPr lang="ja-JP" altLang="en-US" sz="1100" b="0" i="0" baseline="0">
              <a:solidFill>
                <a:schemeClr val="dk1"/>
              </a:solidFill>
              <a:effectLst/>
              <a:latin typeface="+mn-lt"/>
              <a:ea typeface="+mn-ea"/>
              <a:cs typeface="+mn-cs"/>
            </a:rPr>
            <a:t>補助などにより</a:t>
          </a:r>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年度と比</a:t>
          </a:r>
          <a:r>
            <a:rPr lang="ja-JP" altLang="en-US" sz="1100" b="0" i="0" baseline="0">
              <a:solidFill>
                <a:schemeClr val="dk1"/>
              </a:solidFill>
              <a:effectLst/>
              <a:latin typeface="+mn-lt"/>
              <a:ea typeface="+mn-ea"/>
              <a:cs typeface="+mn-cs"/>
            </a:rPr>
            <a:t>べ４</a:t>
          </a:r>
          <a:r>
            <a:rPr lang="ja-JP" altLang="ja-JP" sz="1100" b="0" i="0" baseline="0">
              <a:solidFill>
                <a:schemeClr val="dk1"/>
              </a:solidFill>
              <a:effectLst/>
              <a:latin typeface="+mn-lt"/>
              <a:ea typeface="+mn-ea"/>
              <a:cs typeface="+mn-cs"/>
            </a:rPr>
            <a:t>．５</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ポイント改善し</a:t>
          </a:r>
          <a:r>
            <a:rPr lang="ja-JP" altLang="en-US" sz="1100" b="0" i="0" baseline="0">
              <a:solidFill>
                <a:schemeClr val="dk1"/>
              </a:solidFill>
              <a:effectLst/>
              <a:latin typeface="+mn-lt"/>
              <a:ea typeface="+mn-ea"/>
              <a:cs typeface="+mn-cs"/>
            </a:rPr>
            <a:t>，黒字となっ</a:t>
          </a:r>
          <a:r>
            <a:rPr lang="ja-JP" altLang="ja-JP" sz="1100" b="0" i="0" baseline="0">
              <a:solidFill>
                <a:schemeClr val="dk1"/>
              </a:solidFill>
              <a:effectLst/>
              <a:latin typeface="+mn-lt"/>
              <a:ea typeface="+mn-ea"/>
              <a:cs typeface="+mn-cs"/>
            </a:rPr>
            <a:t>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，水道事業会計・公共下水道事業会計においては黒字額</a:t>
          </a:r>
          <a:r>
            <a:rPr lang="ja-JP" altLang="en-US" sz="1100" b="0" i="0" baseline="0">
              <a:solidFill>
                <a:schemeClr val="dk1"/>
              </a:solidFill>
              <a:effectLst/>
              <a:latin typeface="+mn-lt"/>
              <a:ea typeface="+mn-ea"/>
              <a:cs typeface="+mn-cs"/>
            </a:rPr>
            <a:t>がほぼ横ばいとなってお</a:t>
          </a:r>
          <a:r>
            <a:rPr lang="ja-JP" altLang="ja-JP" sz="1100" b="0" i="0" baseline="0">
              <a:solidFill>
                <a:schemeClr val="dk1"/>
              </a:solidFill>
              <a:effectLst/>
              <a:latin typeface="+mn-lt"/>
              <a:ea typeface="+mn-ea"/>
              <a:cs typeface="+mn-cs"/>
            </a:rPr>
            <a:t>り，これらの各会計においては，平成２８年度に策定した「函館市上下水道事業経営ビジョン」に基づき，今後も収益の確保および経費の節減に努め，比率の改善を図っていく。</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2025_&#20989;&#39208;&#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61.1</v>
          </cell>
          <cell r="BX51">
            <v>57.2</v>
          </cell>
          <cell r="CF51">
            <v>52.4</v>
          </cell>
          <cell r="CN51">
            <v>46.1</v>
          </cell>
          <cell r="CV51">
            <v>40.1</v>
          </cell>
        </row>
        <row r="53">
          <cell r="BP53">
            <v>68.2</v>
          </cell>
          <cell r="BX53">
            <v>69.599999999999994</v>
          </cell>
          <cell r="CF53">
            <v>69.8</v>
          </cell>
          <cell r="CN53">
            <v>70.400000000000006</v>
          </cell>
          <cell r="CV53">
            <v>71.8</v>
          </cell>
        </row>
        <row r="55">
          <cell r="AN55" t="str">
            <v>類似団体内平均値</v>
          </cell>
          <cell r="BP55">
            <v>37.6</v>
          </cell>
          <cell r="BX55">
            <v>34</v>
          </cell>
          <cell r="CF55">
            <v>33.9</v>
          </cell>
          <cell r="CN55">
            <v>31.5</v>
          </cell>
          <cell r="CV55">
            <v>23.4</v>
          </cell>
        </row>
        <row r="57">
          <cell r="BP57">
            <v>60</v>
          </cell>
          <cell r="BX57">
            <v>61.1</v>
          </cell>
          <cell r="CF57">
            <v>61.9</v>
          </cell>
          <cell r="CN57">
            <v>62.7</v>
          </cell>
          <cell r="CV57">
            <v>63.9</v>
          </cell>
        </row>
        <row r="72">
          <cell r="BP72" t="str">
            <v>H29</v>
          </cell>
          <cell r="BX72" t="str">
            <v>H30</v>
          </cell>
          <cell r="CF72" t="str">
            <v>R01</v>
          </cell>
          <cell r="CN72" t="str">
            <v>R02</v>
          </cell>
          <cell r="CV72" t="str">
            <v>R03</v>
          </cell>
        </row>
        <row r="73">
          <cell r="AN73" t="str">
            <v>当該団体値</v>
          </cell>
          <cell r="BP73">
            <v>61.1</v>
          </cell>
          <cell r="BX73">
            <v>57.2</v>
          </cell>
          <cell r="CF73">
            <v>52.4</v>
          </cell>
          <cell r="CN73">
            <v>46.1</v>
          </cell>
          <cell r="CV73">
            <v>40.1</v>
          </cell>
        </row>
        <row r="75">
          <cell r="BP75">
            <v>7.9</v>
          </cell>
          <cell r="BX75">
            <v>8.1</v>
          </cell>
          <cell r="CF75">
            <v>7.3</v>
          </cell>
          <cell r="CN75">
            <v>6.4</v>
          </cell>
          <cell r="CV75">
            <v>5.0999999999999996</v>
          </cell>
        </row>
        <row r="77">
          <cell r="AN77" t="str">
            <v>類似団体内平均値</v>
          </cell>
          <cell r="BP77">
            <v>37.6</v>
          </cell>
          <cell r="BX77">
            <v>34</v>
          </cell>
          <cell r="CF77">
            <v>33.9</v>
          </cell>
          <cell r="CN77">
            <v>31.5</v>
          </cell>
          <cell r="CV77">
            <v>23.4</v>
          </cell>
        </row>
        <row r="79">
          <cell r="BP79">
            <v>6.1</v>
          </cell>
          <cell r="BX79">
            <v>5.9</v>
          </cell>
          <cell r="CF79">
            <v>5.7</v>
          </cell>
          <cell r="CN79">
            <v>5.4</v>
          </cell>
          <cell r="CV79">
            <v>5.2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5" zoomScaleNormal="75" workbookViewId="0">
      <selection activeCell="B1" sqref="B1:DI1"/>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4" t="s">
        <v>84</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85</v>
      </c>
      <c r="C2" s="179"/>
      <c r="D2" s="180"/>
    </row>
    <row r="3" spans="1:119" ht="18.75" customHeight="1" thickBot="1" x14ac:dyDescent="0.25">
      <c r="A3" s="178"/>
      <c r="B3" s="595" t="s">
        <v>86</v>
      </c>
      <c r="C3" s="596"/>
      <c r="D3" s="596"/>
      <c r="E3" s="597"/>
      <c r="F3" s="597"/>
      <c r="G3" s="597"/>
      <c r="H3" s="597"/>
      <c r="I3" s="597"/>
      <c r="J3" s="597"/>
      <c r="K3" s="597"/>
      <c r="L3" s="597" t="s">
        <v>87</v>
      </c>
      <c r="M3" s="597"/>
      <c r="N3" s="597"/>
      <c r="O3" s="597"/>
      <c r="P3" s="597"/>
      <c r="Q3" s="597"/>
      <c r="R3" s="600"/>
      <c r="S3" s="600"/>
      <c r="T3" s="600"/>
      <c r="U3" s="600"/>
      <c r="V3" s="601"/>
      <c r="W3" s="491" t="s">
        <v>88</v>
      </c>
      <c r="X3" s="492"/>
      <c r="Y3" s="492"/>
      <c r="Z3" s="492"/>
      <c r="AA3" s="492"/>
      <c r="AB3" s="596"/>
      <c r="AC3" s="600" t="s">
        <v>89</v>
      </c>
      <c r="AD3" s="492"/>
      <c r="AE3" s="492"/>
      <c r="AF3" s="492"/>
      <c r="AG3" s="492"/>
      <c r="AH3" s="492"/>
      <c r="AI3" s="492"/>
      <c r="AJ3" s="492"/>
      <c r="AK3" s="492"/>
      <c r="AL3" s="562"/>
      <c r="AM3" s="491" t="s">
        <v>90</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91</v>
      </c>
      <c r="BO3" s="492"/>
      <c r="BP3" s="492"/>
      <c r="BQ3" s="492"/>
      <c r="BR3" s="492"/>
      <c r="BS3" s="492"/>
      <c r="BT3" s="492"/>
      <c r="BU3" s="562"/>
      <c r="BV3" s="491" t="s">
        <v>92</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93</v>
      </c>
      <c r="CU3" s="492"/>
      <c r="CV3" s="492"/>
      <c r="CW3" s="492"/>
      <c r="CX3" s="492"/>
      <c r="CY3" s="492"/>
      <c r="CZ3" s="492"/>
      <c r="DA3" s="562"/>
      <c r="DB3" s="491" t="s">
        <v>94</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95</v>
      </c>
      <c r="AZ4" s="449"/>
      <c r="BA4" s="449"/>
      <c r="BB4" s="449"/>
      <c r="BC4" s="449"/>
      <c r="BD4" s="449"/>
      <c r="BE4" s="449"/>
      <c r="BF4" s="449"/>
      <c r="BG4" s="449"/>
      <c r="BH4" s="449"/>
      <c r="BI4" s="449"/>
      <c r="BJ4" s="449"/>
      <c r="BK4" s="449"/>
      <c r="BL4" s="449"/>
      <c r="BM4" s="450"/>
      <c r="BN4" s="451">
        <v>146534785</v>
      </c>
      <c r="BO4" s="452"/>
      <c r="BP4" s="452"/>
      <c r="BQ4" s="452"/>
      <c r="BR4" s="452"/>
      <c r="BS4" s="452"/>
      <c r="BT4" s="452"/>
      <c r="BU4" s="453"/>
      <c r="BV4" s="451">
        <v>167659971</v>
      </c>
      <c r="BW4" s="452"/>
      <c r="BX4" s="452"/>
      <c r="BY4" s="452"/>
      <c r="BZ4" s="452"/>
      <c r="CA4" s="452"/>
      <c r="CB4" s="452"/>
      <c r="CC4" s="453"/>
      <c r="CD4" s="588" t="s">
        <v>96</v>
      </c>
      <c r="CE4" s="589"/>
      <c r="CF4" s="589"/>
      <c r="CG4" s="589"/>
      <c r="CH4" s="589"/>
      <c r="CI4" s="589"/>
      <c r="CJ4" s="589"/>
      <c r="CK4" s="589"/>
      <c r="CL4" s="589"/>
      <c r="CM4" s="589"/>
      <c r="CN4" s="589"/>
      <c r="CO4" s="589"/>
      <c r="CP4" s="589"/>
      <c r="CQ4" s="589"/>
      <c r="CR4" s="589"/>
      <c r="CS4" s="590"/>
      <c r="CT4" s="591">
        <v>4.4000000000000004</v>
      </c>
      <c r="CU4" s="592"/>
      <c r="CV4" s="592"/>
      <c r="CW4" s="592"/>
      <c r="CX4" s="592"/>
      <c r="CY4" s="592"/>
      <c r="CZ4" s="592"/>
      <c r="DA4" s="593"/>
      <c r="DB4" s="591">
        <v>2.9</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97</v>
      </c>
      <c r="AN5" s="379"/>
      <c r="AO5" s="379"/>
      <c r="AP5" s="379"/>
      <c r="AQ5" s="379"/>
      <c r="AR5" s="379"/>
      <c r="AS5" s="379"/>
      <c r="AT5" s="380"/>
      <c r="AU5" s="480" t="s">
        <v>98</v>
      </c>
      <c r="AV5" s="481"/>
      <c r="AW5" s="481"/>
      <c r="AX5" s="481"/>
      <c r="AY5" s="436" t="s">
        <v>99</v>
      </c>
      <c r="AZ5" s="437"/>
      <c r="BA5" s="437"/>
      <c r="BB5" s="437"/>
      <c r="BC5" s="437"/>
      <c r="BD5" s="437"/>
      <c r="BE5" s="437"/>
      <c r="BF5" s="437"/>
      <c r="BG5" s="437"/>
      <c r="BH5" s="437"/>
      <c r="BI5" s="437"/>
      <c r="BJ5" s="437"/>
      <c r="BK5" s="437"/>
      <c r="BL5" s="437"/>
      <c r="BM5" s="438"/>
      <c r="BN5" s="422">
        <v>142484781</v>
      </c>
      <c r="BO5" s="423"/>
      <c r="BP5" s="423"/>
      <c r="BQ5" s="423"/>
      <c r="BR5" s="423"/>
      <c r="BS5" s="423"/>
      <c r="BT5" s="423"/>
      <c r="BU5" s="424"/>
      <c r="BV5" s="422">
        <v>165232192</v>
      </c>
      <c r="BW5" s="423"/>
      <c r="BX5" s="423"/>
      <c r="BY5" s="423"/>
      <c r="BZ5" s="423"/>
      <c r="CA5" s="423"/>
      <c r="CB5" s="423"/>
      <c r="CC5" s="424"/>
      <c r="CD5" s="462" t="s">
        <v>100</v>
      </c>
      <c r="CE5" s="382"/>
      <c r="CF5" s="382"/>
      <c r="CG5" s="382"/>
      <c r="CH5" s="382"/>
      <c r="CI5" s="382"/>
      <c r="CJ5" s="382"/>
      <c r="CK5" s="382"/>
      <c r="CL5" s="382"/>
      <c r="CM5" s="382"/>
      <c r="CN5" s="382"/>
      <c r="CO5" s="382"/>
      <c r="CP5" s="382"/>
      <c r="CQ5" s="382"/>
      <c r="CR5" s="382"/>
      <c r="CS5" s="463"/>
      <c r="CT5" s="419">
        <v>91.2</v>
      </c>
      <c r="CU5" s="420"/>
      <c r="CV5" s="420"/>
      <c r="CW5" s="420"/>
      <c r="CX5" s="420"/>
      <c r="CY5" s="420"/>
      <c r="CZ5" s="420"/>
      <c r="DA5" s="421"/>
      <c r="DB5" s="419">
        <v>93.5</v>
      </c>
      <c r="DC5" s="420"/>
      <c r="DD5" s="420"/>
      <c r="DE5" s="420"/>
      <c r="DF5" s="420"/>
      <c r="DG5" s="420"/>
      <c r="DH5" s="420"/>
      <c r="DI5" s="421"/>
    </row>
    <row r="6" spans="1:119" ht="18.75" customHeight="1" x14ac:dyDescent="0.2">
      <c r="A6" s="178"/>
      <c r="B6" s="568" t="s">
        <v>101</v>
      </c>
      <c r="C6" s="409"/>
      <c r="D6" s="409"/>
      <c r="E6" s="569"/>
      <c r="F6" s="569"/>
      <c r="G6" s="569"/>
      <c r="H6" s="569"/>
      <c r="I6" s="569"/>
      <c r="J6" s="569"/>
      <c r="K6" s="569"/>
      <c r="L6" s="569" t="s">
        <v>102</v>
      </c>
      <c r="M6" s="569"/>
      <c r="N6" s="569"/>
      <c r="O6" s="569"/>
      <c r="P6" s="569"/>
      <c r="Q6" s="569"/>
      <c r="R6" s="407"/>
      <c r="S6" s="407"/>
      <c r="T6" s="407"/>
      <c r="U6" s="407"/>
      <c r="V6" s="575"/>
      <c r="W6" s="512" t="s">
        <v>103</v>
      </c>
      <c r="X6" s="408"/>
      <c r="Y6" s="408"/>
      <c r="Z6" s="408"/>
      <c r="AA6" s="408"/>
      <c r="AB6" s="409"/>
      <c r="AC6" s="580" t="s">
        <v>104</v>
      </c>
      <c r="AD6" s="581"/>
      <c r="AE6" s="581"/>
      <c r="AF6" s="581"/>
      <c r="AG6" s="581"/>
      <c r="AH6" s="581"/>
      <c r="AI6" s="581"/>
      <c r="AJ6" s="581"/>
      <c r="AK6" s="581"/>
      <c r="AL6" s="582"/>
      <c r="AM6" s="479" t="s">
        <v>105</v>
      </c>
      <c r="AN6" s="379"/>
      <c r="AO6" s="379"/>
      <c r="AP6" s="379"/>
      <c r="AQ6" s="379"/>
      <c r="AR6" s="379"/>
      <c r="AS6" s="379"/>
      <c r="AT6" s="380"/>
      <c r="AU6" s="480" t="s">
        <v>98</v>
      </c>
      <c r="AV6" s="481"/>
      <c r="AW6" s="481"/>
      <c r="AX6" s="481"/>
      <c r="AY6" s="436" t="s">
        <v>106</v>
      </c>
      <c r="AZ6" s="437"/>
      <c r="BA6" s="437"/>
      <c r="BB6" s="437"/>
      <c r="BC6" s="437"/>
      <c r="BD6" s="437"/>
      <c r="BE6" s="437"/>
      <c r="BF6" s="437"/>
      <c r="BG6" s="437"/>
      <c r="BH6" s="437"/>
      <c r="BI6" s="437"/>
      <c r="BJ6" s="437"/>
      <c r="BK6" s="437"/>
      <c r="BL6" s="437"/>
      <c r="BM6" s="438"/>
      <c r="BN6" s="422">
        <v>4050004</v>
      </c>
      <c r="BO6" s="423"/>
      <c r="BP6" s="423"/>
      <c r="BQ6" s="423"/>
      <c r="BR6" s="423"/>
      <c r="BS6" s="423"/>
      <c r="BT6" s="423"/>
      <c r="BU6" s="424"/>
      <c r="BV6" s="422">
        <v>2427779</v>
      </c>
      <c r="BW6" s="423"/>
      <c r="BX6" s="423"/>
      <c r="BY6" s="423"/>
      <c r="BZ6" s="423"/>
      <c r="CA6" s="423"/>
      <c r="CB6" s="423"/>
      <c r="CC6" s="424"/>
      <c r="CD6" s="462" t="s">
        <v>107</v>
      </c>
      <c r="CE6" s="382"/>
      <c r="CF6" s="382"/>
      <c r="CG6" s="382"/>
      <c r="CH6" s="382"/>
      <c r="CI6" s="382"/>
      <c r="CJ6" s="382"/>
      <c r="CK6" s="382"/>
      <c r="CL6" s="382"/>
      <c r="CM6" s="382"/>
      <c r="CN6" s="382"/>
      <c r="CO6" s="382"/>
      <c r="CP6" s="382"/>
      <c r="CQ6" s="382"/>
      <c r="CR6" s="382"/>
      <c r="CS6" s="463"/>
      <c r="CT6" s="565">
        <v>95.2</v>
      </c>
      <c r="CU6" s="566"/>
      <c r="CV6" s="566"/>
      <c r="CW6" s="566"/>
      <c r="CX6" s="566"/>
      <c r="CY6" s="566"/>
      <c r="CZ6" s="566"/>
      <c r="DA6" s="567"/>
      <c r="DB6" s="565">
        <v>98.6</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108</v>
      </c>
      <c r="AN7" s="379"/>
      <c r="AO7" s="379"/>
      <c r="AP7" s="379"/>
      <c r="AQ7" s="379"/>
      <c r="AR7" s="379"/>
      <c r="AS7" s="379"/>
      <c r="AT7" s="380"/>
      <c r="AU7" s="480" t="s">
        <v>109</v>
      </c>
      <c r="AV7" s="481"/>
      <c r="AW7" s="481"/>
      <c r="AX7" s="481"/>
      <c r="AY7" s="436" t="s">
        <v>110</v>
      </c>
      <c r="AZ7" s="437"/>
      <c r="BA7" s="437"/>
      <c r="BB7" s="437"/>
      <c r="BC7" s="437"/>
      <c r="BD7" s="437"/>
      <c r="BE7" s="437"/>
      <c r="BF7" s="437"/>
      <c r="BG7" s="437"/>
      <c r="BH7" s="437"/>
      <c r="BI7" s="437"/>
      <c r="BJ7" s="437"/>
      <c r="BK7" s="437"/>
      <c r="BL7" s="437"/>
      <c r="BM7" s="438"/>
      <c r="BN7" s="422">
        <v>905386</v>
      </c>
      <c r="BO7" s="423"/>
      <c r="BP7" s="423"/>
      <c r="BQ7" s="423"/>
      <c r="BR7" s="423"/>
      <c r="BS7" s="423"/>
      <c r="BT7" s="423"/>
      <c r="BU7" s="424"/>
      <c r="BV7" s="422">
        <v>373087</v>
      </c>
      <c r="BW7" s="423"/>
      <c r="BX7" s="423"/>
      <c r="BY7" s="423"/>
      <c r="BZ7" s="423"/>
      <c r="CA7" s="423"/>
      <c r="CB7" s="423"/>
      <c r="CC7" s="424"/>
      <c r="CD7" s="462" t="s">
        <v>111</v>
      </c>
      <c r="CE7" s="382"/>
      <c r="CF7" s="382"/>
      <c r="CG7" s="382"/>
      <c r="CH7" s="382"/>
      <c r="CI7" s="382"/>
      <c r="CJ7" s="382"/>
      <c r="CK7" s="382"/>
      <c r="CL7" s="382"/>
      <c r="CM7" s="382"/>
      <c r="CN7" s="382"/>
      <c r="CO7" s="382"/>
      <c r="CP7" s="382"/>
      <c r="CQ7" s="382"/>
      <c r="CR7" s="382"/>
      <c r="CS7" s="463"/>
      <c r="CT7" s="422">
        <v>72224159</v>
      </c>
      <c r="CU7" s="423"/>
      <c r="CV7" s="423"/>
      <c r="CW7" s="423"/>
      <c r="CX7" s="423"/>
      <c r="CY7" s="423"/>
      <c r="CZ7" s="423"/>
      <c r="DA7" s="424"/>
      <c r="DB7" s="422">
        <v>70386099</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112</v>
      </c>
      <c r="AN8" s="379"/>
      <c r="AO8" s="379"/>
      <c r="AP8" s="379"/>
      <c r="AQ8" s="379"/>
      <c r="AR8" s="379"/>
      <c r="AS8" s="379"/>
      <c r="AT8" s="380"/>
      <c r="AU8" s="480" t="s">
        <v>113</v>
      </c>
      <c r="AV8" s="481"/>
      <c r="AW8" s="481"/>
      <c r="AX8" s="481"/>
      <c r="AY8" s="436" t="s">
        <v>114</v>
      </c>
      <c r="AZ8" s="437"/>
      <c r="BA8" s="437"/>
      <c r="BB8" s="437"/>
      <c r="BC8" s="437"/>
      <c r="BD8" s="437"/>
      <c r="BE8" s="437"/>
      <c r="BF8" s="437"/>
      <c r="BG8" s="437"/>
      <c r="BH8" s="437"/>
      <c r="BI8" s="437"/>
      <c r="BJ8" s="437"/>
      <c r="BK8" s="437"/>
      <c r="BL8" s="437"/>
      <c r="BM8" s="438"/>
      <c r="BN8" s="422">
        <v>3144618</v>
      </c>
      <c r="BO8" s="423"/>
      <c r="BP8" s="423"/>
      <c r="BQ8" s="423"/>
      <c r="BR8" s="423"/>
      <c r="BS8" s="423"/>
      <c r="BT8" s="423"/>
      <c r="BU8" s="424"/>
      <c r="BV8" s="422">
        <v>2054692</v>
      </c>
      <c r="BW8" s="423"/>
      <c r="BX8" s="423"/>
      <c r="BY8" s="423"/>
      <c r="BZ8" s="423"/>
      <c r="CA8" s="423"/>
      <c r="CB8" s="423"/>
      <c r="CC8" s="424"/>
      <c r="CD8" s="462" t="s">
        <v>115</v>
      </c>
      <c r="CE8" s="382"/>
      <c r="CF8" s="382"/>
      <c r="CG8" s="382"/>
      <c r="CH8" s="382"/>
      <c r="CI8" s="382"/>
      <c r="CJ8" s="382"/>
      <c r="CK8" s="382"/>
      <c r="CL8" s="382"/>
      <c r="CM8" s="382"/>
      <c r="CN8" s="382"/>
      <c r="CO8" s="382"/>
      <c r="CP8" s="382"/>
      <c r="CQ8" s="382"/>
      <c r="CR8" s="382"/>
      <c r="CS8" s="463"/>
      <c r="CT8" s="525">
        <v>0.48</v>
      </c>
      <c r="CU8" s="526"/>
      <c r="CV8" s="526"/>
      <c r="CW8" s="526"/>
      <c r="CX8" s="526"/>
      <c r="CY8" s="526"/>
      <c r="CZ8" s="526"/>
      <c r="DA8" s="527"/>
      <c r="DB8" s="525">
        <v>0.48</v>
      </c>
      <c r="DC8" s="526"/>
      <c r="DD8" s="526"/>
      <c r="DE8" s="526"/>
      <c r="DF8" s="526"/>
      <c r="DG8" s="526"/>
      <c r="DH8" s="526"/>
      <c r="DI8" s="527"/>
    </row>
    <row r="9" spans="1:119" ht="18.75" customHeight="1" thickBot="1" x14ac:dyDescent="0.25">
      <c r="A9" s="178"/>
      <c r="B9" s="554" t="s">
        <v>116</v>
      </c>
      <c r="C9" s="555"/>
      <c r="D9" s="555"/>
      <c r="E9" s="555"/>
      <c r="F9" s="555"/>
      <c r="G9" s="555"/>
      <c r="H9" s="555"/>
      <c r="I9" s="555"/>
      <c r="J9" s="555"/>
      <c r="K9" s="473"/>
      <c r="L9" s="556" t="s">
        <v>117</v>
      </c>
      <c r="M9" s="557"/>
      <c r="N9" s="557"/>
      <c r="O9" s="557"/>
      <c r="P9" s="557"/>
      <c r="Q9" s="558"/>
      <c r="R9" s="559">
        <v>251084</v>
      </c>
      <c r="S9" s="560"/>
      <c r="T9" s="560"/>
      <c r="U9" s="560"/>
      <c r="V9" s="561"/>
      <c r="W9" s="491" t="s">
        <v>118</v>
      </c>
      <c r="X9" s="492"/>
      <c r="Y9" s="492"/>
      <c r="Z9" s="492"/>
      <c r="AA9" s="492"/>
      <c r="AB9" s="492"/>
      <c r="AC9" s="492"/>
      <c r="AD9" s="492"/>
      <c r="AE9" s="492"/>
      <c r="AF9" s="492"/>
      <c r="AG9" s="492"/>
      <c r="AH9" s="492"/>
      <c r="AI9" s="492"/>
      <c r="AJ9" s="492"/>
      <c r="AK9" s="492"/>
      <c r="AL9" s="562"/>
      <c r="AM9" s="479" t="s">
        <v>119</v>
      </c>
      <c r="AN9" s="379"/>
      <c r="AO9" s="379"/>
      <c r="AP9" s="379"/>
      <c r="AQ9" s="379"/>
      <c r="AR9" s="379"/>
      <c r="AS9" s="379"/>
      <c r="AT9" s="380"/>
      <c r="AU9" s="480" t="s">
        <v>120</v>
      </c>
      <c r="AV9" s="481"/>
      <c r="AW9" s="481"/>
      <c r="AX9" s="481"/>
      <c r="AY9" s="436" t="s">
        <v>121</v>
      </c>
      <c r="AZ9" s="437"/>
      <c r="BA9" s="437"/>
      <c r="BB9" s="437"/>
      <c r="BC9" s="437"/>
      <c r="BD9" s="437"/>
      <c r="BE9" s="437"/>
      <c r="BF9" s="437"/>
      <c r="BG9" s="437"/>
      <c r="BH9" s="437"/>
      <c r="BI9" s="437"/>
      <c r="BJ9" s="437"/>
      <c r="BK9" s="437"/>
      <c r="BL9" s="437"/>
      <c r="BM9" s="438"/>
      <c r="BN9" s="422">
        <v>1089926</v>
      </c>
      <c r="BO9" s="423"/>
      <c r="BP9" s="423"/>
      <c r="BQ9" s="423"/>
      <c r="BR9" s="423"/>
      <c r="BS9" s="423"/>
      <c r="BT9" s="423"/>
      <c r="BU9" s="424"/>
      <c r="BV9" s="422">
        <v>710054</v>
      </c>
      <c r="BW9" s="423"/>
      <c r="BX9" s="423"/>
      <c r="BY9" s="423"/>
      <c r="BZ9" s="423"/>
      <c r="CA9" s="423"/>
      <c r="CB9" s="423"/>
      <c r="CC9" s="424"/>
      <c r="CD9" s="462" t="s">
        <v>122</v>
      </c>
      <c r="CE9" s="382"/>
      <c r="CF9" s="382"/>
      <c r="CG9" s="382"/>
      <c r="CH9" s="382"/>
      <c r="CI9" s="382"/>
      <c r="CJ9" s="382"/>
      <c r="CK9" s="382"/>
      <c r="CL9" s="382"/>
      <c r="CM9" s="382"/>
      <c r="CN9" s="382"/>
      <c r="CO9" s="382"/>
      <c r="CP9" s="382"/>
      <c r="CQ9" s="382"/>
      <c r="CR9" s="382"/>
      <c r="CS9" s="463"/>
      <c r="CT9" s="419">
        <v>14.2</v>
      </c>
      <c r="CU9" s="420"/>
      <c r="CV9" s="420"/>
      <c r="CW9" s="420"/>
      <c r="CX9" s="420"/>
      <c r="CY9" s="420"/>
      <c r="CZ9" s="420"/>
      <c r="DA9" s="421"/>
      <c r="DB9" s="419">
        <v>14.9</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123</v>
      </c>
      <c r="M10" s="379"/>
      <c r="N10" s="379"/>
      <c r="O10" s="379"/>
      <c r="P10" s="379"/>
      <c r="Q10" s="380"/>
      <c r="R10" s="375">
        <v>265979</v>
      </c>
      <c r="S10" s="376"/>
      <c r="T10" s="376"/>
      <c r="U10" s="376"/>
      <c r="V10" s="435"/>
      <c r="W10" s="563"/>
      <c r="X10" s="373"/>
      <c r="Y10" s="373"/>
      <c r="Z10" s="373"/>
      <c r="AA10" s="373"/>
      <c r="AB10" s="373"/>
      <c r="AC10" s="373"/>
      <c r="AD10" s="373"/>
      <c r="AE10" s="373"/>
      <c r="AF10" s="373"/>
      <c r="AG10" s="373"/>
      <c r="AH10" s="373"/>
      <c r="AI10" s="373"/>
      <c r="AJ10" s="373"/>
      <c r="AK10" s="373"/>
      <c r="AL10" s="564"/>
      <c r="AM10" s="479" t="s">
        <v>124</v>
      </c>
      <c r="AN10" s="379"/>
      <c r="AO10" s="379"/>
      <c r="AP10" s="379"/>
      <c r="AQ10" s="379"/>
      <c r="AR10" s="379"/>
      <c r="AS10" s="379"/>
      <c r="AT10" s="380"/>
      <c r="AU10" s="480" t="s">
        <v>125</v>
      </c>
      <c r="AV10" s="481"/>
      <c r="AW10" s="481"/>
      <c r="AX10" s="481"/>
      <c r="AY10" s="436" t="s">
        <v>126</v>
      </c>
      <c r="AZ10" s="437"/>
      <c r="BA10" s="437"/>
      <c r="BB10" s="437"/>
      <c r="BC10" s="437"/>
      <c r="BD10" s="437"/>
      <c r="BE10" s="437"/>
      <c r="BF10" s="437"/>
      <c r="BG10" s="437"/>
      <c r="BH10" s="437"/>
      <c r="BI10" s="437"/>
      <c r="BJ10" s="437"/>
      <c r="BK10" s="437"/>
      <c r="BL10" s="437"/>
      <c r="BM10" s="438"/>
      <c r="BN10" s="422">
        <v>1018039</v>
      </c>
      <c r="BO10" s="423"/>
      <c r="BP10" s="423"/>
      <c r="BQ10" s="423"/>
      <c r="BR10" s="423"/>
      <c r="BS10" s="423"/>
      <c r="BT10" s="423"/>
      <c r="BU10" s="424"/>
      <c r="BV10" s="422">
        <v>1784703</v>
      </c>
      <c r="BW10" s="423"/>
      <c r="BX10" s="423"/>
      <c r="BY10" s="423"/>
      <c r="BZ10" s="423"/>
      <c r="CA10" s="423"/>
      <c r="CB10" s="423"/>
      <c r="CC10" s="424"/>
      <c r="CD10" s="181" t="s">
        <v>127</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128</v>
      </c>
      <c r="M11" s="384"/>
      <c r="N11" s="384"/>
      <c r="O11" s="384"/>
      <c r="P11" s="384"/>
      <c r="Q11" s="385"/>
      <c r="R11" s="551" t="s">
        <v>129</v>
      </c>
      <c r="S11" s="552"/>
      <c r="T11" s="552"/>
      <c r="U11" s="552"/>
      <c r="V11" s="553"/>
      <c r="W11" s="563"/>
      <c r="X11" s="373"/>
      <c r="Y11" s="373"/>
      <c r="Z11" s="373"/>
      <c r="AA11" s="373"/>
      <c r="AB11" s="373"/>
      <c r="AC11" s="373"/>
      <c r="AD11" s="373"/>
      <c r="AE11" s="373"/>
      <c r="AF11" s="373"/>
      <c r="AG11" s="373"/>
      <c r="AH11" s="373"/>
      <c r="AI11" s="373"/>
      <c r="AJ11" s="373"/>
      <c r="AK11" s="373"/>
      <c r="AL11" s="564"/>
      <c r="AM11" s="479" t="s">
        <v>130</v>
      </c>
      <c r="AN11" s="379"/>
      <c r="AO11" s="379"/>
      <c r="AP11" s="379"/>
      <c r="AQ11" s="379"/>
      <c r="AR11" s="379"/>
      <c r="AS11" s="379"/>
      <c r="AT11" s="380"/>
      <c r="AU11" s="480" t="s">
        <v>125</v>
      </c>
      <c r="AV11" s="481"/>
      <c r="AW11" s="481"/>
      <c r="AX11" s="481"/>
      <c r="AY11" s="436" t="s">
        <v>131</v>
      </c>
      <c r="AZ11" s="437"/>
      <c r="BA11" s="437"/>
      <c r="BB11" s="437"/>
      <c r="BC11" s="437"/>
      <c r="BD11" s="437"/>
      <c r="BE11" s="437"/>
      <c r="BF11" s="437"/>
      <c r="BG11" s="437"/>
      <c r="BH11" s="437"/>
      <c r="BI11" s="437"/>
      <c r="BJ11" s="437"/>
      <c r="BK11" s="437"/>
      <c r="BL11" s="437"/>
      <c r="BM11" s="438"/>
      <c r="BN11" s="422">
        <v>58897</v>
      </c>
      <c r="BO11" s="423"/>
      <c r="BP11" s="423"/>
      <c r="BQ11" s="423"/>
      <c r="BR11" s="423"/>
      <c r="BS11" s="423"/>
      <c r="BT11" s="423"/>
      <c r="BU11" s="424"/>
      <c r="BV11" s="422">
        <v>38851</v>
      </c>
      <c r="BW11" s="423"/>
      <c r="BX11" s="423"/>
      <c r="BY11" s="423"/>
      <c r="BZ11" s="423"/>
      <c r="CA11" s="423"/>
      <c r="CB11" s="423"/>
      <c r="CC11" s="424"/>
      <c r="CD11" s="462" t="s">
        <v>132</v>
      </c>
      <c r="CE11" s="382"/>
      <c r="CF11" s="382"/>
      <c r="CG11" s="382"/>
      <c r="CH11" s="382"/>
      <c r="CI11" s="382"/>
      <c r="CJ11" s="382"/>
      <c r="CK11" s="382"/>
      <c r="CL11" s="382"/>
      <c r="CM11" s="382"/>
      <c r="CN11" s="382"/>
      <c r="CO11" s="382"/>
      <c r="CP11" s="382"/>
      <c r="CQ11" s="382"/>
      <c r="CR11" s="382"/>
      <c r="CS11" s="463"/>
      <c r="CT11" s="525" t="s">
        <v>133</v>
      </c>
      <c r="CU11" s="526"/>
      <c r="CV11" s="526"/>
      <c r="CW11" s="526"/>
      <c r="CX11" s="526"/>
      <c r="CY11" s="526"/>
      <c r="CZ11" s="526"/>
      <c r="DA11" s="527"/>
      <c r="DB11" s="525" t="s">
        <v>133</v>
      </c>
      <c r="DC11" s="526"/>
      <c r="DD11" s="526"/>
      <c r="DE11" s="526"/>
      <c r="DF11" s="526"/>
      <c r="DG11" s="526"/>
      <c r="DH11" s="526"/>
      <c r="DI11" s="527"/>
    </row>
    <row r="12" spans="1:119" ht="18.75" customHeight="1" x14ac:dyDescent="0.2">
      <c r="A12" s="178"/>
      <c r="B12" s="528" t="s">
        <v>134</v>
      </c>
      <c r="C12" s="529"/>
      <c r="D12" s="529"/>
      <c r="E12" s="529"/>
      <c r="F12" s="529"/>
      <c r="G12" s="529"/>
      <c r="H12" s="529"/>
      <c r="I12" s="529"/>
      <c r="J12" s="529"/>
      <c r="K12" s="530"/>
      <c r="L12" s="537" t="s">
        <v>135</v>
      </c>
      <c r="M12" s="538"/>
      <c r="N12" s="538"/>
      <c r="O12" s="538"/>
      <c r="P12" s="538"/>
      <c r="Q12" s="539"/>
      <c r="R12" s="540">
        <v>248106</v>
      </c>
      <c r="S12" s="541"/>
      <c r="T12" s="541"/>
      <c r="U12" s="541"/>
      <c r="V12" s="542"/>
      <c r="W12" s="543" t="s">
        <v>1</v>
      </c>
      <c r="X12" s="481"/>
      <c r="Y12" s="481"/>
      <c r="Z12" s="481"/>
      <c r="AA12" s="481"/>
      <c r="AB12" s="544"/>
      <c r="AC12" s="545" t="s">
        <v>136</v>
      </c>
      <c r="AD12" s="546"/>
      <c r="AE12" s="546"/>
      <c r="AF12" s="546"/>
      <c r="AG12" s="547"/>
      <c r="AH12" s="545" t="s">
        <v>137</v>
      </c>
      <c r="AI12" s="546"/>
      <c r="AJ12" s="546"/>
      <c r="AK12" s="546"/>
      <c r="AL12" s="548"/>
      <c r="AM12" s="479" t="s">
        <v>138</v>
      </c>
      <c r="AN12" s="379"/>
      <c r="AO12" s="379"/>
      <c r="AP12" s="379"/>
      <c r="AQ12" s="379"/>
      <c r="AR12" s="379"/>
      <c r="AS12" s="379"/>
      <c r="AT12" s="380"/>
      <c r="AU12" s="480" t="s">
        <v>139</v>
      </c>
      <c r="AV12" s="481"/>
      <c r="AW12" s="481"/>
      <c r="AX12" s="481"/>
      <c r="AY12" s="436" t="s">
        <v>140</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141</v>
      </c>
      <c r="CE12" s="382"/>
      <c r="CF12" s="382"/>
      <c r="CG12" s="382"/>
      <c r="CH12" s="382"/>
      <c r="CI12" s="382"/>
      <c r="CJ12" s="382"/>
      <c r="CK12" s="382"/>
      <c r="CL12" s="382"/>
      <c r="CM12" s="382"/>
      <c r="CN12" s="382"/>
      <c r="CO12" s="382"/>
      <c r="CP12" s="382"/>
      <c r="CQ12" s="382"/>
      <c r="CR12" s="382"/>
      <c r="CS12" s="463"/>
      <c r="CT12" s="525" t="s">
        <v>142</v>
      </c>
      <c r="CU12" s="526"/>
      <c r="CV12" s="526"/>
      <c r="CW12" s="526"/>
      <c r="CX12" s="526"/>
      <c r="CY12" s="526"/>
      <c r="CZ12" s="526"/>
      <c r="DA12" s="527"/>
      <c r="DB12" s="525" t="s">
        <v>142</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143</v>
      </c>
      <c r="N13" s="507"/>
      <c r="O13" s="507"/>
      <c r="P13" s="507"/>
      <c r="Q13" s="508"/>
      <c r="R13" s="509">
        <v>247102</v>
      </c>
      <c r="S13" s="510"/>
      <c r="T13" s="510"/>
      <c r="U13" s="510"/>
      <c r="V13" s="511"/>
      <c r="W13" s="512" t="s">
        <v>144</v>
      </c>
      <c r="X13" s="408"/>
      <c r="Y13" s="408"/>
      <c r="Z13" s="408"/>
      <c r="AA13" s="408"/>
      <c r="AB13" s="409"/>
      <c r="AC13" s="375">
        <v>3202</v>
      </c>
      <c r="AD13" s="376"/>
      <c r="AE13" s="376"/>
      <c r="AF13" s="376"/>
      <c r="AG13" s="377"/>
      <c r="AH13" s="375">
        <v>4137</v>
      </c>
      <c r="AI13" s="376"/>
      <c r="AJ13" s="376"/>
      <c r="AK13" s="376"/>
      <c r="AL13" s="435"/>
      <c r="AM13" s="479" t="s">
        <v>145</v>
      </c>
      <c r="AN13" s="379"/>
      <c r="AO13" s="379"/>
      <c r="AP13" s="379"/>
      <c r="AQ13" s="379"/>
      <c r="AR13" s="379"/>
      <c r="AS13" s="379"/>
      <c r="AT13" s="380"/>
      <c r="AU13" s="480" t="s">
        <v>146</v>
      </c>
      <c r="AV13" s="481"/>
      <c r="AW13" s="481"/>
      <c r="AX13" s="481"/>
      <c r="AY13" s="436" t="s">
        <v>147</v>
      </c>
      <c r="AZ13" s="437"/>
      <c r="BA13" s="437"/>
      <c r="BB13" s="437"/>
      <c r="BC13" s="437"/>
      <c r="BD13" s="437"/>
      <c r="BE13" s="437"/>
      <c r="BF13" s="437"/>
      <c r="BG13" s="437"/>
      <c r="BH13" s="437"/>
      <c r="BI13" s="437"/>
      <c r="BJ13" s="437"/>
      <c r="BK13" s="437"/>
      <c r="BL13" s="437"/>
      <c r="BM13" s="438"/>
      <c r="BN13" s="422">
        <v>2166862</v>
      </c>
      <c r="BO13" s="423"/>
      <c r="BP13" s="423"/>
      <c r="BQ13" s="423"/>
      <c r="BR13" s="423"/>
      <c r="BS13" s="423"/>
      <c r="BT13" s="423"/>
      <c r="BU13" s="424"/>
      <c r="BV13" s="422">
        <v>2533608</v>
      </c>
      <c r="BW13" s="423"/>
      <c r="BX13" s="423"/>
      <c r="BY13" s="423"/>
      <c r="BZ13" s="423"/>
      <c r="CA13" s="423"/>
      <c r="CB13" s="423"/>
      <c r="CC13" s="424"/>
      <c r="CD13" s="462" t="s">
        <v>148</v>
      </c>
      <c r="CE13" s="382"/>
      <c r="CF13" s="382"/>
      <c r="CG13" s="382"/>
      <c r="CH13" s="382"/>
      <c r="CI13" s="382"/>
      <c r="CJ13" s="382"/>
      <c r="CK13" s="382"/>
      <c r="CL13" s="382"/>
      <c r="CM13" s="382"/>
      <c r="CN13" s="382"/>
      <c r="CO13" s="382"/>
      <c r="CP13" s="382"/>
      <c r="CQ13" s="382"/>
      <c r="CR13" s="382"/>
      <c r="CS13" s="463"/>
      <c r="CT13" s="419">
        <v>5.0999999999999996</v>
      </c>
      <c r="CU13" s="420"/>
      <c r="CV13" s="420"/>
      <c r="CW13" s="420"/>
      <c r="CX13" s="420"/>
      <c r="CY13" s="420"/>
      <c r="CZ13" s="420"/>
      <c r="DA13" s="421"/>
      <c r="DB13" s="419">
        <v>6.4</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149</v>
      </c>
      <c r="M14" s="549"/>
      <c r="N14" s="549"/>
      <c r="O14" s="549"/>
      <c r="P14" s="549"/>
      <c r="Q14" s="550"/>
      <c r="R14" s="509">
        <v>251891</v>
      </c>
      <c r="S14" s="510"/>
      <c r="T14" s="510"/>
      <c r="U14" s="510"/>
      <c r="V14" s="511"/>
      <c r="W14" s="513"/>
      <c r="X14" s="411"/>
      <c r="Y14" s="411"/>
      <c r="Z14" s="411"/>
      <c r="AA14" s="411"/>
      <c r="AB14" s="412"/>
      <c r="AC14" s="502">
        <v>3.1</v>
      </c>
      <c r="AD14" s="503"/>
      <c r="AE14" s="503"/>
      <c r="AF14" s="503"/>
      <c r="AG14" s="504"/>
      <c r="AH14" s="502">
        <v>3.8</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150</v>
      </c>
      <c r="CE14" s="460"/>
      <c r="CF14" s="460"/>
      <c r="CG14" s="460"/>
      <c r="CH14" s="460"/>
      <c r="CI14" s="460"/>
      <c r="CJ14" s="460"/>
      <c r="CK14" s="460"/>
      <c r="CL14" s="460"/>
      <c r="CM14" s="460"/>
      <c r="CN14" s="460"/>
      <c r="CO14" s="460"/>
      <c r="CP14" s="460"/>
      <c r="CQ14" s="460"/>
      <c r="CR14" s="460"/>
      <c r="CS14" s="461"/>
      <c r="CT14" s="519">
        <v>40.1</v>
      </c>
      <c r="CU14" s="520"/>
      <c r="CV14" s="520"/>
      <c r="CW14" s="520"/>
      <c r="CX14" s="520"/>
      <c r="CY14" s="520"/>
      <c r="CZ14" s="520"/>
      <c r="DA14" s="521"/>
      <c r="DB14" s="519">
        <v>46.1</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143</v>
      </c>
      <c r="N15" s="507"/>
      <c r="O15" s="507"/>
      <c r="P15" s="507"/>
      <c r="Q15" s="508"/>
      <c r="R15" s="509">
        <v>250793</v>
      </c>
      <c r="S15" s="510"/>
      <c r="T15" s="510"/>
      <c r="U15" s="510"/>
      <c r="V15" s="511"/>
      <c r="W15" s="512" t="s">
        <v>151</v>
      </c>
      <c r="X15" s="408"/>
      <c r="Y15" s="408"/>
      <c r="Z15" s="408"/>
      <c r="AA15" s="408"/>
      <c r="AB15" s="409"/>
      <c r="AC15" s="375">
        <v>17553</v>
      </c>
      <c r="AD15" s="376"/>
      <c r="AE15" s="376"/>
      <c r="AF15" s="376"/>
      <c r="AG15" s="377"/>
      <c r="AH15" s="375">
        <v>19490</v>
      </c>
      <c r="AI15" s="376"/>
      <c r="AJ15" s="376"/>
      <c r="AK15" s="376"/>
      <c r="AL15" s="435"/>
      <c r="AM15" s="479"/>
      <c r="AN15" s="379"/>
      <c r="AO15" s="379"/>
      <c r="AP15" s="379"/>
      <c r="AQ15" s="379"/>
      <c r="AR15" s="379"/>
      <c r="AS15" s="379"/>
      <c r="AT15" s="380"/>
      <c r="AU15" s="480"/>
      <c r="AV15" s="481"/>
      <c r="AW15" s="481"/>
      <c r="AX15" s="481"/>
      <c r="AY15" s="448" t="s">
        <v>152</v>
      </c>
      <c r="AZ15" s="449"/>
      <c r="BA15" s="449"/>
      <c r="BB15" s="449"/>
      <c r="BC15" s="449"/>
      <c r="BD15" s="449"/>
      <c r="BE15" s="449"/>
      <c r="BF15" s="449"/>
      <c r="BG15" s="449"/>
      <c r="BH15" s="449"/>
      <c r="BI15" s="449"/>
      <c r="BJ15" s="449"/>
      <c r="BK15" s="449"/>
      <c r="BL15" s="449"/>
      <c r="BM15" s="450"/>
      <c r="BN15" s="451">
        <v>28205539</v>
      </c>
      <c r="BO15" s="452"/>
      <c r="BP15" s="452"/>
      <c r="BQ15" s="452"/>
      <c r="BR15" s="452"/>
      <c r="BS15" s="452"/>
      <c r="BT15" s="452"/>
      <c r="BU15" s="453"/>
      <c r="BV15" s="451">
        <v>29431931</v>
      </c>
      <c r="BW15" s="452"/>
      <c r="BX15" s="452"/>
      <c r="BY15" s="452"/>
      <c r="BZ15" s="452"/>
      <c r="CA15" s="452"/>
      <c r="CB15" s="452"/>
      <c r="CC15" s="453"/>
      <c r="CD15" s="522" t="s">
        <v>153</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154</v>
      </c>
      <c r="M16" s="497"/>
      <c r="N16" s="497"/>
      <c r="O16" s="497"/>
      <c r="P16" s="497"/>
      <c r="Q16" s="498"/>
      <c r="R16" s="499" t="s">
        <v>155</v>
      </c>
      <c r="S16" s="500"/>
      <c r="T16" s="500"/>
      <c r="U16" s="500"/>
      <c r="V16" s="501"/>
      <c r="W16" s="513"/>
      <c r="X16" s="411"/>
      <c r="Y16" s="411"/>
      <c r="Z16" s="411"/>
      <c r="AA16" s="411"/>
      <c r="AB16" s="412"/>
      <c r="AC16" s="502">
        <v>16.7</v>
      </c>
      <c r="AD16" s="503"/>
      <c r="AE16" s="503"/>
      <c r="AF16" s="503"/>
      <c r="AG16" s="504"/>
      <c r="AH16" s="502">
        <v>17.7</v>
      </c>
      <c r="AI16" s="503"/>
      <c r="AJ16" s="503"/>
      <c r="AK16" s="503"/>
      <c r="AL16" s="505"/>
      <c r="AM16" s="479"/>
      <c r="AN16" s="379"/>
      <c r="AO16" s="379"/>
      <c r="AP16" s="379"/>
      <c r="AQ16" s="379"/>
      <c r="AR16" s="379"/>
      <c r="AS16" s="379"/>
      <c r="AT16" s="380"/>
      <c r="AU16" s="480"/>
      <c r="AV16" s="481"/>
      <c r="AW16" s="481"/>
      <c r="AX16" s="481"/>
      <c r="AY16" s="436" t="s">
        <v>156</v>
      </c>
      <c r="AZ16" s="437"/>
      <c r="BA16" s="437"/>
      <c r="BB16" s="437"/>
      <c r="BC16" s="437"/>
      <c r="BD16" s="437"/>
      <c r="BE16" s="437"/>
      <c r="BF16" s="437"/>
      <c r="BG16" s="437"/>
      <c r="BH16" s="437"/>
      <c r="BI16" s="437"/>
      <c r="BJ16" s="437"/>
      <c r="BK16" s="437"/>
      <c r="BL16" s="437"/>
      <c r="BM16" s="438"/>
      <c r="BN16" s="422">
        <v>60568134</v>
      </c>
      <c r="BO16" s="423"/>
      <c r="BP16" s="423"/>
      <c r="BQ16" s="423"/>
      <c r="BR16" s="423"/>
      <c r="BS16" s="423"/>
      <c r="BT16" s="423"/>
      <c r="BU16" s="424"/>
      <c r="BV16" s="422">
        <v>59361093</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157</v>
      </c>
      <c r="N17" s="516"/>
      <c r="O17" s="516"/>
      <c r="P17" s="516"/>
      <c r="Q17" s="517"/>
      <c r="R17" s="499" t="s">
        <v>155</v>
      </c>
      <c r="S17" s="500"/>
      <c r="T17" s="500"/>
      <c r="U17" s="500"/>
      <c r="V17" s="501"/>
      <c r="W17" s="512" t="s">
        <v>158</v>
      </c>
      <c r="X17" s="408"/>
      <c r="Y17" s="408"/>
      <c r="Z17" s="408"/>
      <c r="AA17" s="408"/>
      <c r="AB17" s="409"/>
      <c r="AC17" s="375">
        <v>84172</v>
      </c>
      <c r="AD17" s="376"/>
      <c r="AE17" s="376"/>
      <c r="AF17" s="376"/>
      <c r="AG17" s="377"/>
      <c r="AH17" s="375">
        <v>86480</v>
      </c>
      <c r="AI17" s="376"/>
      <c r="AJ17" s="376"/>
      <c r="AK17" s="376"/>
      <c r="AL17" s="435"/>
      <c r="AM17" s="479"/>
      <c r="AN17" s="379"/>
      <c r="AO17" s="379"/>
      <c r="AP17" s="379"/>
      <c r="AQ17" s="379"/>
      <c r="AR17" s="379"/>
      <c r="AS17" s="379"/>
      <c r="AT17" s="380"/>
      <c r="AU17" s="480"/>
      <c r="AV17" s="481"/>
      <c r="AW17" s="481"/>
      <c r="AX17" s="481"/>
      <c r="AY17" s="436" t="s">
        <v>159</v>
      </c>
      <c r="AZ17" s="437"/>
      <c r="BA17" s="437"/>
      <c r="BB17" s="437"/>
      <c r="BC17" s="437"/>
      <c r="BD17" s="437"/>
      <c r="BE17" s="437"/>
      <c r="BF17" s="437"/>
      <c r="BG17" s="437"/>
      <c r="BH17" s="437"/>
      <c r="BI17" s="437"/>
      <c r="BJ17" s="437"/>
      <c r="BK17" s="437"/>
      <c r="BL17" s="437"/>
      <c r="BM17" s="438"/>
      <c r="BN17" s="422">
        <v>35595708</v>
      </c>
      <c r="BO17" s="423"/>
      <c r="BP17" s="423"/>
      <c r="BQ17" s="423"/>
      <c r="BR17" s="423"/>
      <c r="BS17" s="423"/>
      <c r="BT17" s="423"/>
      <c r="BU17" s="424"/>
      <c r="BV17" s="422">
        <v>37212093</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160</v>
      </c>
      <c r="C18" s="473"/>
      <c r="D18" s="473"/>
      <c r="E18" s="474"/>
      <c r="F18" s="474"/>
      <c r="G18" s="474"/>
      <c r="H18" s="474"/>
      <c r="I18" s="474"/>
      <c r="J18" s="474"/>
      <c r="K18" s="474"/>
      <c r="L18" s="475">
        <v>677.87</v>
      </c>
      <c r="M18" s="475"/>
      <c r="N18" s="475"/>
      <c r="O18" s="475"/>
      <c r="P18" s="475"/>
      <c r="Q18" s="475"/>
      <c r="R18" s="476"/>
      <c r="S18" s="476"/>
      <c r="T18" s="476"/>
      <c r="U18" s="476"/>
      <c r="V18" s="477"/>
      <c r="W18" s="493"/>
      <c r="X18" s="494"/>
      <c r="Y18" s="494"/>
      <c r="Z18" s="494"/>
      <c r="AA18" s="494"/>
      <c r="AB18" s="518"/>
      <c r="AC18" s="392">
        <v>80.2</v>
      </c>
      <c r="AD18" s="393"/>
      <c r="AE18" s="393"/>
      <c r="AF18" s="393"/>
      <c r="AG18" s="478"/>
      <c r="AH18" s="392">
        <v>78.5</v>
      </c>
      <c r="AI18" s="393"/>
      <c r="AJ18" s="393"/>
      <c r="AK18" s="393"/>
      <c r="AL18" s="394"/>
      <c r="AM18" s="479"/>
      <c r="AN18" s="379"/>
      <c r="AO18" s="379"/>
      <c r="AP18" s="379"/>
      <c r="AQ18" s="379"/>
      <c r="AR18" s="379"/>
      <c r="AS18" s="379"/>
      <c r="AT18" s="380"/>
      <c r="AU18" s="480"/>
      <c r="AV18" s="481"/>
      <c r="AW18" s="481"/>
      <c r="AX18" s="481"/>
      <c r="AY18" s="436" t="s">
        <v>161</v>
      </c>
      <c r="AZ18" s="437"/>
      <c r="BA18" s="437"/>
      <c r="BB18" s="437"/>
      <c r="BC18" s="437"/>
      <c r="BD18" s="437"/>
      <c r="BE18" s="437"/>
      <c r="BF18" s="437"/>
      <c r="BG18" s="437"/>
      <c r="BH18" s="437"/>
      <c r="BI18" s="437"/>
      <c r="BJ18" s="437"/>
      <c r="BK18" s="437"/>
      <c r="BL18" s="437"/>
      <c r="BM18" s="438"/>
      <c r="BN18" s="422">
        <v>67657296</v>
      </c>
      <c r="BO18" s="423"/>
      <c r="BP18" s="423"/>
      <c r="BQ18" s="423"/>
      <c r="BR18" s="423"/>
      <c r="BS18" s="423"/>
      <c r="BT18" s="423"/>
      <c r="BU18" s="424"/>
      <c r="BV18" s="422">
        <v>66392905</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162</v>
      </c>
      <c r="C19" s="473"/>
      <c r="D19" s="473"/>
      <c r="E19" s="474"/>
      <c r="F19" s="474"/>
      <c r="G19" s="474"/>
      <c r="H19" s="474"/>
      <c r="I19" s="474"/>
      <c r="J19" s="474"/>
      <c r="K19" s="474"/>
      <c r="L19" s="482">
        <v>370</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163</v>
      </c>
      <c r="AZ19" s="437"/>
      <c r="BA19" s="437"/>
      <c r="BB19" s="437"/>
      <c r="BC19" s="437"/>
      <c r="BD19" s="437"/>
      <c r="BE19" s="437"/>
      <c r="BF19" s="437"/>
      <c r="BG19" s="437"/>
      <c r="BH19" s="437"/>
      <c r="BI19" s="437"/>
      <c r="BJ19" s="437"/>
      <c r="BK19" s="437"/>
      <c r="BL19" s="437"/>
      <c r="BM19" s="438"/>
      <c r="BN19" s="422">
        <v>85902289</v>
      </c>
      <c r="BO19" s="423"/>
      <c r="BP19" s="423"/>
      <c r="BQ19" s="423"/>
      <c r="BR19" s="423"/>
      <c r="BS19" s="423"/>
      <c r="BT19" s="423"/>
      <c r="BU19" s="424"/>
      <c r="BV19" s="422">
        <v>84674807</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164</v>
      </c>
      <c r="C20" s="473"/>
      <c r="D20" s="473"/>
      <c r="E20" s="474"/>
      <c r="F20" s="474"/>
      <c r="G20" s="474"/>
      <c r="H20" s="474"/>
      <c r="I20" s="474"/>
      <c r="J20" s="474"/>
      <c r="K20" s="474"/>
      <c r="L20" s="482">
        <v>121793</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165</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166</v>
      </c>
      <c r="C22" s="399"/>
      <c r="D22" s="400"/>
      <c r="E22" s="407" t="s">
        <v>1</v>
      </c>
      <c r="F22" s="408"/>
      <c r="G22" s="408"/>
      <c r="H22" s="408"/>
      <c r="I22" s="408"/>
      <c r="J22" s="408"/>
      <c r="K22" s="409"/>
      <c r="L22" s="407" t="s">
        <v>167</v>
      </c>
      <c r="M22" s="408"/>
      <c r="N22" s="408"/>
      <c r="O22" s="408"/>
      <c r="P22" s="409"/>
      <c r="Q22" s="413" t="s">
        <v>168</v>
      </c>
      <c r="R22" s="414"/>
      <c r="S22" s="414"/>
      <c r="T22" s="414"/>
      <c r="U22" s="414"/>
      <c r="V22" s="415"/>
      <c r="W22" s="464" t="s">
        <v>169</v>
      </c>
      <c r="X22" s="399"/>
      <c r="Y22" s="400"/>
      <c r="Z22" s="407" t="s">
        <v>1</v>
      </c>
      <c r="AA22" s="408"/>
      <c r="AB22" s="408"/>
      <c r="AC22" s="408"/>
      <c r="AD22" s="408"/>
      <c r="AE22" s="408"/>
      <c r="AF22" s="408"/>
      <c r="AG22" s="409"/>
      <c r="AH22" s="425" t="s">
        <v>170</v>
      </c>
      <c r="AI22" s="408"/>
      <c r="AJ22" s="408"/>
      <c r="AK22" s="408"/>
      <c r="AL22" s="409"/>
      <c r="AM22" s="425" t="s">
        <v>171</v>
      </c>
      <c r="AN22" s="426"/>
      <c r="AO22" s="426"/>
      <c r="AP22" s="426"/>
      <c r="AQ22" s="426"/>
      <c r="AR22" s="427"/>
      <c r="AS22" s="413" t="s">
        <v>168</v>
      </c>
      <c r="AT22" s="414"/>
      <c r="AU22" s="414"/>
      <c r="AV22" s="414"/>
      <c r="AW22" s="414"/>
      <c r="AX22" s="431"/>
      <c r="AY22" s="448" t="s">
        <v>172</v>
      </c>
      <c r="AZ22" s="449"/>
      <c r="BA22" s="449"/>
      <c r="BB22" s="449"/>
      <c r="BC22" s="449"/>
      <c r="BD22" s="449"/>
      <c r="BE22" s="449"/>
      <c r="BF22" s="449"/>
      <c r="BG22" s="449"/>
      <c r="BH22" s="449"/>
      <c r="BI22" s="449"/>
      <c r="BJ22" s="449"/>
      <c r="BK22" s="449"/>
      <c r="BL22" s="449"/>
      <c r="BM22" s="450"/>
      <c r="BN22" s="451">
        <v>131635714</v>
      </c>
      <c r="BO22" s="452"/>
      <c r="BP22" s="452"/>
      <c r="BQ22" s="452"/>
      <c r="BR22" s="452"/>
      <c r="BS22" s="452"/>
      <c r="BT22" s="452"/>
      <c r="BU22" s="453"/>
      <c r="BV22" s="451">
        <v>135797863</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173</v>
      </c>
      <c r="AZ23" s="437"/>
      <c r="BA23" s="437"/>
      <c r="BB23" s="437"/>
      <c r="BC23" s="437"/>
      <c r="BD23" s="437"/>
      <c r="BE23" s="437"/>
      <c r="BF23" s="437"/>
      <c r="BG23" s="437"/>
      <c r="BH23" s="437"/>
      <c r="BI23" s="437"/>
      <c r="BJ23" s="437"/>
      <c r="BK23" s="437"/>
      <c r="BL23" s="437"/>
      <c r="BM23" s="438"/>
      <c r="BN23" s="422">
        <v>22237597</v>
      </c>
      <c r="BO23" s="423"/>
      <c r="BP23" s="423"/>
      <c r="BQ23" s="423"/>
      <c r="BR23" s="423"/>
      <c r="BS23" s="423"/>
      <c r="BT23" s="423"/>
      <c r="BU23" s="424"/>
      <c r="BV23" s="422">
        <v>25349814</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174</v>
      </c>
      <c r="F24" s="379"/>
      <c r="G24" s="379"/>
      <c r="H24" s="379"/>
      <c r="I24" s="379"/>
      <c r="J24" s="379"/>
      <c r="K24" s="380"/>
      <c r="L24" s="375">
        <v>1</v>
      </c>
      <c r="M24" s="376"/>
      <c r="N24" s="376"/>
      <c r="O24" s="376"/>
      <c r="P24" s="377"/>
      <c r="Q24" s="375">
        <v>10500</v>
      </c>
      <c r="R24" s="376"/>
      <c r="S24" s="376"/>
      <c r="T24" s="376"/>
      <c r="U24" s="376"/>
      <c r="V24" s="377"/>
      <c r="W24" s="465"/>
      <c r="X24" s="402"/>
      <c r="Y24" s="403"/>
      <c r="Z24" s="378" t="s">
        <v>175</v>
      </c>
      <c r="AA24" s="379"/>
      <c r="AB24" s="379"/>
      <c r="AC24" s="379"/>
      <c r="AD24" s="379"/>
      <c r="AE24" s="379"/>
      <c r="AF24" s="379"/>
      <c r="AG24" s="380"/>
      <c r="AH24" s="375">
        <v>1834</v>
      </c>
      <c r="AI24" s="376"/>
      <c r="AJ24" s="376"/>
      <c r="AK24" s="376"/>
      <c r="AL24" s="377"/>
      <c r="AM24" s="375">
        <v>5727582</v>
      </c>
      <c r="AN24" s="376"/>
      <c r="AO24" s="376"/>
      <c r="AP24" s="376"/>
      <c r="AQ24" s="376"/>
      <c r="AR24" s="377"/>
      <c r="AS24" s="375">
        <v>3123</v>
      </c>
      <c r="AT24" s="376"/>
      <c r="AU24" s="376"/>
      <c r="AV24" s="376"/>
      <c r="AW24" s="376"/>
      <c r="AX24" s="435"/>
      <c r="AY24" s="395" t="s">
        <v>176</v>
      </c>
      <c r="AZ24" s="396"/>
      <c r="BA24" s="396"/>
      <c r="BB24" s="396"/>
      <c r="BC24" s="396"/>
      <c r="BD24" s="396"/>
      <c r="BE24" s="396"/>
      <c r="BF24" s="396"/>
      <c r="BG24" s="396"/>
      <c r="BH24" s="396"/>
      <c r="BI24" s="396"/>
      <c r="BJ24" s="396"/>
      <c r="BK24" s="396"/>
      <c r="BL24" s="396"/>
      <c r="BM24" s="397"/>
      <c r="BN24" s="422">
        <v>84127740</v>
      </c>
      <c r="BO24" s="423"/>
      <c r="BP24" s="423"/>
      <c r="BQ24" s="423"/>
      <c r="BR24" s="423"/>
      <c r="BS24" s="423"/>
      <c r="BT24" s="423"/>
      <c r="BU24" s="424"/>
      <c r="BV24" s="422">
        <v>87717149</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177</v>
      </c>
      <c r="F25" s="379"/>
      <c r="G25" s="379"/>
      <c r="H25" s="379"/>
      <c r="I25" s="379"/>
      <c r="J25" s="379"/>
      <c r="K25" s="380"/>
      <c r="L25" s="375">
        <v>2</v>
      </c>
      <c r="M25" s="376"/>
      <c r="N25" s="376"/>
      <c r="O25" s="376"/>
      <c r="P25" s="377"/>
      <c r="Q25" s="375">
        <v>8300</v>
      </c>
      <c r="R25" s="376"/>
      <c r="S25" s="376"/>
      <c r="T25" s="376"/>
      <c r="U25" s="376"/>
      <c r="V25" s="377"/>
      <c r="W25" s="465"/>
      <c r="X25" s="402"/>
      <c r="Y25" s="403"/>
      <c r="Z25" s="378" t="s">
        <v>178</v>
      </c>
      <c r="AA25" s="379"/>
      <c r="AB25" s="379"/>
      <c r="AC25" s="379"/>
      <c r="AD25" s="379"/>
      <c r="AE25" s="379"/>
      <c r="AF25" s="379"/>
      <c r="AG25" s="380"/>
      <c r="AH25" s="375">
        <v>389</v>
      </c>
      <c r="AI25" s="376"/>
      <c r="AJ25" s="376"/>
      <c r="AK25" s="376"/>
      <c r="AL25" s="377"/>
      <c r="AM25" s="375">
        <v>1125377</v>
      </c>
      <c r="AN25" s="376"/>
      <c r="AO25" s="376"/>
      <c r="AP25" s="376"/>
      <c r="AQ25" s="376"/>
      <c r="AR25" s="377"/>
      <c r="AS25" s="375">
        <v>2893</v>
      </c>
      <c r="AT25" s="376"/>
      <c r="AU25" s="376"/>
      <c r="AV25" s="376"/>
      <c r="AW25" s="376"/>
      <c r="AX25" s="435"/>
      <c r="AY25" s="448" t="s">
        <v>179</v>
      </c>
      <c r="AZ25" s="449"/>
      <c r="BA25" s="449"/>
      <c r="BB25" s="449"/>
      <c r="BC25" s="449"/>
      <c r="BD25" s="449"/>
      <c r="BE25" s="449"/>
      <c r="BF25" s="449"/>
      <c r="BG25" s="449"/>
      <c r="BH25" s="449"/>
      <c r="BI25" s="449"/>
      <c r="BJ25" s="449"/>
      <c r="BK25" s="449"/>
      <c r="BL25" s="449"/>
      <c r="BM25" s="450"/>
      <c r="BN25" s="451">
        <v>57983511</v>
      </c>
      <c r="BO25" s="452"/>
      <c r="BP25" s="452"/>
      <c r="BQ25" s="452"/>
      <c r="BR25" s="452"/>
      <c r="BS25" s="452"/>
      <c r="BT25" s="452"/>
      <c r="BU25" s="453"/>
      <c r="BV25" s="451">
        <v>17732916</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180</v>
      </c>
      <c r="F26" s="379"/>
      <c r="G26" s="379"/>
      <c r="H26" s="379"/>
      <c r="I26" s="379"/>
      <c r="J26" s="379"/>
      <c r="K26" s="380"/>
      <c r="L26" s="375">
        <v>1</v>
      </c>
      <c r="M26" s="376"/>
      <c r="N26" s="376"/>
      <c r="O26" s="376"/>
      <c r="P26" s="377"/>
      <c r="Q26" s="375">
        <v>7400</v>
      </c>
      <c r="R26" s="376"/>
      <c r="S26" s="376"/>
      <c r="T26" s="376"/>
      <c r="U26" s="376"/>
      <c r="V26" s="377"/>
      <c r="W26" s="465"/>
      <c r="X26" s="402"/>
      <c r="Y26" s="403"/>
      <c r="Z26" s="378" t="s">
        <v>181</v>
      </c>
      <c r="AA26" s="433"/>
      <c r="AB26" s="433"/>
      <c r="AC26" s="433"/>
      <c r="AD26" s="433"/>
      <c r="AE26" s="433"/>
      <c r="AF26" s="433"/>
      <c r="AG26" s="434"/>
      <c r="AH26" s="375">
        <v>103</v>
      </c>
      <c r="AI26" s="376"/>
      <c r="AJ26" s="376"/>
      <c r="AK26" s="376"/>
      <c r="AL26" s="377"/>
      <c r="AM26" s="375">
        <v>317961</v>
      </c>
      <c r="AN26" s="376"/>
      <c r="AO26" s="376"/>
      <c r="AP26" s="376"/>
      <c r="AQ26" s="376"/>
      <c r="AR26" s="377"/>
      <c r="AS26" s="375">
        <v>3087</v>
      </c>
      <c r="AT26" s="376"/>
      <c r="AU26" s="376"/>
      <c r="AV26" s="376"/>
      <c r="AW26" s="376"/>
      <c r="AX26" s="435"/>
      <c r="AY26" s="462" t="s">
        <v>182</v>
      </c>
      <c r="AZ26" s="382"/>
      <c r="BA26" s="382"/>
      <c r="BB26" s="382"/>
      <c r="BC26" s="382"/>
      <c r="BD26" s="382"/>
      <c r="BE26" s="382"/>
      <c r="BF26" s="382"/>
      <c r="BG26" s="382"/>
      <c r="BH26" s="382"/>
      <c r="BI26" s="382"/>
      <c r="BJ26" s="382"/>
      <c r="BK26" s="382"/>
      <c r="BL26" s="382"/>
      <c r="BM26" s="463"/>
      <c r="BN26" s="422">
        <v>70000</v>
      </c>
      <c r="BO26" s="423"/>
      <c r="BP26" s="423"/>
      <c r="BQ26" s="423"/>
      <c r="BR26" s="423"/>
      <c r="BS26" s="423"/>
      <c r="BT26" s="423"/>
      <c r="BU26" s="424"/>
      <c r="BV26" s="422">
        <v>70000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183</v>
      </c>
      <c r="F27" s="379"/>
      <c r="G27" s="379"/>
      <c r="H27" s="379"/>
      <c r="I27" s="379"/>
      <c r="J27" s="379"/>
      <c r="K27" s="380"/>
      <c r="L27" s="375">
        <v>1</v>
      </c>
      <c r="M27" s="376"/>
      <c r="N27" s="376"/>
      <c r="O27" s="376"/>
      <c r="P27" s="377"/>
      <c r="Q27" s="375">
        <v>6300</v>
      </c>
      <c r="R27" s="376"/>
      <c r="S27" s="376"/>
      <c r="T27" s="376"/>
      <c r="U27" s="376"/>
      <c r="V27" s="377"/>
      <c r="W27" s="465"/>
      <c r="X27" s="402"/>
      <c r="Y27" s="403"/>
      <c r="Z27" s="378" t="s">
        <v>184</v>
      </c>
      <c r="AA27" s="379"/>
      <c r="AB27" s="379"/>
      <c r="AC27" s="379"/>
      <c r="AD27" s="379"/>
      <c r="AE27" s="379"/>
      <c r="AF27" s="379"/>
      <c r="AG27" s="380"/>
      <c r="AH27" s="375">
        <v>70</v>
      </c>
      <c r="AI27" s="376"/>
      <c r="AJ27" s="376"/>
      <c r="AK27" s="376"/>
      <c r="AL27" s="377"/>
      <c r="AM27" s="375">
        <v>269258</v>
      </c>
      <c r="AN27" s="376"/>
      <c r="AO27" s="376"/>
      <c r="AP27" s="376"/>
      <c r="AQ27" s="376"/>
      <c r="AR27" s="377"/>
      <c r="AS27" s="375">
        <v>3847</v>
      </c>
      <c r="AT27" s="376"/>
      <c r="AU27" s="376"/>
      <c r="AV27" s="376"/>
      <c r="AW27" s="376"/>
      <c r="AX27" s="435"/>
      <c r="AY27" s="459" t="s">
        <v>185</v>
      </c>
      <c r="AZ27" s="460"/>
      <c r="BA27" s="460"/>
      <c r="BB27" s="460"/>
      <c r="BC27" s="460"/>
      <c r="BD27" s="460"/>
      <c r="BE27" s="460"/>
      <c r="BF27" s="460"/>
      <c r="BG27" s="460"/>
      <c r="BH27" s="460"/>
      <c r="BI27" s="460"/>
      <c r="BJ27" s="460"/>
      <c r="BK27" s="460"/>
      <c r="BL27" s="460"/>
      <c r="BM27" s="461"/>
      <c r="BN27" s="456" t="s">
        <v>142</v>
      </c>
      <c r="BO27" s="457"/>
      <c r="BP27" s="457"/>
      <c r="BQ27" s="457"/>
      <c r="BR27" s="457"/>
      <c r="BS27" s="457"/>
      <c r="BT27" s="457"/>
      <c r="BU27" s="458"/>
      <c r="BV27" s="456" t="s">
        <v>133</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186</v>
      </c>
      <c r="F28" s="379"/>
      <c r="G28" s="379"/>
      <c r="H28" s="379"/>
      <c r="I28" s="379"/>
      <c r="J28" s="379"/>
      <c r="K28" s="380"/>
      <c r="L28" s="375">
        <v>1</v>
      </c>
      <c r="M28" s="376"/>
      <c r="N28" s="376"/>
      <c r="O28" s="376"/>
      <c r="P28" s="377"/>
      <c r="Q28" s="375">
        <v>5600</v>
      </c>
      <c r="R28" s="376"/>
      <c r="S28" s="376"/>
      <c r="T28" s="376"/>
      <c r="U28" s="376"/>
      <c r="V28" s="377"/>
      <c r="W28" s="465"/>
      <c r="X28" s="402"/>
      <c r="Y28" s="403"/>
      <c r="Z28" s="378" t="s">
        <v>187</v>
      </c>
      <c r="AA28" s="379"/>
      <c r="AB28" s="379"/>
      <c r="AC28" s="379"/>
      <c r="AD28" s="379"/>
      <c r="AE28" s="379"/>
      <c r="AF28" s="379"/>
      <c r="AG28" s="380"/>
      <c r="AH28" s="375" t="s">
        <v>133</v>
      </c>
      <c r="AI28" s="376"/>
      <c r="AJ28" s="376"/>
      <c r="AK28" s="376"/>
      <c r="AL28" s="377"/>
      <c r="AM28" s="375" t="s">
        <v>133</v>
      </c>
      <c r="AN28" s="376"/>
      <c r="AO28" s="376"/>
      <c r="AP28" s="376"/>
      <c r="AQ28" s="376"/>
      <c r="AR28" s="377"/>
      <c r="AS28" s="375" t="s">
        <v>188</v>
      </c>
      <c r="AT28" s="376"/>
      <c r="AU28" s="376"/>
      <c r="AV28" s="376"/>
      <c r="AW28" s="376"/>
      <c r="AX28" s="435"/>
      <c r="AY28" s="439" t="s">
        <v>189</v>
      </c>
      <c r="AZ28" s="440"/>
      <c r="BA28" s="440"/>
      <c r="BB28" s="441"/>
      <c r="BC28" s="448" t="s">
        <v>48</v>
      </c>
      <c r="BD28" s="449"/>
      <c r="BE28" s="449"/>
      <c r="BF28" s="449"/>
      <c r="BG28" s="449"/>
      <c r="BH28" s="449"/>
      <c r="BI28" s="449"/>
      <c r="BJ28" s="449"/>
      <c r="BK28" s="449"/>
      <c r="BL28" s="449"/>
      <c r="BM28" s="450"/>
      <c r="BN28" s="451">
        <v>8473661</v>
      </c>
      <c r="BO28" s="452"/>
      <c r="BP28" s="452"/>
      <c r="BQ28" s="452"/>
      <c r="BR28" s="452"/>
      <c r="BS28" s="452"/>
      <c r="BT28" s="452"/>
      <c r="BU28" s="453"/>
      <c r="BV28" s="451">
        <v>7455622</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190</v>
      </c>
      <c r="F29" s="379"/>
      <c r="G29" s="379"/>
      <c r="H29" s="379"/>
      <c r="I29" s="379"/>
      <c r="J29" s="379"/>
      <c r="K29" s="380"/>
      <c r="L29" s="375">
        <v>25</v>
      </c>
      <c r="M29" s="376"/>
      <c r="N29" s="376"/>
      <c r="O29" s="376"/>
      <c r="P29" s="377"/>
      <c r="Q29" s="375">
        <v>5100</v>
      </c>
      <c r="R29" s="376"/>
      <c r="S29" s="376"/>
      <c r="T29" s="376"/>
      <c r="U29" s="376"/>
      <c r="V29" s="377"/>
      <c r="W29" s="466"/>
      <c r="X29" s="467"/>
      <c r="Y29" s="468"/>
      <c r="Z29" s="378" t="s">
        <v>191</v>
      </c>
      <c r="AA29" s="379"/>
      <c r="AB29" s="379"/>
      <c r="AC29" s="379"/>
      <c r="AD29" s="379"/>
      <c r="AE29" s="379"/>
      <c r="AF29" s="379"/>
      <c r="AG29" s="380"/>
      <c r="AH29" s="375">
        <v>1904</v>
      </c>
      <c r="AI29" s="376"/>
      <c r="AJ29" s="376"/>
      <c r="AK29" s="376"/>
      <c r="AL29" s="377"/>
      <c r="AM29" s="375">
        <v>5996840</v>
      </c>
      <c r="AN29" s="376"/>
      <c r="AO29" s="376"/>
      <c r="AP29" s="376"/>
      <c r="AQ29" s="376"/>
      <c r="AR29" s="377"/>
      <c r="AS29" s="375">
        <v>3150</v>
      </c>
      <c r="AT29" s="376"/>
      <c r="AU29" s="376"/>
      <c r="AV29" s="376"/>
      <c r="AW29" s="376"/>
      <c r="AX29" s="435"/>
      <c r="AY29" s="442"/>
      <c r="AZ29" s="443"/>
      <c r="BA29" s="443"/>
      <c r="BB29" s="444"/>
      <c r="BC29" s="436" t="s">
        <v>192</v>
      </c>
      <c r="BD29" s="437"/>
      <c r="BE29" s="437"/>
      <c r="BF29" s="437"/>
      <c r="BG29" s="437"/>
      <c r="BH29" s="437"/>
      <c r="BI29" s="437"/>
      <c r="BJ29" s="437"/>
      <c r="BK29" s="437"/>
      <c r="BL29" s="437"/>
      <c r="BM29" s="438"/>
      <c r="BN29" s="422" t="s">
        <v>142</v>
      </c>
      <c r="BO29" s="423"/>
      <c r="BP29" s="423"/>
      <c r="BQ29" s="423"/>
      <c r="BR29" s="423"/>
      <c r="BS29" s="423"/>
      <c r="BT29" s="423"/>
      <c r="BU29" s="424"/>
      <c r="BV29" s="422" t="s">
        <v>133</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193</v>
      </c>
      <c r="X30" s="390"/>
      <c r="Y30" s="390"/>
      <c r="Z30" s="390"/>
      <c r="AA30" s="390"/>
      <c r="AB30" s="390"/>
      <c r="AC30" s="390"/>
      <c r="AD30" s="390"/>
      <c r="AE30" s="390"/>
      <c r="AF30" s="390"/>
      <c r="AG30" s="391"/>
      <c r="AH30" s="392">
        <v>97.5</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7165302</v>
      </c>
      <c r="BO30" s="457"/>
      <c r="BP30" s="457"/>
      <c r="BQ30" s="457"/>
      <c r="BR30" s="457"/>
      <c r="BS30" s="457"/>
      <c r="BT30" s="457"/>
      <c r="BU30" s="458"/>
      <c r="BV30" s="456">
        <v>7052755</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194</v>
      </c>
      <c r="D32" s="381"/>
      <c r="E32" s="381"/>
      <c r="F32" s="381"/>
      <c r="G32" s="381"/>
      <c r="H32" s="381"/>
      <c r="I32" s="381"/>
      <c r="J32" s="381"/>
      <c r="K32" s="381"/>
      <c r="L32" s="381"/>
      <c r="M32" s="381"/>
      <c r="N32" s="381"/>
      <c r="O32" s="381"/>
      <c r="P32" s="381"/>
      <c r="Q32" s="381"/>
      <c r="R32" s="381"/>
      <c r="S32" s="381"/>
      <c r="U32" s="382" t="s">
        <v>195</v>
      </c>
      <c r="V32" s="382"/>
      <c r="W32" s="382"/>
      <c r="X32" s="382"/>
      <c r="Y32" s="382"/>
      <c r="Z32" s="382"/>
      <c r="AA32" s="382"/>
      <c r="AB32" s="382"/>
      <c r="AC32" s="382"/>
      <c r="AD32" s="382"/>
      <c r="AE32" s="382"/>
      <c r="AF32" s="382"/>
      <c r="AG32" s="382"/>
      <c r="AH32" s="382"/>
      <c r="AI32" s="382"/>
      <c r="AJ32" s="382"/>
      <c r="AK32" s="382"/>
      <c r="AM32" s="382" t="s">
        <v>196</v>
      </c>
      <c r="AN32" s="382"/>
      <c r="AO32" s="382"/>
      <c r="AP32" s="382"/>
      <c r="AQ32" s="382"/>
      <c r="AR32" s="382"/>
      <c r="AS32" s="382"/>
      <c r="AT32" s="382"/>
      <c r="AU32" s="382"/>
      <c r="AV32" s="382"/>
      <c r="AW32" s="382"/>
      <c r="AX32" s="382"/>
      <c r="AY32" s="382"/>
      <c r="AZ32" s="382"/>
      <c r="BA32" s="382"/>
      <c r="BB32" s="382"/>
      <c r="BC32" s="382"/>
      <c r="BE32" s="382" t="s">
        <v>197</v>
      </c>
      <c r="BF32" s="382"/>
      <c r="BG32" s="382"/>
      <c r="BH32" s="382"/>
      <c r="BI32" s="382"/>
      <c r="BJ32" s="382"/>
      <c r="BK32" s="382"/>
      <c r="BL32" s="382"/>
      <c r="BM32" s="382"/>
      <c r="BN32" s="382"/>
      <c r="BO32" s="382"/>
      <c r="BP32" s="382"/>
      <c r="BQ32" s="382"/>
      <c r="BR32" s="382"/>
      <c r="BS32" s="382"/>
      <c r="BT32" s="382"/>
      <c r="BU32" s="382"/>
      <c r="BW32" s="382" t="s">
        <v>198</v>
      </c>
      <c r="BX32" s="382"/>
      <c r="BY32" s="382"/>
      <c r="BZ32" s="382"/>
      <c r="CA32" s="382"/>
      <c r="CB32" s="382"/>
      <c r="CC32" s="382"/>
      <c r="CD32" s="382"/>
      <c r="CE32" s="382"/>
      <c r="CF32" s="382"/>
      <c r="CG32" s="382"/>
      <c r="CH32" s="382"/>
      <c r="CI32" s="382"/>
      <c r="CJ32" s="382"/>
      <c r="CK32" s="382"/>
      <c r="CL32" s="382"/>
      <c r="CM32" s="382"/>
      <c r="CO32" s="382" t="s">
        <v>199</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200</v>
      </c>
      <c r="D33" s="374"/>
      <c r="E33" s="373" t="s">
        <v>201</v>
      </c>
      <c r="F33" s="373"/>
      <c r="G33" s="373"/>
      <c r="H33" s="373"/>
      <c r="I33" s="373"/>
      <c r="J33" s="373"/>
      <c r="K33" s="373"/>
      <c r="L33" s="373"/>
      <c r="M33" s="373"/>
      <c r="N33" s="373"/>
      <c r="O33" s="373"/>
      <c r="P33" s="373"/>
      <c r="Q33" s="373"/>
      <c r="R33" s="373"/>
      <c r="S33" s="373"/>
      <c r="T33" s="203"/>
      <c r="U33" s="374" t="s">
        <v>202</v>
      </c>
      <c r="V33" s="374"/>
      <c r="W33" s="373" t="s">
        <v>201</v>
      </c>
      <c r="X33" s="373"/>
      <c r="Y33" s="373"/>
      <c r="Z33" s="373"/>
      <c r="AA33" s="373"/>
      <c r="AB33" s="373"/>
      <c r="AC33" s="373"/>
      <c r="AD33" s="373"/>
      <c r="AE33" s="373"/>
      <c r="AF33" s="373"/>
      <c r="AG33" s="373"/>
      <c r="AH33" s="373"/>
      <c r="AI33" s="373"/>
      <c r="AJ33" s="373"/>
      <c r="AK33" s="373"/>
      <c r="AL33" s="203"/>
      <c r="AM33" s="374" t="s">
        <v>203</v>
      </c>
      <c r="AN33" s="374"/>
      <c r="AO33" s="373" t="s">
        <v>201</v>
      </c>
      <c r="AP33" s="373"/>
      <c r="AQ33" s="373"/>
      <c r="AR33" s="373"/>
      <c r="AS33" s="373"/>
      <c r="AT33" s="373"/>
      <c r="AU33" s="373"/>
      <c r="AV33" s="373"/>
      <c r="AW33" s="373"/>
      <c r="AX33" s="373"/>
      <c r="AY33" s="373"/>
      <c r="AZ33" s="373"/>
      <c r="BA33" s="373"/>
      <c r="BB33" s="373"/>
      <c r="BC33" s="373"/>
      <c r="BD33" s="204"/>
      <c r="BE33" s="373" t="s">
        <v>204</v>
      </c>
      <c r="BF33" s="373"/>
      <c r="BG33" s="373" t="s">
        <v>205</v>
      </c>
      <c r="BH33" s="373"/>
      <c r="BI33" s="373"/>
      <c r="BJ33" s="373"/>
      <c r="BK33" s="373"/>
      <c r="BL33" s="373"/>
      <c r="BM33" s="373"/>
      <c r="BN33" s="373"/>
      <c r="BO33" s="373"/>
      <c r="BP33" s="373"/>
      <c r="BQ33" s="373"/>
      <c r="BR33" s="373"/>
      <c r="BS33" s="373"/>
      <c r="BT33" s="373"/>
      <c r="BU33" s="373"/>
      <c r="BV33" s="204"/>
      <c r="BW33" s="374" t="s">
        <v>204</v>
      </c>
      <c r="BX33" s="374"/>
      <c r="BY33" s="373" t="s">
        <v>206</v>
      </c>
      <c r="BZ33" s="373"/>
      <c r="CA33" s="373"/>
      <c r="CB33" s="373"/>
      <c r="CC33" s="373"/>
      <c r="CD33" s="373"/>
      <c r="CE33" s="373"/>
      <c r="CF33" s="373"/>
      <c r="CG33" s="373"/>
      <c r="CH33" s="373"/>
      <c r="CI33" s="373"/>
      <c r="CJ33" s="373"/>
      <c r="CK33" s="373"/>
      <c r="CL33" s="373"/>
      <c r="CM33" s="373"/>
      <c r="CN33" s="203"/>
      <c r="CO33" s="374" t="s">
        <v>207</v>
      </c>
      <c r="CP33" s="374"/>
      <c r="CQ33" s="373" t="s">
        <v>208</v>
      </c>
      <c r="CR33" s="373"/>
      <c r="CS33" s="373"/>
      <c r="CT33" s="373"/>
      <c r="CU33" s="373"/>
      <c r="CV33" s="373"/>
      <c r="CW33" s="373"/>
      <c r="CX33" s="373"/>
      <c r="CY33" s="373"/>
      <c r="CZ33" s="373"/>
      <c r="DA33" s="373"/>
      <c r="DB33" s="373"/>
      <c r="DC33" s="373"/>
      <c r="DD33" s="373"/>
      <c r="DE33" s="373"/>
      <c r="DF33" s="203"/>
      <c r="DG33" s="372" t="s">
        <v>209</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5</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9</v>
      </c>
      <c r="AN34" s="370"/>
      <c r="AO34" s="371" t="str">
        <f>IF('各会計、関係団体の財政状況及び健全化判断比率'!B32="","",'各会計、関係団体の財政状況及び健全化判断比率'!B32)</f>
        <v>水道事業会計</v>
      </c>
      <c r="AP34" s="371"/>
      <c r="AQ34" s="371"/>
      <c r="AR34" s="371"/>
      <c r="AS34" s="371"/>
      <c r="AT34" s="371"/>
      <c r="AU34" s="371"/>
      <c r="AV34" s="371"/>
      <c r="AW34" s="371"/>
      <c r="AX34" s="371"/>
      <c r="AY34" s="371"/>
      <c r="AZ34" s="371"/>
      <c r="BA34" s="371"/>
      <c r="BB34" s="371"/>
      <c r="BC34" s="371"/>
      <c r="BD34" s="178"/>
      <c r="BE34" s="370">
        <f>IF(BG34="","",MAX(C34:D43,U34:V43,AM34:AN43)+1)</f>
        <v>13</v>
      </c>
      <c r="BF34" s="370"/>
      <c r="BG34" s="371" t="str">
        <f>IF('各会計、関係団体の財政状況及び健全化判断比率'!B36="","",'各会計、関係団体の財政状況及び健全化判断比率'!B36)</f>
        <v>地方卸売市場事業特別会計</v>
      </c>
      <c r="BH34" s="371"/>
      <c r="BI34" s="371"/>
      <c r="BJ34" s="371"/>
      <c r="BK34" s="371"/>
      <c r="BL34" s="371"/>
      <c r="BM34" s="371"/>
      <c r="BN34" s="371"/>
      <c r="BO34" s="371"/>
      <c r="BP34" s="371"/>
      <c r="BQ34" s="371"/>
      <c r="BR34" s="371"/>
      <c r="BS34" s="371"/>
      <c r="BT34" s="371"/>
      <c r="BU34" s="371"/>
      <c r="BV34" s="178"/>
      <c r="BW34" s="370">
        <f>IF(BY34="","",MAX(C34:D43,U34:V43,AM34:AN43,BE34:BF43)+1)</f>
        <v>15</v>
      </c>
      <c r="BX34" s="370"/>
      <c r="BY34" s="371" t="str">
        <f>IF('各会計、関係団体の財政状況及び健全化判断比率'!B68="","",'各会計、関係団体の財政状況及び健全化判断比率'!B68)</f>
        <v>函館圏公立大学広域連合</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函館バス</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f>IF(E35="","",C34+1)</f>
        <v>2</v>
      </c>
      <c r="D35" s="370"/>
      <c r="E35" s="371" t="str">
        <f>IF('各会計、関係団体の財政状況及び健全化判断比率'!B8="","",'各会計、関係団体の財政状況及び健全化判断比率'!B8)</f>
        <v>港湾事業特別会計</v>
      </c>
      <c r="F35" s="371"/>
      <c r="G35" s="371"/>
      <c r="H35" s="371"/>
      <c r="I35" s="371"/>
      <c r="J35" s="371"/>
      <c r="K35" s="371"/>
      <c r="L35" s="371"/>
      <c r="M35" s="371"/>
      <c r="N35" s="371"/>
      <c r="O35" s="371"/>
      <c r="P35" s="371"/>
      <c r="Q35" s="371"/>
      <c r="R35" s="371"/>
      <c r="S35" s="371"/>
      <c r="T35" s="178"/>
      <c r="U35" s="370">
        <f>IF(W35="","",U34+1)</f>
        <v>6</v>
      </c>
      <c r="V35" s="370"/>
      <c r="W35" s="371" t="str">
        <f>IF('各会計、関係団体の財政状況及び健全化判断比率'!B29="","",'各会計、関係団体の財政状況及び健全化判断比率'!B29)</f>
        <v>自転車競走事業特別会計</v>
      </c>
      <c r="X35" s="371"/>
      <c r="Y35" s="371"/>
      <c r="Z35" s="371"/>
      <c r="AA35" s="371"/>
      <c r="AB35" s="371"/>
      <c r="AC35" s="371"/>
      <c r="AD35" s="371"/>
      <c r="AE35" s="371"/>
      <c r="AF35" s="371"/>
      <c r="AG35" s="371"/>
      <c r="AH35" s="371"/>
      <c r="AI35" s="371"/>
      <c r="AJ35" s="371"/>
      <c r="AK35" s="371"/>
      <c r="AL35" s="178"/>
      <c r="AM35" s="370">
        <f t="shared" ref="AM35:AM43" si="0">IF(AO35="","",AM34+1)</f>
        <v>10</v>
      </c>
      <c r="AN35" s="370"/>
      <c r="AO35" s="371" t="str">
        <f>IF('各会計、関係団体の財政状況及び健全化判断比率'!B33="","",'各会計、関係団体の財政状況及び健全化判断比率'!B33)</f>
        <v>公共下水道事業会計</v>
      </c>
      <c r="AP35" s="371"/>
      <c r="AQ35" s="371"/>
      <c r="AR35" s="371"/>
      <c r="AS35" s="371"/>
      <c r="AT35" s="371"/>
      <c r="AU35" s="371"/>
      <c r="AV35" s="371"/>
      <c r="AW35" s="371"/>
      <c r="AX35" s="371"/>
      <c r="AY35" s="371"/>
      <c r="AZ35" s="371"/>
      <c r="BA35" s="371"/>
      <c r="BB35" s="371"/>
      <c r="BC35" s="371"/>
      <c r="BD35" s="178"/>
      <c r="BE35" s="370">
        <f t="shared" ref="BE35:BE43" si="1">IF(BG35="","",BE34+1)</f>
        <v>14</v>
      </c>
      <c r="BF35" s="370"/>
      <c r="BG35" s="371" t="str">
        <f>IF('各会計、関係団体の財政状況及び健全化判断比率'!B37="","",'各会計、関係団体の財政状況及び健全化判断比率'!B37)</f>
        <v>発電事業特別会計</v>
      </c>
      <c r="BH35" s="371"/>
      <c r="BI35" s="371"/>
      <c r="BJ35" s="371"/>
      <c r="BK35" s="371"/>
      <c r="BL35" s="371"/>
      <c r="BM35" s="371"/>
      <c r="BN35" s="371"/>
      <c r="BO35" s="371"/>
      <c r="BP35" s="371"/>
      <c r="BQ35" s="371"/>
      <c r="BR35" s="371"/>
      <c r="BS35" s="371"/>
      <c r="BT35" s="371"/>
      <c r="BU35" s="371"/>
      <c r="BV35" s="178"/>
      <c r="BW35" s="370">
        <f t="shared" ref="BW35:BW43" si="2">IF(BY35="","",BW34+1)</f>
        <v>16</v>
      </c>
      <c r="BX35" s="370"/>
      <c r="BY35" s="371" t="str">
        <f>IF('各会計、関係団体の財政状況及び健全化判断比率'!B69="","",'各会計、関係団体の財政状況及び健全化判断比率'!B69)</f>
        <v>函館湾流域下水道事務組合</v>
      </c>
      <c r="BZ35" s="371"/>
      <c r="CA35" s="371"/>
      <c r="CB35" s="371"/>
      <c r="CC35" s="371"/>
      <c r="CD35" s="371"/>
      <c r="CE35" s="371"/>
      <c r="CF35" s="371"/>
      <c r="CG35" s="371"/>
      <c r="CH35" s="371"/>
      <c r="CI35" s="371"/>
      <c r="CJ35" s="371"/>
      <c r="CK35" s="371"/>
      <c r="CL35" s="371"/>
      <c r="CM35" s="371"/>
      <c r="CN35" s="178"/>
      <c r="CO35" s="370">
        <f t="shared" ref="CO35:CO43" si="3">IF(CQ35="","",CO34+1)</f>
        <v>18</v>
      </c>
      <c r="CP35" s="370"/>
      <c r="CQ35" s="371" t="str">
        <f>IF('各会計、関係団体の財政状況及び健全化判断比率'!BS8="","",'各会計、関係団体の財政状況及び健全化判断比率'!BS8)</f>
        <v>南北海道学術振興財団</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f>IF(E36="","",C35+1)</f>
        <v>3</v>
      </c>
      <c r="D36" s="370"/>
      <c r="E36" s="371" t="str">
        <f>IF('各会計、関係団体の財政状況及び健全化判断比率'!B9="","",'各会計、関係団体の財政状況及び健全化判断比率'!B9)</f>
        <v>奨学資金特別会計</v>
      </c>
      <c r="F36" s="371"/>
      <c r="G36" s="371"/>
      <c r="H36" s="371"/>
      <c r="I36" s="371"/>
      <c r="J36" s="371"/>
      <c r="K36" s="371"/>
      <c r="L36" s="371"/>
      <c r="M36" s="371"/>
      <c r="N36" s="371"/>
      <c r="O36" s="371"/>
      <c r="P36" s="371"/>
      <c r="Q36" s="371"/>
      <c r="R36" s="371"/>
      <c r="S36" s="371"/>
      <c r="T36" s="178"/>
      <c r="U36" s="370">
        <f t="shared" ref="U36:U43" si="4">IF(W36="","",U35+1)</f>
        <v>7</v>
      </c>
      <c r="V36" s="370"/>
      <c r="W36" s="371" t="str">
        <f>IF('各会計、関係団体の財政状況及び健全化判断比率'!B30="","",'各会計、関係団体の財政状況及び健全化判断比率'!B30)</f>
        <v>介護保険事業特別会計</v>
      </c>
      <c r="X36" s="371"/>
      <c r="Y36" s="371"/>
      <c r="Z36" s="371"/>
      <c r="AA36" s="371"/>
      <c r="AB36" s="371"/>
      <c r="AC36" s="371"/>
      <c r="AD36" s="371"/>
      <c r="AE36" s="371"/>
      <c r="AF36" s="371"/>
      <c r="AG36" s="371"/>
      <c r="AH36" s="371"/>
      <c r="AI36" s="371"/>
      <c r="AJ36" s="371"/>
      <c r="AK36" s="371"/>
      <c r="AL36" s="178"/>
      <c r="AM36" s="370">
        <f t="shared" si="0"/>
        <v>11</v>
      </c>
      <c r="AN36" s="370"/>
      <c r="AO36" s="371" t="str">
        <f>IF('各会計、関係団体の財政状況及び健全化判断比率'!B34="","",'各会計、関係団体の財政状況及び健全化判断比率'!B34)</f>
        <v>交通事業会計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t="str">
        <f t="shared" si="2"/>
        <v/>
      </c>
      <c r="BX36" s="370"/>
      <c r="BY36" s="371" t="str">
        <f>IF('各会計、関係団体の財政状況及び健全化判断比率'!B70="","",'各会計、関係団体の財政状況及び健全化判断比率'!B70)</f>
        <v/>
      </c>
      <c r="BZ36" s="371"/>
      <c r="CA36" s="371"/>
      <c r="CB36" s="371"/>
      <c r="CC36" s="371"/>
      <c r="CD36" s="371"/>
      <c r="CE36" s="371"/>
      <c r="CF36" s="371"/>
      <c r="CG36" s="371"/>
      <c r="CH36" s="371"/>
      <c r="CI36" s="371"/>
      <c r="CJ36" s="371"/>
      <c r="CK36" s="371"/>
      <c r="CL36" s="371"/>
      <c r="CM36" s="371"/>
      <c r="CN36" s="178"/>
      <c r="CO36" s="370">
        <f t="shared" si="3"/>
        <v>19</v>
      </c>
      <c r="CP36" s="370"/>
      <c r="CQ36" s="371" t="str">
        <f>IF('各会計、関係団体の財政状況及び健全化判断比率'!BS9="","",'各会計、関係団体の財政状況及び健全化判断比率'!BS9)</f>
        <v>函館市土地開発公社</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f>IF(E37="","",C36+1)</f>
        <v>4</v>
      </c>
      <c r="D37" s="370"/>
      <c r="E37" s="371" t="str">
        <f>IF('各会計、関係団体の財政状況及び健全化判断比率'!B10="","",'各会計、関係団体の財政状況及び健全化判断比率'!B10)</f>
        <v>母子父子寡婦福祉資金貸付事業特別会計</v>
      </c>
      <c r="F37" s="371"/>
      <c r="G37" s="371"/>
      <c r="H37" s="371"/>
      <c r="I37" s="371"/>
      <c r="J37" s="371"/>
      <c r="K37" s="371"/>
      <c r="L37" s="371"/>
      <c r="M37" s="371"/>
      <c r="N37" s="371"/>
      <c r="O37" s="371"/>
      <c r="P37" s="371"/>
      <c r="Q37" s="371"/>
      <c r="R37" s="371"/>
      <c r="S37" s="371"/>
      <c r="T37" s="178"/>
      <c r="U37" s="370">
        <f t="shared" si="4"/>
        <v>8</v>
      </c>
      <c r="V37" s="370"/>
      <c r="W37" s="371" t="str">
        <f>IF('各会計、関係団体の財政状況及び健全化判断比率'!B31="","",'各会計、関係団体の財政状況及び健全化判断比率'!B31)</f>
        <v>後期高齢者医療事業特別会計</v>
      </c>
      <c r="X37" s="371"/>
      <c r="Y37" s="371"/>
      <c r="Z37" s="371"/>
      <c r="AA37" s="371"/>
      <c r="AB37" s="371"/>
      <c r="AC37" s="371"/>
      <c r="AD37" s="371"/>
      <c r="AE37" s="371"/>
      <c r="AF37" s="371"/>
      <c r="AG37" s="371"/>
      <c r="AH37" s="371"/>
      <c r="AI37" s="371"/>
      <c r="AJ37" s="371"/>
      <c r="AK37" s="371"/>
      <c r="AL37" s="178"/>
      <c r="AM37" s="370">
        <f t="shared" si="0"/>
        <v>12</v>
      </c>
      <c r="AN37" s="370"/>
      <c r="AO37" s="371" t="str">
        <f>IF('各会計、関係団体の財政状況及び健全化判断比率'!B35="","",'各会計、関係団体の財政状況及び健全化判断比率'!B35)</f>
        <v>病院事業会計</v>
      </c>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t="str">
        <f t="shared" si="2"/>
        <v/>
      </c>
      <c r="BX37" s="370"/>
      <c r="BY37" s="371" t="str">
        <f>IF('各会計、関係団体の財政状況及び健全化判断比率'!B71="","",'各会計、関係団体の財政状況及び健全化判断比率'!B71)</f>
        <v/>
      </c>
      <c r="BZ37" s="371"/>
      <c r="CA37" s="371"/>
      <c r="CB37" s="371"/>
      <c r="CC37" s="371"/>
      <c r="CD37" s="371"/>
      <c r="CE37" s="371"/>
      <c r="CF37" s="371"/>
      <c r="CG37" s="371"/>
      <c r="CH37" s="371"/>
      <c r="CI37" s="371"/>
      <c r="CJ37" s="371"/>
      <c r="CK37" s="371"/>
      <c r="CL37" s="371"/>
      <c r="CM37" s="371"/>
      <c r="CN37" s="178"/>
      <c r="CO37" s="370">
        <f t="shared" si="3"/>
        <v>20</v>
      </c>
      <c r="CP37" s="370"/>
      <c r="CQ37" s="371" t="str">
        <f>IF('各会計、関係団体の財政状況及び健全化判断比率'!BS10="","",'各会計、関係団体の財政状況及び健全化判断比率'!BS10)</f>
        <v>函館山ロープウェイ</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f t="shared" si="3"/>
        <v>21</v>
      </c>
      <c r="CP38" s="370"/>
      <c r="CQ38" s="371" t="str">
        <f>IF('各会計、関係団体の財政状況及び健全化判断比率'!BS11="","",'各会計、関係団体の財政状況及び健全化判断比率'!BS11)</f>
        <v>はこだてティーエムオー</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f t="shared" si="3"/>
        <v>22</v>
      </c>
      <c r="CP39" s="370"/>
      <c r="CQ39" s="371" t="str">
        <f>IF('各会計、関係団体の財政状況及び健全化判断比率'!BS12="","",'各会計、関係団体の財政状況及び健全化判断比率'!BS12)</f>
        <v>函館市住宅都市施設公社</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f t="shared" si="3"/>
        <v>23</v>
      </c>
      <c r="CP40" s="370"/>
      <c r="CQ40" s="371" t="str">
        <f>IF('各会計、関係団体の財政状況及び健全化判断比率'!BS13="","",'各会計、関係団体の財政状況及び健全化判断比率'!BS13)</f>
        <v>函館市文化・スポーツ振興財団</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f t="shared" si="3"/>
        <v>24</v>
      </c>
      <c r="CP41" s="370"/>
      <c r="CQ41" s="371" t="str">
        <f>IF('各会計、関係団体の財政状況及び健全化判断比率'!BS14="","",'各会計、関係団体の財政状況及び健全化判断比率'!BS14)</f>
        <v>函館市国際貿易センター</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f t="shared" si="3"/>
        <v>25</v>
      </c>
      <c r="CP42" s="370"/>
      <c r="CQ42" s="371" t="str">
        <f>IF('各会計、関係団体の財政状況及び健全化判断比率'!BS15="","",'各会計、関係団体の財政状況及び健全化判断比率'!BS15)</f>
        <v>函館国際水産・海洋都市推進機構</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f t="shared" si="3"/>
        <v>26</v>
      </c>
      <c r="CP43" s="370"/>
      <c r="CQ43" s="371" t="str">
        <f>IF('各会計、関係団体の財政状況及び健全化判断比率'!BS16="","",'各会計、関係団体の財政状況及び健全化判断比率'!BS16)</f>
        <v>函館市学校給食会</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210</v>
      </c>
      <c r="E46" s="367" t="s">
        <v>211</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212</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213</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214</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215</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216</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217</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row r="54" spans="5:113" x14ac:dyDescent="0.2"/>
    <row r="55" spans="5:113" x14ac:dyDescent="0.2"/>
    <row r="56" spans="5:113" x14ac:dyDescent="0.2"/>
  </sheetData>
  <sheetProtection algorithmName="SHA-512" hashValue="3h6WkkYBQ74TEoQDG+Ggcc++CNZKyoc/TnMJL/DLfSf4Y+i/pqI+uwyV0Kp9D0MYwozX9rIHaO4bqtVhIu9ZNg==" saltValue="zmoSNi3R1QK0dVV4obbQQ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4" zoomScaleSheetLayoutView="100" workbookViewId="0">
      <selection activeCell="L32" sqref="L32"/>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588</v>
      </c>
      <c r="G33" s="29" t="s">
        <v>589</v>
      </c>
      <c r="H33" s="29" t="s">
        <v>590</v>
      </c>
      <c r="I33" s="29" t="s">
        <v>591</v>
      </c>
      <c r="J33" s="30" t="s">
        <v>592</v>
      </c>
      <c r="K33" s="22"/>
      <c r="L33" s="22"/>
      <c r="M33" s="22"/>
      <c r="N33" s="22"/>
      <c r="O33" s="22"/>
      <c r="P33" s="22"/>
    </row>
    <row r="34" spans="1:16" ht="39" customHeight="1" x14ac:dyDescent="0.2">
      <c r="A34" s="22"/>
      <c r="B34" s="31"/>
      <c r="C34" s="1182" t="s">
        <v>594</v>
      </c>
      <c r="D34" s="1182"/>
      <c r="E34" s="1183"/>
      <c r="F34" s="32">
        <v>3.97</v>
      </c>
      <c r="G34" s="33">
        <v>4.3099999999999996</v>
      </c>
      <c r="H34" s="33">
        <v>4.72</v>
      </c>
      <c r="I34" s="33">
        <v>4.71</v>
      </c>
      <c r="J34" s="34">
        <v>4.42</v>
      </c>
      <c r="K34" s="22"/>
      <c r="L34" s="22"/>
      <c r="M34" s="22"/>
      <c r="N34" s="22"/>
      <c r="O34" s="22"/>
      <c r="P34" s="22"/>
    </row>
    <row r="35" spans="1:16" ht="39" customHeight="1" x14ac:dyDescent="0.2">
      <c r="A35" s="22"/>
      <c r="B35" s="35"/>
      <c r="C35" s="1176" t="s">
        <v>595</v>
      </c>
      <c r="D35" s="1177"/>
      <c r="E35" s="1178"/>
      <c r="F35" s="36">
        <v>1.44</v>
      </c>
      <c r="G35" s="37">
        <v>0.62</v>
      </c>
      <c r="H35" s="37">
        <v>1.85</v>
      </c>
      <c r="I35" s="37">
        <v>2.87</v>
      </c>
      <c r="J35" s="38">
        <v>4.29</v>
      </c>
      <c r="K35" s="22"/>
      <c r="L35" s="22"/>
      <c r="M35" s="22"/>
      <c r="N35" s="22"/>
      <c r="O35" s="22"/>
      <c r="P35" s="22"/>
    </row>
    <row r="36" spans="1:16" ht="39" customHeight="1" x14ac:dyDescent="0.2">
      <c r="A36" s="22"/>
      <c r="B36" s="35"/>
      <c r="C36" s="1176" t="s">
        <v>596</v>
      </c>
      <c r="D36" s="1177"/>
      <c r="E36" s="1178"/>
      <c r="F36" s="36">
        <v>2.96</v>
      </c>
      <c r="G36" s="37">
        <v>2.97</v>
      </c>
      <c r="H36" s="37">
        <v>3.11</v>
      </c>
      <c r="I36" s="37">
        <v>3.04</v>
      </c>
      <c r="J36" s="38">
        <v>2.94</v>
      </c>
      <c r="K36" s="22"/>
      <c r="L36" s="22"/>
      <c r="M36" s="22"/>
      <c r="N36" s="22"/>
      <c r="O36" s="22"/>
      <c r="P36" s="22"/>
    </row>
    <row r="37" spans="1:16" ht="39" customHeight="1" x14ac:dyDescent="0.2">
      <c r="A37" s="22"/>
      <c r="B37" s="35"/>
      <c r="C37" s="1176" t="s">
        <v>597</v>
      </c>
      <c r="D37" s="1177"/>
      <c r="E37" s="1178"/>
      <c r="F37" s="36" t="s">
        <v>598</v>
      </c>
      <c r="G37" s="37" t="s">
        <v>599</v>
      </c>
      <c r="H37" s="37" t="s">
        <v>600</v>
      </c>
      <c r="I37" s="37" t="s">
        <v>601</v>
      </c>
      <c r="J37" s="38">
        <v>2.69</v>
      </c>
      <c r="K37" s="22"/>
      <c r="L37" s="22"/>
      <c r="M37" s="22"/>
      <c r="N37" s="22"/>
      <c r="O37" s="22"/>
      <c r="P37" s="22"/>
    </row>
    <row r="38" spans="1:16" ht="39" customHeight="1" x14ac:dyDescent="0.2">
      <c r="A38" s="22"/>
      <c r="B38" s="35"/>
      <c r="C38" s="1176" t="s">
        <v>602</v>
      </c>
      <c r="D38" s="1177"/>
      <c r="E38" s="1178"/>
      <c r="F38" s="36">
        <v>0.62</v>
      </c>
      <c r="G38" s="37">
        <v>1.36</v>
      </c>
      <c r="H38" s="37">
        <v>0.8</v>
      </c>
      <c r="I38" s="37">
        <v>1.18</v>
      </c>
      <c r="J38" s="38">
        <v>0.91</v>
      </c>
      <c r="K38" s="22"/>
      <c r="L38" s="22"/>
      <c r="M38" s="22"/>
      <c r="N38" s="22"/>
      <c r="O38" s="22"/>
      <c r="P38" s="22"/>
    </row>
    <row r="39" spans="1:16" ht="39" customHeight="1" x14ac:dyDescent="0.2">
      <c r="A39" s="22"/>
      <c r="B39" s="35"/>
      <c r="C39" s="1176" t="s">
        <v>603</v>
      </c>
      <c r="D39" s="1177"/>
      <c r="E39" s="1178"/>
      <c r="F39" s="36">
        <v>1.19</v>
      </c>
      <c r="G39" s="37">
        <v>0.63</v>
      </c>
      <c r="H39" s="37">
        <v>0.83</v>
      </c>
      <c r="I39" s="37">
        <v>0.91</v>
      </c>
      <c r="J39" s="38">
        <v>0.65</v>
      </c>
      <c r="K39" s="22"/>
      <c r="L39" s="22"/>
      <c r="M39" s="22"/>
      <c r="N39" s="22"/>
      <c r="O39" s="22"/>
      <c r="P39" s="22"/>
    </row>
    <row r="40" spans="1:16" ht="39" customHeight="1" x14ac:dyDescent="0.2">
      <c r="A40" s="22"/>
      <c r="B40" s="35"/>
      <c r="C40" s="1176" t="s">
        <v>604</v>
      </c>
      <c r="D40" s="1177"/>
      <c r="E40" s="1178"/>
      <c r="F40" s="36">
        <v>0.13</v>
      </c>
      <c r="G40" s="37">
        <v>0.15</v>
      </c>
      <c r="H40" s="37">
        <v>0.1</v>
      </c>
      <c r="I40" s="37">
        <v>0.11</v>
      </c>
      <c r="J40" s="38">
        <v>0.12</v>
      </c>
      <c r="K40" s="22"/>
      <c r="L40" s="22"/>
      <c r="M40" s="22"/>
      <c r="N40" s="22"/>
      <c r="O40" s="22"/>
      <c r="P40" s="22"/>
    </row>
    <row r="41" spans="1:16" ht="39" customHeight="1" x14ac:dyDescent="0.2">
      <c r="A41" s="22"/>
      <c r="B41" s="35"/>
      <c r="C41" s="1176" t="s">
        <v>605</v>
      </c>
      <c r="D41" s="1177"/>
      <c r="E41" s="1178"/>
      <c r="F41" s="36">
        <v>0.05</v>
      </c>
      <c r="G41" s="37">
        <v>0.03</v>
      </c>
      <c r="H41" s="37">
        <v>7.0000000000000007E-2</v>
      </c>
      <c r="I41" s="37">
        <v>0.04</v>
      </c>
      <c r="J41" s="38">
        <v>0.05</v>
      </c>
      <c r="K41" s="22"/>
      <c r="L41" s="22"/>
      <c r="M41" s="22"/>
      <c r="N41" s="22"/>
      <c r="O41" s="22"/>
      <c r="P41" s="22"/>
    </row>
    <row r="42" spans="1:16" ht="39" customHeight="1" x14ac:dyDescent="0.2">
      <c r="A42" s="22"/>
      <c r="B42" s="39"/>
      <c r="C42" s="1176" t="s">
        <v>606</v>
      </c>
      <c r="D42" s="1177"/>
      <c r="E42" s="1178"/>
      <c r="F42" s="36" t="s">
        <v>547</v>
      </c>
      <c r="G42" s="37" t="s">
        <v>547</v>
      </c>
      <c r="H42" s="37" t="s">
        <v>547</v>
      </c>
      <c r="I42" s="37" t="s">
        <v>547</v>
      </c>
      <c r="J42" s="38" t="s">
        <v>547</v>
      </c>
      <c r="K42" s="22"/>
      <c r="L42" s="22"/>
      <c r="M42" s="22"/>
      <c r="N42" s="22"/>
      <c r="O42" s="22"/>
      <c r="P42" s="22"/>
    </row>
    <row r="43" spans="1:16" ht="39" customHeight="1" thickBot="1" x14ac:dyDescent="0.25">
      <c r="A43" s="22"/>
      <c r="B43" s="40"/>
      <c r="C43" s="1179" t="s">
        <v>607</v>
      </c>
      <c r="D43" s="1180"/>
      <c r="E43" s="1181"/>
      <c r="F43" s="41">
        <v>0.56000000000000005</v>
      </c>
      <c r="G43" s="42">
        <v>0.63</v>
      </c>
      <c r="H43" s="42">
        <v>0.72</v>
      </c>
      <c r="I43" s="42">
        <v>0.28999999999999998</v>
      </c>
      <c r="J43" s="43">
        <v>7.0000000000000007E-2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hWOtFPdUP5RoOaaezbLwndtS9Xceod2LrJxCCgkoaxD4hcWfFv+NUkKfUBqZLUNkNORssNlCbkdnud4ExAFHjw==" saltValue="hAO0i49sH8TQ1aYZCuy5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election activeCell="Q59" sqref="Q59"/>
    </sheetView>
  </sheetViews>
  <sheetFormatPr defaultColWidth="0" defaultRowHeight="12.65" customHeight="1" zeroHeight="1" x14ac:dyDescent="0.2"/>
  <cols>
    <col min="1" max="1" width="6.6328125" style="49" customWidth="1"/>
    <col min="2" max="3" width="10.8164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588</v>
      </c>
      <c r="L44" s="56" t="s">
        <v>589</v>
      </c>
      <c r="M44" s="56" t="s">
        <v>590</v>
      </c>
      <c r="N44" s="56" t="s">
        <v>591</v>
      </c>
      <c r="O44" s="57" t="s">
        <v>592</v>
      </c>
      <c r="P44" s="48"/>
      <c r="Q44" s="48"/>
      <c r="R44" s="48"/>
      <c r="S44" s="48"/>
      <c r="T44" s="48"/>
      <c r="U44" s="48"/>
    </row>
    <row r="45" spans="1:21" ht="30.75" customHeight="1" x14ac:dyDescent="0.2">
      <c r="A45" s="48"/>
      <c r="B45" s="1202" t="s">
        <v>11</v>
      </c>
      <c r="C45" s="1203"/>
      <c r="D45" s="58"/>
      <c r="E45" s="1208" t="s">
        <v>12</v>
      </c>
      <c r="F45" s="1208"/>
      <c r="G45" s="1208"/>
      <c r="H45" s="1208"/>
      <c r="I45" s="1208"/>
      <c r="J45" s="1209"/>
      <c r="K45" s="59">
        <v>15480</v>
      </c>
      <c r="L45" s="60">
        <v>15680</v>
      </c>
      <c r="M45" s="60">
        <v>13156</v>
      </c>
      <c r="N45" s="60">
        <v>12929</v>
      </c>
      <c r="O45" s="61">
        <v>12555</v>
      </c>
      <c r="P45" s="48"/>
      <c r="Q45" s="48"/>
      <c r="R45" s="48"/>
      <c r="S45" s="48"/>
      <c r="T45" s="48"/>
      <c r="U45" s="48"/>
    </row>
    <row r="46" spans="1:21" ht="30.75" customHeight="1" x14ac:dyDescent="0.2">
      <c r="A46" s="48"/>
      <c r="B46" s="1204"/>
      <c r="C46" s="1205"/>
      <c r="D46" s="62"/>
      <c r="E46" s="1186" t="s">
        <v>13</v>
      </c>
      <c r="F46" s="1186"/>
      <c r="G46" s="1186"/>
      <c r="H46" s="1186"/>
      <c r="I46" s="1186"/>
      <c r="J46" s="1187"/>
      <c r="K46" s="63" t="s">
        <v>547</v>
      </c>
      <c r="L46" s="64" t="s">
        <v>547</v>
      </c>
      <c r="M46" s="64" t="s">
        <v>547</v>
      </c>
      <c r="N46" s="64" t="s">
        <v>547</v>
      </c>
      <c r="O46" s="65" t="s">
        <v>547</v>
      </c>
      <c r="P46" s="48"/>
      <c r="Q46" s="48"/>
      <c r="R46" s="48"/>
      <c r="S46" s="48"/>
      <c r="T46" s="48"/>
      <c r="U46" s="48"/>
    </row>
    <row r="47" spans="1:21" ht="30.75" customHeight="1" x14ac:dyDescent="0.2">
      <c r="A47" s="48"/>
      <c r="B47" s="1204"/>
      <c r="C47" s="1205"/>
      <c r="D47" s="62"/>
      <c r="E47" s="1186" t="s">
        <v>14</v>
      </c>
      <c r="F47" s="1186"/>
      <c r="G47" s="1186"/>
      <c r="H47" s="1186"/>
      <c r="I47" s="1186"/>
      <c r="J47" s="1187"/>
      <c r="K47" s="63" t="s">
        <v>547</v>
      </c>
      <c r="L47" s="64" t="s">
        <v>547</v>
      </c>
      <c r="M47" s="64" t="s">
        <v>547</v>
      </c>
      <c r="N47" s="64" t="s">
        <v>547</v>
      </c>
      <c r="O47" s="65" t="s">
        <v>547</v>
      </c>
      <c r="P47" s="48"/>
      <c r="Q47" s="48"/>
      <c r="R47" s="48"/>
      <c r="S47" s="48"/>
      <c r="T47" s="48"/>
      <c r="U47" s="48"/>
    </row>
    <row r="48" spans="1:21" ht="30.75" customHeight="1" x14ac:dyDescent="0.2">
      <c r="A48" s="48"/>
      <c r="B48" s="1204"/>
      <c r="C48" s="1205"/>
      <c r="D48" s="62"/>
      <c r="E48" s="1186" t="s">
        <v>15</v>
      </c>
      <c r="F48" s="1186"/>
      <c r="G48" s="1186"/>
      <c r="H48" s="1186"/>
      <c r="I48" s="1186"/>
      <c r="J48" s="1187"/>
      <c r="K48" s="63">
        <v>2963</v>
      </c>
      <c r="L48" s="64">
        <v>2938</v>
      </c>
      <c r="M48" s="64">
        <v>2819</v>
      </c>
      <c r="N48" s="64">
        <v>2851</v>
      </c>
      <c r="O48" s="65">
        <v>2818</v>
      </c>
      <c r="P48" s="48"/>
      <c r="Q48" s="48"/>
      <c r="R48" s="48"/>
      <c r="S48" s="48"/>
      <c r="T48" s="48"/>
      <c r="U48" s="48"/>
    </row>
    <row r="49" spans="1:21" ht="30.75" customHeight="1" x14ac:dyDescent="0.2">
      <c r="A49" s="48"/>
      <c r="B49" s="1204"/>
      <c r="C49" s="1205"/>
      <c r="D49" s="62"/>
      <c r="E49" s="1186" t="s">
        <v>16</v>
      </c>
      <c r="F49" s="1186"/>
      <c r="G49" s="1186"/>
      <c r="H49" s="1186"/>
      <c r="I49" s="1186"/>
      <c r="J49" s="1187"/>
      <c r="K49" s="63" t="s">
        <v>547</v>
      </c>
      <c r="L49" s="64" t="s">
        <v>547</v>
      </c>
      <c r="M49" s="64" t="s">
        <v>547</v>
      </c>
      <c r="N49" s="64" t="s">
        <v>547</v>
      </c>
      <c r="O49" s="65" t="s">
        <v>547</v>
      </c>
      <c r="P49" s="48"/>
      <c r="Q49" s="48"/>
      <c r="R49" s="48"/>
      <c r="S49" s="48"/>
      <c r="T49" s="48"/>
      <c r="U49" s="48"/>
    </row>
    <row r="50" spans="1:21" ht="30.75" customHeight="1" x14ac:dyDescent="0.2">
      <c r="A50" s="48"/>
      <c r="B50" s="1204"/>
      <c r="C50" s="1205"/>
      <c r="D50" s="62"/>
      <c r="E50" s="1186" t="s">
        <v>17</v>
      </c>
      <c r="F50" s="1186"/>
      <c r="G50" s="1186"/>
      <c r="H50" s="1186"/>
      <c r="I50" s="1186"/>
      <c r="J50" s="1187"/>
      <c r="K50" s="63">
        <v>186</v>
      </c>
      <c r="L50" s="64">
        <v>244</v>
      </c>
      <c r="M50" s="64">
        <v>205</v>
      </c>
      <c r="N50" s="64">
        <v>246</v>
      </c>
      <c r="O50" s="65">
        <v>196</v>
      </c>
      <c r="P50" s="48"/>
      <c r="Q50" s="48"/>
      <c r="R50" s="48"/>
      <c r="S50" s="48"/>
      <c r="T50" s="48"/>
      <c r="U50" s="48"/>
    </row>
    <row r="51" spans="1:21" ht="30.75" customHeight="1" x14ac:dyDescent="0.2">
      <c r="A51" s="48"/>
      <c r="B51" s="1206"/>
      <c r="C51" s="1207"/>
      <c r="D51" s="66"/>
      <c r="E51" s="1186" t="s">
        <v>18</v>
      </c>
      <c r="F51" s="1186"/>
      <c r="G51" s="1186"/>
      <c r="H51" s="1186"/>
      <c r="I51" s="1186"/>
      <c r="J51" s="1187"/>
      <c r="K51" s="63">
        <v>1</v>
      </c>
      <c r="L51" s="64">
        <v>1</v>
      </c>
      <c r="M51" s="64" t="s">
        <v>547</v>
      </c>
      <c r="N51" s="64" t="s">
        <v>547</v>
      </c>
      <c r="O51" s="65">
        <v>0</v>
      </c>
      <c r="P51" s="48"/>
      <c r="Q51" s="48"/>
      <c r="R51" s="48"/>
      <c r="S51" s="48"/>
      <c r="T51" s="48"/>
      <c r="U51" s="48"/>
    </row>
    <row r="52" spans="1:21" ht="30.75" customHeight="1" x14ac:dyDescent="0.2">
      <c r="A52" s="48"/>
      <c r="B52" s="1184" t="s">
        <v>19</v>
      </c>
      <c r="C52" s="1185"/>
      <c r="D52" s="66"/>
      <c r="E52" s="1186" t="s">
        <v>20</v>
      </c>
      <c r="F52" s="1186"/>
      <c r="G52" s="1186"/>
      <c r="H52" s="1186"/>
      <c r="I52" s="1186"/>
      <c r="J52" s="1187"/>
      <c r="K52" s="63">
        <v>13774</v>
      </c>
      <c r="L52" s="64">
        <v>13784</v>
      </c>
      <c r="M52" s="64">
        <v>12971</v>
      </c>
      <c r="N52" s="64">
        <v>12892</v>
      </c>
      <c r="O52" s="65">
        <v>12556</v>
      </c>
      <c r="P52" s="48"/>
      <c r="Q52" s="48"/>
      <c r="R52" s="48"/>
      <c r="S52" s="48"/>
      <c r="T52" s="48"/>
      <c r="U52" s="48"/>
    </row>
    <row r="53" spans="1:21" ht="30.75" customHeight="1" thickBot="1" x14ac:dyDescent="0.25">
      <c r="A53" s="48"/>
      <c r="B53" s="1188" t="s">
        <v>21</v>
      </c>
      <c r="C53" s="1189"/>
      <c r="D53" s="67"/>
      <c r="E53" s="1190" t="s">
        <v>22</v>
      </c>
      <c r="F53" s="1190"/>
      <c r="G53" s="1190"/>
      <c r="H53" s="1190"/>
      <c r="I53" s="1190"/>
      <c r="J53" s="1191"/>
      <c r="K53" s="68">
        <v>4856</v>
      </c>
      <c r="L53" s="69">
        <v>5079</v>
      </c>
      <c r="M53" s="69">
        <v>3209</v>
      </c>
      <c r="N53" s="69">
        <v>3134</v>
      </c>
      <c r="O53" s="70">
        <v>3013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608</v>
      </c>
      <c r="P55" s="48"/>
      <c r="Q55" s="48"/>
      <c r="R55" s="48"/>
      <c r="S55" s="48"/>
      <c r="T55" s="48"/>
      <c r="U55" s="48"/>
    </row>
    <row r="56" spans="1:21" ht="31.5" customHeight="1" thickBot="1" x14ac:dyDescent="0.3">
      <c r="A56" s="48"/>
      <c r="B56" s="76"/>
      <c r="C56" s="77"/>
      <c r="D56" s="77"/>
      <c r="E56" s="78"/>
      <c r="F56" s="78"/>
      <c r="G56" s="78"/>
      <c r="H56" s="78"/>
      <c r="I56" s="78"/>
      <c r="J56" s="79" t="s">
        <v>2</v>
      </c>
      <c r="K56" s="80" t="s">
        <v>609</v>
      </c>
      <c r="L56" s="81" t="s">
        <v>610</v>
      </c>
      <c r="M56" s="81" t="s">
        <v>611</v>
      </c>
      <c r="N56" s="81" t="s">
        <v>612</v>
      </c>
      <c r="O56" s="82" t="s">
        <v>613</v>
      </c>
      <c r="P56" s="48"/>
      <c r="Q56" s="48"/>
      <c r="R56" s="48"/>
      <c r="S56" s="48"/>
      <c r="T56" s="48"/>
      <c r="U56" s="48"/>
    </row>
    <row r="57" spans="1:21" ht="31.5" customHeight="1" x14ac:dyDescent="0.2">
      <c r="B57" s="1192" t="s">
        <v>25</v>
      </c>
      <c r="C57" s="1193"/>
      <c r="D57" s="1196" t="s">
        <v>26</v>
      </c>
      <c r="E57" s="1197"/>
      <c r="F57" s="1197"/>
      <c r="G57" s="1197"/>
      <c r="H57" s="1197"/>
      <c r="I57" s="1197"/>
      <c r="J57" s="1198"/>
      <c r="K57" s="83"/>
      <c r="L57" s="84"/>
      <c r="M57" s="84"/>
      <c r="N57" s="84"/>
      <c r="O57" s="85"/>
    </row>
    <row r="58" spans="1:21" ht="31.5" customHeight="1" thickBot="1" x14ac:dyDescent="0.25">
      <c r="B58" s="1194"/>
      <c r="C58" s="1195"/>
      <c r="D58" s="1199" t="s">
        <v>27</v>
      </c>
      <c r="E58" s="1200"/>
      <c r="F58" s="1200"/>
      <c r="G58" s="1200"/>
      <c r="H58" s="1200"/>
      <c r="I58" s="1200"/>
      <c r="J58" s="120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Cw78a7iUZjRzmW04PclXAE2II6kGnltU/Ni/r/c3CskrTBIcH6DKOXkBmGGGMxvHIp76EAcKZUL/LVGOP+67w==" saltValue="y8SBdac87tyFUG8b4X0B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H19"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588</v>
      </c>
      <c r="J40" s="100" t="s">
        <v>589</v>
      </c>
      <c r="K40" s="100" t="s">
        <v>590</v>
      </c>
      <c r="L40" s="100" t="s">
        <v>591</v>
      </c>
      <c r="M40" s="101" t="s">
        <v>592</v>
      </c>
    </row>
    <row r="41" spans="2:13" ht="27.75" customHeight="1" x14ac:dyDescent="0.2">
      <c r="B41" s="1222" t="s">
        <v>30</v>
      </c>
      <c r="C41" s="1223"/>
      <c r="D41" s="102"/>
      <c r="E41" s="1224" t="s">
        <v>31</v>
      </c>
      <c r="F41" s="1224"/>
      <c r="G41" s="1224"/>
      <c r="H41" s="1225"/>
      <c r="I41" s="358">
        <v>141986</v>
      </c>
      <c r="J41" s="359">
        <v>138299</v>
      </c>
      <c r="K41" s="359">
        <v>140024</v>
      </c>
      <c r="L41" s="359">
        <v>138304</v>
      </c>
      <c r="M41" s="360">
        <v>134664</v>
      </c>
    </row>
    <row r="42" spans="2:13" ht="27.75" customHeight="1" x14ac:dyDescent="0.2">
      <c r="B42" s="1212"/>
      <c r="C42" s="1213"/>
      <c r="D42" s="103"/>
      <c r="E42" s="1216" t="s">
        <v>32</v>
      </c>
      <c r="F42" s="1216"/>
      <c r="G42" s="1216"/>
      <c r="H42" s="1217"/>
      <c r="I42" s="361">
        <v>1448</v>
      </c>
      <c r="J42" s="362">
        <v>1333</v>
      </c>
      <c r="K42" s="362">
        <v>1227</v>
      </c>
      <c r="L42" s="362">
        <v>1115</v>
      </c>
      <c r="M42" s="363">
        <v>1021</v>
      </c>
    </row>
    <row r="43" spans="2:13" ht="27.75" customHeight="1" x14ac:dyDescent="0.2">
      <c r="B43" s="1212"/>
      <c r="C43" s="1213"/>
      <c r="D43" s="103"/>
      <c r="E43" s="1216" t="s">
        <v>33</v>
      </c>
      <c r="F43" s="1216"/>
      <c r="G43" s="1216"/>
      <c r="H43" s="1217"/>
      <c r="I43" s="361">
        <v>28110</v>
      </c>
      <c r="J43" s="362">
        <v>26539</v>
      </c>
      <c r="K43" s="362">
        <v>25329</v>
      </c>
      <c r="L43" s="362">
        <v>24802</v>
      </c>
      <c r="M43" s="363">
        <v>24704</v>
      </c>
    </row>
    <row r="44" spans="2:13" ht="27.75" customHeight="1" x14ac:dyDescent="0.2">
      <c r="B44" s="1212"/>
      <c r="C44" s="1213"/>
      <c r="D44" s="103"/>
      <c r="E44" s="1216" t="s">
        <v>34</v>
      </c>
      <c r="F44" s="1216"/>
      <c r="G44" s="1216"/>
      <c r="H44" s="1217"/>
      <c r="I44" s="361">
        <v>1991</v>
      </c>
      <c r="J44" s="362">
        <v>1637</v>
      </c>
      <c r="K44" s="362">
        <v>1282</v>
      </c>
      <c r="L44" s="362">
        <v>1024</v>
      </c>
      <c r="M44" s="363">
        <v>762</v>
      </c>
    </row>
    <row r="45" spans="2:13" ht="27.75" customHeight="1" x14ac:dyDescent="0.2">
      <c r="B45" s="1212"/>
      <c r="C45" s="1213"/>
      <c r="D45" s="103"/>
      <c r="E45" s="1216" t="s">
        <v>35</v>
      </c>
      <c r="F45" s="1216"/>
      <c r="G45" s="1216"/>
      <c r="H45" s="1217"/>
      <c r="I45" s="361">
        <v>16203</v>
      </c>
      <c r="J45" s="362">
        <v>16337</v>
      </c>
      <c r="K45" s="362">
        <v>16293</v>
      </c>
      <c r="L45" s="362">
        <v>15576</v>
      </c>
      <c r="M45" s="363">
        <v>15627</v>
      </c>
    </row>
    <row r="46" spans="2:13" ht="27.75" customHeight="1" x14ac:dyDescent="0.2">
      <c r="B46" s="1212"/>
      <c r="C46" s="1213"/>
      <c r="D46" s="104"/>
      <c r="E46" s="1216" t="s">
        <v>36</v>
      </c>
      <c r="F46" s="1216"/>
      <c r="G46" s="1216"/>
      <c r="H46" s="1217"/>
      <c r="I46" s="361">
        <v>1677</v>
      </c>
      <c r="J46" s="362">
        <v>1482</v>
      </c>
      <c r="K46" s="362">
        <v>1384</v>
      </c>
      <c r="L46" s="362">
        <v>1275</v>
      </c>
      <c r="M46" s="363">
        <v>1169</v>
      </c>
    </row>
    <row r="47" spans="2:13" ht="27.75" customHeight="1" x14ac:dyDescent="0.2">
      <c r="B47" s="1212"/>
      <c r="C47" s="1213"/>
      <c r="D47" s="105"/>
      <c r="E47" s="1226" t="s">
        <v>37</v>
      </c>
      <c r="F47" s="1227"/>
      <c r="G47" s="1227"/>
      <c r="H47" s="1228"/>
      <c r="I47" s="361" t="s">
        <v>547</v>
      </c>
      <c r="J47" s="362" t="s">
        <v>547</v>
      </c>
      <c r="K47" s="362" t="s">
        <v>547</v>
      </c>
      <c r="L47" s="362" t="s">
        <v>547</v>
      </c>
      <c r="M47" s="363" t="s">
        <v>547</v>
      </c>
    </row>
    <row r="48" spans="2:13" ht="27.75" customHeight="1" x14ac:dyDescent="0.2">
      <c r="B48" s="1212"/>
      <c r="C48" s="1213"/>
      <c r="D48" s="103"/>
      <c r="E48" s="1216" t="s">
        <v>38</v>
      </c>
      <c r="F48" s="1216"/>
      <c r="G48" s="1216"/>
      <c r="H48" s="1217"/>
      <c r="I48" s="361" t="s">
        <v>547</v>
      </c>
      <c r="J48" s="362" t="s">
        <v>547</v>
      </c>
      <c r="K48" s="362" t="s">
        <v>547</v>
      </c>
      <c r="L48" s="362" t="s">
        <v>547</v>
      </c>
      <c r="M48" s="363" t="s">
        <v>547</v>
      </c>
    </row>
    <row r="49" spans="2:13" ht="27.75" customHeight="1" x14ac:dyDescent="0.2">
      <c r="B49" s="1214"/>
      <c r="C49" s="1215"/>
      <c r="D49" s="103"/>
      <c r="E49" s="1216" t="s">
        <v>39</v>
      </c>
      <c r="F49" s="1216"/>
      <c r="G49" s="1216"/>
      <c r="H49" s="1217"/>
      <c r="I49" s="361" t="s">
        <v>547</v>
      </c>
      <c r="J49" s="362" t="s">
        <v>547</v>
      </c>
      <c r="K49" s="362" t="s">
        <v>547</v>
      </c>
      <c r="L49" s="362" t="s">
        <v>547</v>
      </c>
      <c r="M49" s="363" t="s">
        <v>547</v>
      </c>
    </row>
    <row r="50" spans="2:13" ht="27.75" customHeight="1" x14ac:dyDescent="0.2">
      <c r="B50" s="1210" t="s">
        <v>40</v>
      </c>
      <c r="C50" s="1211"/>
      <c r="D50" s="106"/>
      <c r="E50" s="1216" t="s">
        <v>41</v>
      </c>
      <c r="F50" s="1216"/>
      <c r="G50" s="1216"/>
      <c r="H50" s="1217"/>
      <c r="I50" s="361">
        <v>10290</v>
      </c>
      <c r="J50" s="362">
        <v>10100</v>
      </c>
      <c r="K50" s="362">
        <v>11613</v>
      </c>
      <c r="L50" s="362">
        <v>14187</v>
      </c>
      <c r="M50" s="363">
        <v>17050</v>
      </c>
    </row>
    <row r="51" spans="2:13" ht="27.75" customHeight="1" x14ac:dyDescent="0.2">
      <c r="B51" s="1212"/>
      <c r="C51" s="1213"/>
      <c r="D51" s="103"/>
      <c r="E51" s="1216" t="s">
        <v>42</v>
      </c>
      <c r="F51" s="1216"/>
      <c r="G51" s="1216"/>
      <c r="H51" s="1217"/>
      <c r="I51" s="361">
        <v>23764</v>
      </c>
      <c r="J51" s="362">
        <v>23179</v>
      </c>
      <c r="K51" s="362">
        <v>24190</v>
      </c>
      <c r="L51" s="362">
        <v>24610</v>
      </c>
      <c r="M51" s="363">
        <v>25280</v>
      </c>
    </row>
    <row r="52" spans="2:13" ht="27.75" customHeight="1" x14ac:dyDescent="0.2">
      <c r="B52" s="1214"/>
      <c r="C52" s="1215"/>
      <c r="D52" s="103"/>
      <c r="E52" s="1216" t="s">
        <v>43</v>
      </c>
      <c r="F52" s="1216"/>
      <c r="G52" s="1216"/>
      <c r="H52" s="1217"/>
      <c r="I52" s="361">
        <v>120831</v>
      </c>
      <c r="J52" s="362">
        <v>118447</v>
      </c>
      <c r="K52" s="362">
        <v>118607</v>
      </c>
      <c r="L52" s="362">
        <v>115547</v>
      </c>
      <c r="M52" s="363">
        <v>110663</v>
      </c>
    </row>
    <row r="53" spans="2:13" ht="27.75" customHeight="1" thickBot="1" x14ac:dyDescent="0.25">
      <c r="B53" s="1218" t="s">
        <v>44</v>
      </c>
      <c r="C53" s="1219"/>
      <c r="D53" s="107"/>
      <c r="E53" s="1220" t="s">
        <v>45</v>
      </c>
      <c r="F53" s="1220"/>
      <c r="G53" s="1220"/>
      <c r="H53" s="1221"/>
      <c r="I53" s="364">
        <v>36530</v>
      </c>
      <c r="J53" s="365">
        <v>33903</v>
      </c>
      <c r="K53" s="365">
        <v>31127</v>
      </c>
      <c r="L53" s="365">
        <v>27752</v>
      </c>
      <c r="M53" s="366">
        <v>24955</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IfRcAFvvdruMbEY4BUBrfgcLbeUnSr1yWaeiV7u5wZp7BQt0v19tXs/zmysBS7vgwjRgwWov1sYNAgFk8UATYQ==" saltValue="13b67yyb+vuYzysy5smq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70" zoomScaleNormal="70" zoomScaleSheetLayoutView="100" workbookViewId="0">
      <selection activeCell="H55" sqref="H55"/>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590</v>
      </c>
      <c r="G54" s="116" t="s">
        <v>591</v>
      </c>
      <c r="H54" s="117" t="s">
        <v>592</v>
      </c>
    </row>
    <row r="55" spans="2:8" ht="52.5" customHeight="1" x14ac:dyDescent="0.2">
      <c r="B55" s="118"/>
      <c r="C55" s="1237" t="s">
        <v>48</v>
      </c>
      <c r="D55" s="1237"/>
      <c r="E55" s="1238"/>
      <c r="F55" s="119">
        <v>5671</v>
      </c>
      <c r="G55" s="119">
        <v>7456</v>
      </c>
      <c r="H55" s="120">
        <v>8474</v>
      </c>
    </row>
    <row r="56" spans="2:8" ht="52.5" customHeight="1" x14ac:dyDescent="0.2">
      <c r="B56" s="121"/>
      <c r="C56" s="1239" t="s">
        <v>49</v>
      </c>
      <c r="D56" s="1239"/>
      <c r="E56" s="1240"/>
      <c r="F56" s="122">
        <v>1136</v>
      </c>
      <c r="G56" s="122" t="s">
        <v>547</v>
      </c>
      <c r="H56" s="123" t="s">
        <v>547</v>
      </c>
    </row>
    <row r="57" spans="2:8" ht="53.25" customHeight="1" x14ac:dyDescent="0.2">
      <c r="B57" s="121"/>
      <c r="C57" s="1241" t="s">
        <v>50</v>
      </c>
      <c r="D57" s="1241"/>
      <c r="E57" s="1242"/>
      <c r="F57" s="124">
        <v>6139</v>
      </c>
      <c r="G57" s="124">
        <v>7053</v>
      </c>
      <c r="H57" s="125">
        <v>7165</v>
      </c>
    </row>
    <row r="58" spans="2:8" ht="45.75" customHeight="1" x14ac:dyDescent="0.2">
      <c r="B58" s="126"/>
      <c r="C58" s="1229" t="s">
        <v>51</v>
      </c>
      <c r="D58" s="1230"/>
      <c r="E58" s="1231"/>
      <c r="F58" s="127"/>
      <c r="G58" s="127"/>
      <c r="H58" s="128"/>
    </row>
    <row r="59" spans="2:8" ht="45.75" customHeight="1" x14ac:dyDescent="0.2">
      <c r="B59" s="126"/>
      <c r="C59" s="1229" t="s">
        <v>52</v>
      </c>
      <c r="D59" s="1230"/>
      <c r="E59" s="1231"/>
      <c r="F59" s="127"/>
      <c r="G59" s="127"/>
      <c r="H59" s="128"/>
    </row>
    <row r="60" spans="2:8" ht="45.75" customHeight="1" x14ac:dyDescent="0.2">
      <c r="B60" s="126"/>
      <c r="C60" s="1229" t="s">
        <v>53</v>
      </c>
      <c r="D60" s="1230"/>
      <c r="E60" s="1231"/>
      <c r="F60" s="127"/>
      <c r="G60" s="127"/>
      <c r="H60" s="128"/>
    </row>
    <row r="61" spans="2:8" ht="45.75" customHeight="1" x14ac:dyDescent="0.2">
      <c r="B61" s="126"/>
      <c r="C61" s="1229" t="s">
        <v>54</v>
      </c>
      <c r="D61" s="1230"/>
      <c r="E61" s="1231"/>
      <c r="F61" s="127"/>
      <c r="G61" s="127"/>
      <c r="H61" s="128"/>
    </row>
    <row r="62" spans="2:8" ht="45.75" customHeight="1" thickBot="1" x14ac:dyDescent="0.25">
      <c r="B62" s="129"/>
      <c r="C62" s="1232" t="s">
        <v>52</v>
      </c>
      <c r="D62" s="1233"/>
      <c r="E62" s="1234"/>
      <c r="F62" s="130"/>
      <c r="G62" s="130"/>
      <c r="H62" s="131"/>
    </row>
    <row r="63" spans="2:8" ht="52.5" customHeight="1" thickBot="1" x14ac:dyDescent="0.25">
      <c r="B63" s="132"/>
      <c r="C63" s="1235" t="s">
        <v>55</v>
      </c>
      <c r="D63" s="1235"/>
      <c r="E63" s="1236"/>
      <c r="F63" s="133">
        <v>12945</v>
      </c>
      <c r="G63" s="133">
        <v>14508</v>
      </c>
      <c r="H63" s="134">
        <v>15639</v>
      </c>
    </row>
    <row r="64" spans="2:8" ht="13" x14ac:dyDescent="0.2"/>
  </sheetData>
  <sheetProtection algorithmName="SHA-512" hashValue="Lrnc559aUlh8IkzxL8A/iDGLfX2B5NsOB3gc6ZO387WyXSyEtJqIStyyGmTywxxvwp4bDmf3XJoTomuuF2vPvA==" saltValue="enXSpED1HwNbMQyFn8MR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5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B8523-111E-47B1-B9C6-03B333BBC310}">
  <sheetPr>
    <pageSetUpPr fitToPage="1"/>
  </sheetPr>
  <dimension ref="A1:DE85"/>
  <sheetViews>
    <sheetView showGridLines="0" zoomScale="55" zoomScaleNormal="55" zoomScaleSheetLayoutView="55" workbookViewId="0">
      <selection activeCell="AJ40" sqref="AJ40"/>
    </sheetView>
  </sheetViews>
  <sheetFormatPr defaultColWidth="0" defaultRowHeight="13.5" customHeight="1" zeroHeight="1" x14ac:dyDescent="0.2"/>
  <cols>
    <col min="1" max="1" width="6.36328125" style="1245" customWidth="1"/>
    <col min="2" max="107" width="2.453125" style="1245" customWidth="1"/>
    <col min="108" max="108" width="6.08984375" style="1252" customWidth="1"/>
    <col min="109" max="109" width="5.90625" style="1251" customWidth="1"/>
    <col min="110" max="16384" width="8.6328125" style="1245" hidden="1"/>
  </cols>
  <sheetData>
    <row r="1" spans="1:109" ht="42.75" customHeight="1" x14ac:dyDescent="0.2">
      <c r="A1" s="1243"/>
      <c r="B1" s="1244"/>
      <c r="DD1" s="1245"/>
      <c r="DE1" s="1245"/>
    </row>
    <row r="2" spans="1:109" ht="25.5" customHeight="1" x14ac:dyDescent="0.2">
      <c r="A2" s="1246"/>
      <c r="C2" s="1246"/>
      <c r="O2" s="1246"/>
      <c r="P2" s="1246"/>
      <c r="Q2" s="1246"/>
      <c r="R2" s="1246"/>
      <c r="S2" s="1246"/>
      <c r="T2" s="1246"/>
      <c r="U2" s="1246"/>
      <c r="V2" s="1246"/>
      <c r="W2" s="1246"/>
      <c r="X2" s="1246"/>
      <c r="Y2" s="1246"/>
      <c r="Z2" s="1246"/>
      <c r="AA2" s="1246"/>
      <c r="AB2" s="1246"/>
      <c r="AC2" s="1246"/>
      <c r="AD2" s="1246"/>
      <c r="AE2" s="1246"/>
      <c r="AF2" s="1246"/>
      <c r="AG2" s="1246"/>
      <c r="AH2" s="1246"/>
      <c r="AI2" s="1246"/>
      <c r="AU2" s="1246"/>
      <c r="BG2" s="1246"/>
      <c r="BS2" s="1246"/>
      <c r="CE2" s="1246"/>
      <c r="CQ2" s="1246"/>
      <c r="DD2" s="1245"/>
      <c r="DE2" s="1245"/>
    </row>
    <row r="3" spans="1:109" ht="25.5" customHeight="1" x14ac:dyDescent="0.2">
      <c r="A3" s="1246"/>
      <c r="C3" s="1246"/>
      <c r="O3" s="1246"/>
      <c r="P3" s="1246"/>
      <c r="Q3" s="1246"/>
      <c r="R3" s="1246"/>
      <c r="S3" s="1246"/>
      <c r="T3" s="1246"/>
      <c r="U3" s="1246"/>
      <c r="V3" s="1246"/>
      <c r="W3" s="1246"/>
      <c r="X3" s="1246"/>
      <c r="Y3" s="1246"/>
      <c r="Z3" s="1246"/>
      <c r="AA3" s="1246"/>
      <c r="AB3" s="1246"/>
      <c r="AC3" s="1246"/>
      <c r="AD3" s="1246"/>
      <c r="AE3" s="1246"/>
      <c r="AF3" s="1246"/>
      <c r="AG3" s="1246"/>
      <c r="AH3" s="1246"/>
      <c r="AI3" s="1246"/>
      <c r="AU3" s="1246"/>
      <c r="BG3" s="1246"/>
      <c r="BS3" s="1246"/>
      <c r="CE3" s="1246"/>
      <c r="CQ3" s="1246"/>
      <c r="DD3" s="1245"/>
      <c r="DE3" s="1245"/>
    </row>
    <row r="4" spans="1:109" s="262" customFormat="1" ht="13" x14ac:dyDescent="0.2">
      <c r="A4" s="1246"/>
      <c r="B4" s="1246"/>
      <c r="C4" s="1246"/>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c r="AE4" s="1246"/>
      <c r="AF4" s="1246"/>
      <c r="AG4" s="1246"/>
      <c r="AH4" s="1246"/>
      <c r="AI4" s="1246"/>
      <c r="AJ4" s="1246"/>
      <c r="AK4" s="1246"/>
      <c r="AL4" s="1246"/>
      <c r="AM4" s="1246"/>
      <c r="AN4" s="1246"/>
      <c r="AO4" s="1246"/>
      <c r="AP4" s="1246"/>
      <c r="AQ4" s="1246"/>
      <c r="AR4" s="1246"/>
      <c r="AS4" s="1246"/>
      <c r="AT4" s="1246"/>
      <c r="AU4" s="1246"/>
      <c r="AV4" s="1246"/>
      <c r="AW4" s="1246"/>
      <c r="AX4" s="1246"/>
      <c r="AY4" s="1246"/>
      <c r="AZ4" s="1246"/>
      <c r="BA4" s="1246"/>
      <c r="BB4" s="1246"/>
      <c r="BC4" s="1246"/>
      <c r="BD4" s="1246"/>
      <c r="BE4" s="1246"/>
      <c r="BF4" s="1246"/>
      <c r="BG4" s="1246"/>
      <c r="BH4" s="1246"/>
      <c r="BI4" s="1246"/>
      <c r="BJ4" s="1246"/>
      <c r="BK4" s="1246"/>
      <c r="BL4" s="1246"/>
      <c r="BM4" s="1246"/>
      <c r="BN4" s="1246"/>
      <c r="BO4" s="1246"/>
      <c r="BP4" s="1246"/>
      <c r="BQ4" s="1246"/>
      <c r="BR4" s="1246"/>
      <c r="BS4" s="1246"/>
      <c r="BT4" s="1246"/>
      <c r="BU4" s="1246"/>
      <c r="BV4" s="1246"/>
      <c r="BW4" s="1246"/>
      <c r="BX4" s="1246"/>
      <c r="BY4" s="1246"/>
      <c r="BZ4" s="1246"/>
      <c r="CA4" s="1246"/>
      <c r="CB4" s="1246"/>
      <c r="CC4" s="1246"/>
      <c r="CD4" s="1246"/>
      <c r="CE4" s="1246"/>
      <c r="CF4" s="1246"/>
      <c r="CG4" s="1246"/>
      <c r="CH4" s="1246"/>
      <c r="CI4" s="1246"/>
      <c r="CJ4" s="1246"/>
      <c r="CK4" s="1246"/>
      <c r="CL4" s="1246"/>
      <c r="CM4" s="1246"/>
      <c r="CN4" s="1246"/>
      <c r="CO4" s="1246"/>
      <c r="CP4" s="1246"/>
      <c r="CQ4" s="1246"/>
      <c r="CR4" s="1246"/>
      <c r="CS4" s="1246"/>
      <c r="CT4" s="1246"/>
      <c r="CU4" s="1246"/>
      <c r="CV4" s="1246"/>
      <c r="CW4" s="1246"/>
      <c r="CX4" s="1246"/>
      <c r="CY4" s="1246"/>
      <c r="CZ4" s="1246"/>
      <c r="DA4" s="1246"/>
      <c r="DB4" s="1246"/>
      <c r="DC4" s="1246"/>
      <c r="DD4" s="1246"/>
      <c r="DE4" s="1246"/>
    </row>
    <row r="5" spans="1:109" s="262" customFormat="1" ht="13" x14ac:dyDescent="0.2">
      <c r="A5" s="1246"/>
      <c r="B5" s="1246"/>
      <c r="C5" s="1246"/>
      <c r="D5" s="1246"/>
      <c r="E5" s="1246"/>
      <c r="F5" s="1246"/>
      <c r="G5" s="1246"/>
      <c r="H5" s="1246"/>
      <c r="I5" s="1246"/>
      <c r="J5" s="1246"/>
      <c r="K5" s="1246"/>
      <c r="L5" s="1246"/>
      <c r="M5" s="1246"/>
      <c r="N5" s="1246"/>
      <c r="O5" s="1246"/>
      <c r="P5" s="1246"/>
      <c r="Q5" s="1246"/>
      <c r="R5" s="1246"/>
      <c r="S5" s="1246"/>
      <c r="T5" s="1246"/>
      <c r="U5" s="1246"/>
      <c r="V5" s="1246"/>
      <c r="W5" s="1246"/>
      <c r="X5" s="1246"/>
      <c r="Y5" s="1246"/>
      <c r="Z5" s="1246"/>
      <c r="AA5" s="1246"/>
      <c r="AB5" s="1246"/>
      <c r="AC5" s="1246"/>
      <c r="AD5" s="1246"/>
      <c r="AE5" s="1246"/>
      <c r="AF5" s="1246"/>
      <c r="AG5" s="1246"/>
      <c r="AH5" s="1246"/>
      <c r="AI5" s="1246"/>
      <c r="AJ5" s="1246"/>
      <c r="AK5" s="1246"/>
      <c r="AL5" s="1246"/>
      <c r="AM5" s="1246"/>
      <c r="AN5" s="1246"/>
      <c r="AO5" s="1246"/>
      <c r="AP5" s="1246"/>
      <c r="AQ5" s="1246"/>
      <c r="AR5" s="1246"/>
      <c r="AS5" s="1246"/>
      <c r="AT5" s="1246"/>
      <c r="AU5" s="1246"/>
      <c r="AV5" s="1246"/>
      <c r="AW5" s="1246"/>
      <c r="AX5" s="1246"/>
      <c r="AY5" s="1246"/>
      <c r="AZ5" s="1246"/>
      <c r="BA5" s="1246"/>
      <c r="BB5" s="1246"/>
      <c r="BC5" s="1246"/>
      <c r="BD5" s="1246"/>
      <c r="BE5" s="1246"/>
      <c r="BF5" s="1246"/>
      <c r="BG5" s="1246"/>
      <c r="BH5" s="1246"/>
      <c r="BI5" s="1246"/>
      <c r="BJ5" s="1246"/>
      <c r="BK5" s="1246"/>
      <c r="BL5" s="1246"/>
      <c r="BM5" s="1246"/>
      <c r="BN5" s="1246"/>
      <c r="BO5" s="1246"/>
      <c r="BP5" s="1246"/>
      <c r="BQ5" s="1246"/>
      <c r="BR5" s="1246"/>
      <c r="BS5" s="1246"/>
      <c r="BT5" s="1246"/>
      <c r="BU5" s="1246"/>
      <c r="BV5" s="1246"/>
      <c r="BW5" s="1246"/>
      <c r="BX5" s="1246"/>
      <c r="BY5" s="1246"/>
      <c r="BZ5" s="1246"/>
      <c r="CA5" s="1246"/>
      <c r="CB5" s="1246"/>
      <c r="CC5" s="1246"/>
      <c r="CD5" s="1246"/>
      <c r="CE5" s="1246"/>
      <c r="CF5" s="1246"/>
      <c r="CG5" s="1246"/>
      <c r="CH5" s="1246"/>
      <c r="CI5" s="1246"/>
      <c r="CJ5" s="1246"/>
      <c r="CK5" s="1246"/>
      <c r="CL5" s="1246"/>
      <c r="CM5" s="1246"/>
      <c r="CN5" s="1246"/>
      <c r="CO5" s="1246"/>
      <c r="CP5" s="1246"/>
      <c r="CQ5" s="1246"/>
      <c r="CR5" s="1246"/>
      <c r="CS5" s="1246"/>
      <c r="CT5" s="1246"/>
      <c r="CU5" s="1246"/>
      <c r="CV5" s="1246"/>
      <c r="CW5" s="1246"/>
      <c r="CX5" s="1246"/>
      <c r="CY5" s="1246"/>
      <c r="CZ5" s="1246"/>
      <c r="DA5" s="1246"/>
      <c r="DB5" s="1246"/>
      <c r="DC5" s="1246"/>
      <c r="DD5" s="1246"/>
      <c r="DE5" s="1246"/>
    </row>
    <row r="6" spans="1:109" s="262" customFormat="1" ht="13" x14ac:dyDescent="0.2">
      <c r="A6" s="1246"/>
      <c r="B6" s="1246"/>
      <c r="C6" s="1246"/>
      <c r="D6" s="1246"/>
      <c r="E6" s="1246"/>
      <c r="F6" s="1246"/>
      <c r="G6" s="1246"/>
      <c r="H6" s="1246"/>
      <c r="I6" s="1246"/>
      <c r="J6" s="1246"/>
      <c r="K6" s="1246"/>
      <c r="L6" s="1246"/>
      <c r="M6" s="1246"/>
      <c r="N6" s="1246"/>
      <c r="O6" s="1246"/>
      <c r="P6" s="1246"/>
      <c r="Q6" s="1246"/>
      <c r="R6" s="1246"/>
      <c r="S6" s="1246"/>
      <c r="T6" s="1246"/>
      <c r="U6" s="1246"/>
      <c r="V6" s="1246"/>
      <c r="W6" s="1246"/>
      <c r="X6" s="1246"/>
      <c r="Y6" s="1246"/>
      <c r="Z6" s="1246"/>
      <c r="AA6" s="1246"/>
      <c r="AB6" s="1246"/>
      <c r="AC6" s="1246"/>
      <c r="AD6" s="1246"/>
      <c r="AE6" s="1246"/>
      <c r="AF6" s="1246"/>
      <c r="AG6" s="1246"/>
      <c r="AH6" s="1246"/>
      <c r="AI6" s="1246"/>
      <c r="AJ6" s="1246"/>
      <c r="AK6" s="1246"/>
      <c r="AL6" s="1246"/>
      <c r="AM6" s="1246"/>
      <c r="AN6" s="1246"/>
      <c r="AO6" s="1246"/>
      <c r="AP6" s="1246"/>
      <c r="AQ6" s="1246"/>
      <c r="AR6" s="1246"/>
      <c r="AS6" s="1246"/>
      <c r="AT6" s="1246"/>
      <c r="AU6" s="1246"/>
      <c r="AV6" s="1246"/>
      <c r="AW6" s="1246"/>
      <c r="AX6" s="1246"/>
      <c r="AY6" s="1246"/>
      <c r="AZ6" s="1246"/>
      <c r="BA6" s="1246"/>
      <c r="BB6" s="1246"/>
      <c r="BC6" s="1246"/>
      <c r="BD6" s="1246"/>
      <c r="BE6" s="1246"/>
      <c r="BF6" s="1246"/>
      <c r="BG6" s="1246"/>
      <c r="BH6" s="1246"/>
      <c r="BI6" s="1246"/>
      <c r="BJ6" s="1246"/>
      <c r="BK6" s="1246"/>
      <c r="BL6" s="1246"/>
      <c r="BM6" s="1246"/>
      <c r="BN6" s="1246"/>
      <c r="BO6" s="1246"/>
      <c r="BP6" s="1246"/>
      <c r="BQ6" s="1246"/>
      <c r="BR6" s="1246"/>
      <c r="BS6" s="1246"/>
      <c r="BT6" s="1246"/>
      <c r="BU6" s="1246"/>
      <c r="BV6" s="1246"/>
      <c r="BW6" s="1246"/>
      <c r="BX6" s="1246"/>
      <c r="BY6" s="1246"/>
      <c r="BZ6" s="1246"/>
      <c r="CA6" s="1246"/>
      <c r="CB6" s="1246"/>
      <c r="CC6" s="1246"/>
      <c r="CD6" s="1246"/>
      <c r="CE6" s="1246"/>
      <c r="CF6" s="1246"/>
      <c r="CG6" s="1246"/>
      <c r="CH6" s="1246"/>
      <c r="CI6" s="1246"/>
      <c r="CJ6" s="1246"/>
      <c r="CK6" s="1246"/>
      <c r="CL6" s="1246"/>
      <c r="CM6" s="1246"/>
      <c r="CN6" s="1246"/>
      <c r="CO6" s="1246"/>
      <c r="CP6" s="1246"/>
      <c r="CQ6" s="1246"/>
      <c r="CR6" s="1246"/>
      <c r="CS6" s="1246"/>
      <c r="CT6" s="1246"/>
      <c r="CU6" s="1246"/>
      <c r="CV6" s="1246"/>
      <c r="CW6" s="1246"/>
      <c r="CX6" s="1246"/>
      <c r="CY6" s="1246"/>
      <c r="CZ6" s="1246"/>
      <c r="DA6" s="1246"/>
      <c r="DB6" s="1246"/>
      <c r="DC6" s="1246"/>
      <c r="DD6" s="1246"/>
      <c r="DE6" s="1246"/>
    </row>
    <row r="7" spans="1:109" s="262" customFormat="1" ht="13" x14ac:dyDescent="0.2">
      <c r="A7" s="1246"/>
      <c r="B7" s="1246"/>
      <c r="C7" s="1246"/>
      <c r="D7" s="1246"/>
      <c r="E7" s="1246"/>
      <c r="F7" s="1246"/>
      <c r="G7" s="1246"/>
      <c r="H7" s="1246"/>
      <c r="I7" s="1246"/>
      <c r="J7" s="1246"/>
      <c r="K7" s="1246"/>
      <c r="L7" s="1246"/>
      <c r="M7" s="1246"/>
      <c r="N7" s="1246"/>
      <c r="O7" s="1246"/>
      <c r="P7" s="1246"/>
      <c r="Q7" s="1246"/>
      <c r="R7" s="1246"/>
      <c r="S7" s="1246"/>
      <c r="T7" s="1246"/>
      <c r="U7" s="1246"/>
      <c r="V7" s="1246"/>
      <c r="W7" s="1246"/>
      <c r="X7" s="1246"/>
      <c r="Y7" s="1246"/>
      <c r="Z7" s="1246"/>
      <c r="AA7" s="1246"/>
      <c r="AB7" s="1246"/>
      <c r="AC7" s="1246"/>
      <c r="AD7" s="1246"/>
      <c r="AE7" s="1246"/>
      <c r="AF7" s="1246"/>
      <c r="AG7" s="1246"/>
      <c r="AH7" s="1246"/>
      <c r="AI7" s="1246"/>
      <c r="AJ7" s="1246"/>
      <c r="AK7" s="1246"/>
      <c r="AL7" s="1246"/>
      <c r="AM7" s="1246"/>
      <c r="AN7" s="1246"/>
      <c r="AO7" s="1246"/>
      <c r="AP7" s="1246"/>
      <c r="AQ7" s="1246"/>
      <c r="AR7" s="1246"/>
      <c r="AS7" s="1246"/>
      <c r="AT7" s="1246"/>
      <c r="AU7" s="1246"/>
      <c r="AV7" s="1246"/>
      <c r="AW7" s="1246"/>
      <c r="AX7" s="1246"/>
      <c r="AY7" s="1246"/>
      <c r="AZ7" s="1246"/>
      <c r="BA7" s="1246"/>
      <c r="BB7" s="1246"/>
      <c r="BC7" s="1246"/>
      <c r="BD7" s="1246"/>
      <c r="BE7" s="1246"/>
      <c r="BF7" s="1246"/>
      <c r="BG7" s="1246"/>
      <c r="BH7" s="1246"/>
      <c r="BI7" s="1246"/>
      <c r="BJ7" s="1246"/>
      <c r="BK7" s="1246"/>
      <c r="BL7" s="1246"/>
      <c r="BM7" s="1246"/>
      <c r="BN7" s="1246"/>
      <c r="BO7" s="1246"/>
      <c r="BP7" s="1246"/>
      <c r="BQ7" s="1246"/>
      <c r="BR7" s="1246"/>
      <c r="BS7" s="1246"/>
      <c r="BT7" s="1246"/>
      <c r="BU7" s="1246"/>
      <c r="BV7" s="1246"/>
      <c r="BW7" s="1246"/>
      <c r="BX7" s="1246"/>
      <c r="BY7" s="1246"/>
      <c r="BZ7" s="1246"/>
      <c r="CA7" s="1246"/>
      <c r="CB7" s="1246"/>
      <c r="CC7" s="1246"/>
      <c r="CD7" s="1246"/>
      <c r="CE7" s="1246"/>
      <c r="CF7" s="1246"/>
      <c r="CG7" s="1246"/>
      <c r="CH7" s="1246"/>
      <c r="CI7" s="1246"/>
      <c r="CJ7" s="1246"/>
      <c r="CK7" s="1246"/>
      <c r="CL7" s="1246"/>
      <c r="CM7" s="1246"/>
      <c r="CN7" s="1246"/>
      <c r="CO7" s="1246"/>
      <c r="CP7" s="1246"/>
      <c r="CQ7" s="1246"/>
      <c r="CR7" s="1246"/>
      <c r="CS7" s="1246"/>
      <c r="CT7" s="1246"/>
      <c r="CU7" s="1246"/>
      <c r="CV7" s="1246"/>
      <c r="CW7" s="1246"/>
      <c r="CX7" s="1246"/>
      <c r="CY7" s="1246"/>
      <c r="CZ7" s="1246"/>
      <c r="DA7" s="1246"/>
      <c r="DB7" s="1246"/>
      <c r="DC7" s="1246"/>
      <c r="DD7" s="1246"/>
      <c r="DE7" s="1246"/>
    </row>
    <row r="8" spans="1:109" s="262" customFormat="1" ht="13" x14ac:dyDescent="0.2">
      <c r="A8" s="1246"/>
      <c r="B8" s="1246"/>
      <c r="C8" s="1246"/>
      <c r="D8" s="1246"/>
      <c r="E8" s="1246"/>
      <c r="F8" s="1246"/>
      <c r="G8" s="1246"/>
      <c r="H8" s="1246"/>
      <c r="I8" s="1246"/>
      <c r="J8" s="1246"/>
      <c r="K8" s="1246"/>
      <c r="L8" s="1246"/>
      <c r="M8" s="1246"/>
      <c r="N8" s="1246"/>
      <c r="O8" s="1246"/>
      <c r="P8" s="1246"/>
      <c r="Q8" s="1246"/>
      <c r="R8" s="1246"/>
      <c r="S8" s="1246"/>
      <c r="T8" s="1246"/>
      <c r="U8" s="1246"/>
      <c r="V8" s="1246"/>
      <c r="W8" s="1246"/>
      <c r="X8" s="1246"/>
      <c r="Y8" s="1246"/>
      <c r="Z8" s="1246"/>
      <c r="AA8" s="1246"/>
      <c r="AB8" s="1246"/>
      <c r="AC8" s="1246"/>
      <c r="AD8" s="1246"/>
      <c r="AE8" s="1246"/>
      <c r="AF8" s="1246"/>
      <c r="AG8" s="1246"/>
      <c r="AH8" s="1246"/>
      <c r="AI8" s="1246"/>
      <c r="AJ8" s="1246"/>
      <c r="AK8" s="1246"/>
      <c r="AL8" s="1246"/>
      <c r="AM8" s="1246"/>
      <c r="AN8" s="1246"/>
      <c r="AO8" s="1246"/>
      <c r="AP8" s="1246"/>
      <c r="AQ8" s="1246"/>
      <c r="AR8" s="1246"/>
      <c r="AS8" s="1246"/>
      <c r="AT8" s="1246"/>
      <c r="AU8" s="1246"/>
      <c r="AV8" s="1246"/>
      <c r="AW8" s="1246"/>
      <c r="AX8" s="1246"/>
      <c r="AY8" s="1246"/>
      <c r="AZ8" s="1246"/>
      <c r="BA8" s="1246"/>
      <c r="BB8" s="1246"/>
      <c r="BC8" s="1246"/>
      <c r="BD8" s="1246"/>
      <c r="BE8" s="1246"/>
      <c r="BF8" s="1246"/>
      <c r="BG8" s="1246"/>
      <c r="BH8" s="1246"/>
      <c r="BI8" s="1246"/>
      <c r="BJ8" s="1246"/>
      <c r="BK8" s="1246"/>
      <c r="BL8" s="1246"/>
      <c r="BM8" s="1246"/>
      <c r="BN8" s="1246"/>
      <c r="BO8" s="1246"/>
      <c r="BP8" s="1246"/>
      <c r="BQ8" s="1246"/>
      <c r="BR8" s="1246"/>
      <c r="BS8" s="1246"/>
      <c r="BT8" s="1246"/>
      <c r="BU8" s="1246"/>
      <c r="BV8" s="1246"/>
      <c r="BW8" s="1246"/>
      <c r="BX8" s="1246"/>
      <c r="BY8" s="1246"/>
      <c r="BZ8" s="1246"/>
      <c r="CA8" s="1246"/>
      <c r="CB8" s="1246"/>
      <c r="CC8" s="1246"/>
      <c r="CD8" s="1246"/>
      <c r="CE8" s="1246"/>
      <c r="CF8" s="1246"/>
      <c r="CG8" s="1246"/>
      <c r="CH8" s="1246"/>
      <c r="CI8" s="1246"/>
      <c r="CJ8" s="1246"/>
      <c r="CK8" s="1246"/>
      <c r="CL8" s="1246"/>
      <c r="CM8" s="1246"/>
      <c r="CN8" s="1246"/>
      <c r="CO8" s="1246"/>
      <c r="CP8" s="1246"/>
      <c r="CQ8" s="1246"/>
      <c r="CR8" s="1246"/>
      <c r="CS8" s="1246"/>
      <c r="CT8" s="1246"/>
      <c r="CU8" s="1246"/>
      <c r="CV8" s="1246"/>
      <c r="CW8" s="1246"/>
      <c r="CX8" s="1246"/>
      <c r="CY8" s="1246"/>
      <c r="CZ8" s="1246"/>
      <c r="DA8" s="1246"/>
      <c r="DB8" s="1246"/>
      <c r="DC8" s="1246"/>
      <c r="DD8" s="1246"/>
      <c r="DE8" s="1246"/>
    </row>
    <row r="9" spans="1:109" s="262" customFormat="1" ht="13" x14ac:dyDescent="0.2">
      <c r="A9" s="1246"/>
      <c r="B9" s="1246"/>
      <c r="C9" s="1246"/>
      <c r="D9" s="1246"/>
      <c r="E9" s="1246"/>
      <c r="F9" s="1246"/>
      <c r="G9" s="1246"/>
      <c r="H9" s="1246"/>
      <c r="I9" s="1246"/>
      <c r="J9" s="1246"/>
      <c r="K9" s="1246"/>
      <c r="L9" s="1246"/>
      <c r="M9" s="1246"/>
      <c r="N9" s="1246"/>
      <c r="O9" s="1246"/>
      <c r="P9" s="1246"/>
      <c r="Q9" s="1246"/>
      <c r="R9" s="1246"/>
      <c r="S9" s="1246"/>
      <c r="T9" s="1246"/>
      <c r="U9" s="1246"/>
      <c r="V9" s="1246"/>
      <c r="W9" s="1246"/>
      <c r="X9" s="1246"/>
      <c r="Y9" s="1246"/>
      <c r="Z9" s="1246"/>
      <c r="AA9" s="1246"/>
      <c r="AB9" s="1246"/>
      <c r="AC9" s="1246"/>
      <c r="AD9" s="1246"/>
      <c r="AE9" s="1246"/>
      <c r="AF9" s="1246"/>
      <c r="AG9" s="1246"/>
      <c r="AH9" s="1246"/>
      <c r="AI9" s="1246"/>
      <c r="AJ9" s="1246"/>
      <c r="AK9" s="1246"/>
      <c r="AL9" s="1246"/>
      <c r="AM9" s="1246"/>
      <c r="AN9" s="1246"/>
      <c r="AO9" s="1246"/>
      <c r="AP9" s="1246"/>
      <c r="AQ9" s="1246"/>
      <c r="AR9" s="1246"/>
      <c r="AS9" s="1246"/>
      <c r="AT9" s="1246"/>
      <c r="AU9" s="1246"/>
      <c r="AV9" s="1246"/>
      <c r="AW9" s="1246"/>
      <c r="AX9" s="1246"/>
      <c r="AY9" s="1246"/>
      <c r="AZ9" s="1246"/>
      <c r="BA9" s="1246"/>
      <c r="BB9" s="1246"/>
      <c r="BC9" s="1246"/>
      <c r="BD9" s="1246"/>
      <c r="BE9" s="1246"/>
      <c r="BF9" s="1246"/>
      <c r="BG9" s="1246"/>
      <c r="BH9" s="1246"/>
      <c r="BI9" s="1246"/>
      <c r="BJ9" s="1246"/>
      <c r="BK9" s="1246"/>
      <c r="BL9" s="1246"/>
      <c r="BM9" s="1246"/>
      <c r="BN9" s="1246"/>
      <c r="BO9" s="1246"/>
      <c r="BP9" s="1246"/>
      <c r="BQ9" s="1246"/>
      <c r="BR9" s="1246"/>
      <c r="BS9" s="1246"/>
      <c r="BT9" s="1246"/>
      <c r="BU9" s="1246"/>
      <c r="BV9" s="1246"/>
      <c r="BW9" s="1246"/>
      <c r="BX9" s="1246"/>
      <c r="BY9" s="1246"/>
      <c r="BZ9" s="1246"/>
      <c r="CA9" s="1246"/>
      <c r="CB9" s="1246"/>
      <c r="CC9" s="1246"/>
      <c r="CD9" s="1246"/>
      <c r="CE9" s="1246"/>
      <c r="CF9" s="1246"/>
      <c r="CG9" s="1246"/>
      <c r="CH9" s="1246"/>
      <c r="CI9" s="1246"/>
      <c r="CJ9" s="1246"/>
      <c r="CK9" s="1246"/>
      <c r="CL9" s="1246"/>
      <c r="CM9" s="1246"/>
      <c r="CN9" s="1246"/>
      <c r="CO9" s="1246"/>
      <c r="CP9" s="1246"/>
      <c r="CQ9" s="1246"/>
      <c r="CR9" s="1246"/>
      <c r="CS9" s="1246"/>
      <c r="CT9" s="1246"/>
      <c r="CU9" s="1246"/>
      <c r="CV9" s="1246"/>
      <c r="CW9" s="1246"/>
      <c r="CX9" s="1246"/>
      <c r="CY9" s="1246"/>
      <c r="CZ9" s="1246"/>
      <c r="DA9" s="1246"/>
      <c r="DB9" s="1246"/>
      <c r="DC9" s="1246"/>
      <c r="DD9" s="1246"/>
      <c r="DE9" s="1246"/>
    </row>
    <row r="10" spans="1:109" s="262" customFormat="1" ht="13" x14ac:dyDescent="0.2">
      <c r="A10" s="1246"/>
      <c r="B10" s="1246"/>
      <c r="C10" s="1246"/>
      <c r="D10" s="1246"/>
      <c r="E10" s="1246"/>
      <c r="F10" s="1246"/>
      <c r="G10" s="1246"/>
      <c r="H10" s="1246"/>
      <c r="I10" s="1246"/>
      <c r="J10" s="1246"/>
      <c r="K10" s="1246"/>
      <c r="L10" s="1246"/>
      <c r="M10" s="1246"/>
      <c r="N10" s="1246"/>
      <c r="O10" s="1246"/>
      <c r="P10" s="1246"/>
      <c r="Q10" s="1246"/>
      <c r="R10" s="1246"/>
      <c r="S10" s="1246"/>
      <c r="T10" s="1246"/>
      <c r="U10" s="1246"/>
      <c r="V10" s="1246"/>
      <c r="W10" s="1246"/>
      <c r="X10" s="1246"/>
      <c r="Y10" s="1246"/>
      <c r="Z10" s="1246"/>
      <c r="AA10" s="1246"/>
      <c r="AB10" s="1246"/>
      <c r="AC10" s="1246"/>
      <c r="AD10" s="1246"/>
      <c r="AE10" s="1246"/>
      <c r="AF10" s="1246"/>
      <c r="AG10" s="1246"/>
      <c r="AH10" s="1246"/>
      <c r="AI10" s="1246"/>
      <c r="AJ10" s="1246"/>
      <c r="AK10" s="1246"/>
      <c r="AL10" s="1246"/>
      <c r="AM10" s="1246"/>
      <c r="AN10" s="1246"/>
      <c r="AO10" s="1246"/>
      <c r="AP10" s="1246"/>
      <c r="AQ10" s="1246"/>
      <c r="AR10" s="1246"/>
      <c r="AS10" s="1246"/>
      <c r="AT10" s="1246"/>
      <c r="AU10" s="1246"/>
      <c r="AV10" s="1246"/>
      <c r="AW10" s="1246"/>
      <c r="AX10" s="1246"/>
      <c r="AY10" s="1246"/>
      <c r="AZ10" s="1246"/>
      <c r="BA10" s="1246"/>
      <c r="BB10" s="1246"/>
      <c r="BC10" s="1246"/>
      <c r="BD10" s="1246"/>
      <c r="BE10" s="1246"/>
      <c r="BF10" s="1246"/>
      <c r="BG10" s="1246"/>
      <c r="BH10" s="1246"/>
      <c r="BI10" s="1246"/>
      <c r="BJ10" s="1246"/>
      <c r="BK10" s="1246"/>
      <c r="BL10" s="1246"/>
      <c r="BM10" s="1246"/>
      <c r="BN10" s="1246"/>
      <c r="BO10" s="1246"/>
      <c r="BP10" s="1246"/>
      <c r="BQ10" s="1246"/>
      <c r="BR10" s="1246"/>
      <c r="BS10" s="1246"/>
      <c r="BT10" s="1246"/>
      <c r="BU10" s="1246"/>
      <c r="BV10" s="1246"/>
      <c r="BW10" s="1246"/>
      <c r="BX10" s="1246"/>
      <c r="BY10" s="1246"/>
      <c r="BZ10" s="1246"/>
      <c r="CA10" s="1246"/>
      <c r="CB10" s="1246"/>
      <c r="CC10" s="1246"/>
      <c r="CD10" s="1246"/>
      <c r="CE10" s="1246"/>
      <c r="CF10" s="1246"/>
      <c r="CG10" s="1246"/>
      <c r="CH10" s="1246"/>
      <c r="CI10" s="1246"/>
      <c r="CJ10" s="1246"/>
      <c r="CK10" s="1246"/>
      <c r="CL10" s="1246"/>
      <c r="CM10" s="1246"/>
      <c r="CN10" s="1246"/>
      <c r="CO10" s="1246"/>
      <c r="CP10" s="1246"/>
      <c r="CQ10" s="1246"/>
      <c r="CR10" s="1246"/>
      <c r="CS10" s="1246"/>
      <c r="CT10" s="1246"/>
      <c r="CU10" s="1246"/>
      <c r="CV10" s="1246"/>
      <c r="CW10" s="1246"/>
      <c r="CX10" s="1246"/>
      <c r="CY10" s="1246"/>
      <c r="CZ10" s="1246"/>
      <c r="DA10" s="1246"/>
      <c r="DB10" s="1246"/>
      <c r="DC10" s="1246"/>
      <c r="DD10" s="1246"/>
      <c r="DE10" s="1246"/>
    </row>
    <row r="11" spans="1:109" s="262" customFormat="1" ht="13" x14ac:dyDescent="0.2">
      <c r="A11" s="1246"/>
      <c r="B11" s="1246"/>
      <c r="C11" s="1246"/>
      <c r="D11" s="1246"/>
      <c r="E11" s="1246"/>
      <c r="F11" s="1246"/>
      <c r="G11" s="1246"/>
      <c r="H11" s="1246"/>
      <c r="I11" s="1246"/>
      <c r="J11" s="1246"/>
      <c r="K11" s="1246"/>
      <c r="L11" s="1246"/>
      <c r="M11" s="1246"/>
      <c r="N11" s="1246"/>
      <c r="O11" s="1246"/>
      <c r="P11" s="1246"/>
      <c r="Q11" s="1246"/>
      <c r="R11" s="1246"/>
      <c r="S11" s="1246"/>
      <c r="T11" s="1246"/>
      <c r="U11" s="1246"/>
      <c r="V11" s="1246"/>
      <c r="W11" s="1246"/>
      <c r="X11" s="1246"/>
      <c r="Y11" s="1246"/>
      <c r="Z11" s="1246"/>
      <c r="AA11" s="1246"/>
      <c r="AB11" s="1246"/>
      <c r="AC11" s="1246"/>
      <c r="AD11" s="1246"/>
      <c r="AE11" s="1246"/>
      <c r="AF11" s="1246"/>
      <c r="AG11" s="1246"/>
      <c r="AH11" s="1246"/>
      <c r="AI11" s="1246"/>
      <c r="AJ11" s="1246"/>
      <c r="AK11" s="1246"/>
      <c r="AL11" s="1246"/>
      <c r="AM11" s="1246"/>
      <c r="AN11" s="1246"/>
      <c r="AO11" s="1246"/>
      <c r="AP11" s="1246"/>
      <c r="AQ11" s="1246"/>
      <c r="AR11" s="1246"/>
      <c r="AS11" s="1246"/>
      <c r="AT11" s="1246"/>
      <c r="AU11" s="1246"/>
      <c r="AV11" s="1246"/>
      <c r="AW11" s="1246"/>
      <c r="AX11" s="1246"/>
      <c r="AY11" s="1246"/>
      <c r="AZ11" s="1246"/>
      <c r="BA11" s="1246"/>
      <c r="BB11" s="1246"/>
      <c r="BC11" s="1246"/>
      <c r="BD11" s="1246"/>
      <c r="BE11" s="1246"/>
      <c r="BF11" s="1246"/>
      <c r="BG11" s="1246"/>
      <c r="BH11" s="1246"/>
      <c r="BI11" s="1246"/>
      <c r="BJ11" s="1246"/>
      <c r="BK11" s="1246"/>
      <c r="BL11" s="1246"/>
      <c r="BM11" s="1246"/>
      <c r="BN11" s="1246"/>
      <c r="BO11" s="1246"/>
      <c r="BP11" s="1246"/>
      <c r="BQ11" s="1246"/>
      <c r="BR11" s="1246"/>
      <c r="BS11" s="1246"/>
      <c r="BT11" s="1246"/>
      <c r="BU11" s="1246"/>
      <c r="BV11" s="1246"/>
      <c r="BW11" s="1246"/>
      <c r="BX11" s="1246"/>
      <c r="BY11" s="1246"/>
      <c r="BZ11" s="1246"/>
      <c r="CA11" s="1246"/>
      <c r="CB11" s="1246"/>
      <c r="CC11" s="1246"/>
      <c r="CD11" s="1246"/>
      <c r="CE11" s="1246"/>
      <c r="CF11" s="1246"/>
      <c r="CG11" s="1246"/>
      <c r="CH11" s="1246"/>
      <c r="CI11" s="1246"/>
      <c r="CJ11" s="1246"/>
      <c r="CK11" s="1246"/>
      <c r="CL11" s="1246"/>
      <c r="CM11" s="1246"/>
      <c r="CN11" s="1246"/>
      <c r="CO11" s="1246"/>
      <c r="CP11" s="1246"/>
      <c r="CQ11" s="1246"/>
      <c r="CR11" s="1246"/>
      <c r="CS11" s="1246"/>
      <c r="CT11" s="1246"/>
      <c r="CU11" s="1246"/>
      <c r="CV11" s="1246"/>
      <c r="CW11" s="1246"/>
      <c r="CX11" s="1246"/>
      <c r="CY11" s="1246"/>
      <c r="CZ11" s="1246"/>
      <c r="DA11" s="1246"/>
      <c r="DB11" s="1246"/>
      <c r="DC11" s="1246"/>
      <c r="DD11" s="1246"/>
      <c r="DE11" s="1246"/>
    </row>
    <row r="12" spans="1:109" s="262" customFormat="1" ht="13" x14ac:dyDescent="0.2">
      <c r="A12" s="1246"/>
      <c r="B12" s="1246"/>
      <c r="C12" s="1246"/>
      <c r="D12" s="1246"/>
      <c r="E12" s="1246"/>
      <c r="F12" s="1246"/>
      <c r="G12" s="1246"/>
      <c r="H12" s="1246"/>
      <c r="I12" s="1246"/>
      <c r="J12" s="1246"/>
      <c r="K12" s="1246"/>
      <c r="L12" s="1246"/>
      <c r="M12" s="1246"/>
      <c r="N12" s="1246"/>
      <c r="O12" s="1246"/>
      <c r="P12" s="1246"/>
      <c r="Q12" s="1246"/>
      <c r="R12" s="1246"/>
      <c r="S12" s="1246"/>
      <c r="T12" s="1246"/>
      <c r="U12" s="1246"/>
      <c r="V12" s="1246"/>
      <c r="W12" s="1246"/>
      <c r="X12" s="1246"/>
      <c r="Y12" s="1246"/>
      <c r="Z12" s="1246"/>
      <c r="AA12" s="1246"/>
      <c r="AB12" s="1246"/>
      <c r="AC12" s="1246"/>
      <c r="AD12" s="1246"/>
      <c r="AE12" s="1246"/>
      <c r="AF12" s="1246"/>
      <c r="AG12" s="1246"/>
      <c r="AH12" s="1246"/>
      <c r="AI12" s="1246"/>
      <c r="AJ12" s="1246"/>
      <c r="AK12" s="1246"/>
      <c r="AL12" s="1246"/>
      <c r="AM12" s="1246"/>
      <c r="AN12" s="1246"/>
      <c r="AO12" s="1246"/>
      <c r="AP12" s="1246"/>
      <c r="AQ12" s="1246"/>
      <c r="AR12" s="1246"/>
      <c r="AS12" s="1246"/>
      <c r="AT12" s="1246"/>
      <c r="AU12" s="1246"/>
      <c r="AV12" s="1246"/>
      <c r="AW12" s="1246"/>
      <c r="AX12" s="1246"/>
      <c r="AY12" s="1246"/>
      <c r="AZ12" s="1246"/>
      <c r="BA12" s="1246"/>
      <c r="BB12" s="1246"/>
      <c r="BC12" s="1246"/>
      <c r="BD12" s="1246"/>
      <c r="BE12" s="1246"/>
      <c r="BF12" s="1246"/>
      <c r="BG12" s="1246"/>
      <c r="BH12" s="1246"/>
      <c r="BI12" s="1246"/>
      <c r="BJ12" s="1246"/>
      <c r="BK12" s="1246"/>
      <c r="BL12" s="1246"/>
      <c r="BM12" s="1246"/>
      <c r="BN12" s="1246"/>
      <c r="BO12" s="1246"/>
      <c r="BP12" s="1246"/>
      <c r="BQ12" s="1246"/>
      <c r="BR12" s="1246"/>
      <c r="BS12" s="1246"/>
      <c r="BT12" s="1246"/>
      <c r="BU12" s="1246"/>
      <c r="BV12" s="1246"/>
      <c r="BW12" s="1246"/>
      <c r="BX12" s="1246"/>
      <c r="BY12" s="1246"/>
      <c r="BZ12" s="1246"/>
      <c r="CA12" s="1246"/>
      <c r="CB12" s="1246"/>
      <c r="CC12" s="1246"/>
      <c r="CD12" s="1246"/>
      <c r="CE12" s="1246"/>
      <c r="CF12" s="1246"/>
      <c r="CG12" s="1246"/>
      <c r="CH12" s="1246"/>
      <c r="CI12" s="1246"/>
      <c r="CJ12" s="1246"/>
      <c r="CK12" s="1246"/>
      <c r="CL12" s="1246"/>
      <c r="CM12" s="1246"/>
      <c r="CN12" s="1246"/>
      <c r="CO12" s="1246"/>
      <c r="CP12" s="1246"/>
      <c r="CQ12" s="1246"/>
      <c r="CR12" s="1246"/>
      <c r="CS12" s="1246"/>
      <c r="CT12" s="1246"/>
      <c r="CU12" s="1246"/>
      <c r="CV12" s="1246"/>
      <c r="CW12" s="1246"/>
      <c r="CX12" s="1246"/>
      <c r="CY12" s="1246"/>
      <c r="CZ12" s="1246"/>
      <c r="DA12" s="1246"/>
      <c r="DB12" s="1246"/>
      <c r="DC12" s="1246"/>
      <c r="DD12" s="1246"/>
      <c r="DE12" s="1246"/>
    </row>
    <row r="13" spans="1:109" s="262" customFormat="1" ht="13" x14ac:dyDescent="0.2">
      <c r="A13" s="1246"/>
      <c r="B13" s="1246"/>
      <c r="C13" s="1246"/>
      <c r="D13" s="1246"/>
      <c r="E13" s="1246"/>
      <c r="F13" s="1246"/>
      <c r="G13" s="1246"/>
      <c r="H13" s="1246"/>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6"/>
      <c r="AL13" s="1246"/>
      <c r="AM13" s="1246"/>
      <c r="AN13" s="1246"/>
      <c r="AO13" s="1246"/>
      <c r="AP13" s="1246"/>
      <c r="AQ13" s="1246"/>
      <c r="AR13" s="1246"/>
      <c r="AS13" s="1246"/>
      <c r="AT13" s="1246"/>
      <c r="AU13" s="1246"/>
      <c r="AV13" s="1246"/>
      <c r="AW13" s="1246"/>
      <c r="AX13" s="1246"/>
      <c r="AY13" s="1246"/>
      <c r="AZ13" s="1246"/>
      <c r="BA13" s="1246"/>
      <c r="BB13" s="1246"/>
      <c r="BC13" s="1246"/>
      <c r="BD13" s="1246"/>
      <c r="BE13" s="1246"/>
      <c r="BF13" s="1246"/>
      <c r="BG13" s="1246"/>
      <c r="BH13" s="1246"/>
      <c r="BI13" s="1246"/>
      <c r="BJ13" s="1246"/>
      <c r="BK13" s="1246"/>
      <c r="BL13" s="1246"/>
      <c r="BM13" s="1246"/>
      <c r="BN13" s="1246"/>
      <c r="BO13" s="1246"/>
      <c r="BP13" s="1246"/>
      <c r="BQ13" s="1246"/>
      <c r="BR13" s="1246"/>
      <c r="BS13" s="1246"/>
      <c r="BT13" s="1246"/>
      <c r="BU13" s="1246"/>
      <c r="BV13" s="1246"/>
      <c r="BW13" s="1246"/>
      <c r="BX13" s="1246"/>
      <c r="BY13" s="1246"/>
      <c r="BZ13" s="1246"/>
      <c r="CA13" s="1246"/>
      <c r="CB13" s="1246"/>
      <c r="CC13" s="1246"/>
      <c r="CD13" s="1246"/>
      <c r="CE13" s="1246"/>
      <c r="CF13" s="1246"/>
      <c r="CG13" s="1246"/>
      <c r="CH13" s="1246"/>
      <c r="CI13" s="1246"/>
      <c r="CJ13" s="1246"/>
      <c r="CK13" s="1246"/>
      <c r="CL13" s="1246"/>
      <c r="CM13" s="1246"/>
      <c r="CN13" s="1246"/>
      <c r="CO13" s="1246"/>
      <c r="CP13" s="1246"/>
      <c r="CQ13" s="1246"/>
      <c r="CR13" s="1246"/>
      <c r="CS13" s="1246"/>
      <c r="CT13" s="1246"/>
      <c r="CU13" s="1246"/>
      <c r="CV13" s="1246"/>
      <c r="CW13" s="1246"/>
      <c r="CX13" s="1246"/>
      <c r="CY13" s="1246"/>
      <c r="CZ13" s="1246"/>
      <c r="DA13" s="1246"/>
      <c r="DB13" s="1246"/>
      <c r="DC13" s="1246"/>
      <c r="DD13" s="1246"/>
      <c r="DE13" s="1246"/>
    </row>
    <row r="14" spans="1:109" s="262" customFormat="1" ht="13" x14ac:dyDescent="0.2">
      <c r="A14" s="1246"/>
      <c r="B14" s="1246"/>
      <c r="C14" s="1246"/>
      <c r="D14" s="1246"/>
      <c r="E14" s="1246"/>
      <c r="F14" s="1246"/>
      <c r="G14" s="1246"/>
      <c r="H14" s="1246"/>
      <c r="I14" s="1246"/>
      <c r="J14" s="1246"/>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6"/>
      <c r="AK14" s="1246"/>
      <c r="AL14" s="1246"/>
      <c r="AM14" s="1246"/>
      <c r="AN14" s="1246"/>
      <c r="AO14" s="1246"/>
      <c r="AP14" s="1246"/>
      <c r="AQ14" s="1246"/>
      <c r="AR14" s="1246"/>
      <c r="AS14" s="1246"/>
      <c r="AT14" s="1246"/>
      <c r="AU14" s="1246"/>
      <c r="AV14" s="1246"/>
      <c r="AW14" s="1246"/>
      <c r="AX14" s="1246"/>
      <c r="AY14" s="1246"/>
      <c r="AZ14" s="1246"/>
      <c r="BA14" s="1246"/>
      <c r="BB14" s="1246"/>
      <c r="BC14" s="1246"/>
      <c r="BD14" s="1246"/>
      <c r="BE14" s="1246"/>
      <c r="BF14" s="1246"/>
      <c r="BG14" s="1246"/>
      <c r="BH14" s="1246"/>
      <c r="BI14" s="1246"/>
      <c r="BJ14" s="1246"/>
      <c r="BK14" s="1246"/>
      <c r="BL14" s="1246"/>
      <c r="BM14" s="1246"/>
      <c r="BN14" s="1246"/>
      <c r="BO14" s="1246"/>
      <c r="BP14" s="1246"/>
      <c r="BQ14" s="1246"/>
      <c r="BR14" s="1246"/>
      <c r="BS14" s="1246"/>
      <c r="BT14" s="1246"/>
      <c r="BU14" s="1246"/>
      <c r="BV14" s="1246"/>
      <c r="BW14" s="1246"/>
      <c r="BX14" s="1246"/>
      <c r="BY14" s="1246"/>
      <c r="BZ14" s="1246"/>
      <c r="CA14" s="1246"/>
      <c r="CB14" s="1246"/>
      <c r="CC14" s="1246"/>
      <c r="CD14" s="1246"/>
      <c r="CE14" s="1246"/>
      <c r="CF14" s="1246"/>
      <c r="CG14" s="1246"/>
      <c r="CH14" s="1246"/>
      <c r="CI14" s="1246"/>
      <c r="CJ14" s="1246"/>
      <c r="CK14" s="1246"/>
      <c r="CL14" s="1246"/>
      <c r="CM14" s="1246"/>
      <c r="CN14" s="1246"/>
      <c r="CO14" s="1246"/>
      <c r="CP14" s="1246"/>
      <c r="CQ14" s="1246"/>
      <c r="CR14" s="1246"/>
      <c r="CS14" s="1246"/>
      <c r="CT14" s="1246"/>
      <c r="CU14" s="1246"/>
      <c r="CV14" s="1246"/>
      <c r="CW14" s="1246"/>
      <c r="CX14" s="1246"/>
      <c r="CY14" s="1246"/>
      <c r="CZ14" s="1246"/>
      <c r="DA14" s="1246"/>
      <c r="DB14" s="1246"/>
      <c r="DC14" s="1246"/>
      <c r="DD14" s="1246"/>
      <c r="DE14" s="1246"/>
    </row>
    <row r="15" spans="1:109" s="262" customFormat="1" ht="13" x14ac:dyDescent="0.2">
      <c r="A15" s="1245"/>
      <c r="B15" s="1246"/>
      <c r="C15" s="1246"/>
      <c r="D15" s="1246"/>
      <c r="E15" s="1246"/>
      <c r="F15" s="1246"/>
      <c r="G15" s="1246"/>
      <c r="H15" s="1246"/>
      <c r="I15" s="1246"/>
      <c r="J15" s="1246"/>
      <c r="K15" s="1246"/>
      <c r="L15" s="1246"/>
      <c r="M15" s="1246"/>
      <c r="N15" s="1246"/>
      <c r="O15" s="1246"/>
      <c r="P15" s="1246"/>
      <c r="Q15" s="1246"/>
      <c r="R15" s="1246"/>
      <c r="S15" s="1246"/>
      <c r="T15" s="1246"/>
      <c r="U15" s="1246"/>
      <c r="V15" s="1246"/>
      <c r="W15" s="1246"/>
      <c r="X15" s="1246"/>
      <c r="Y15" s="1246"/>
      <c r="Z15" s="1246"/>
      <c r="AA15" s="1246"/>
      <c r="AB15" s="1246"/>
      <c r="AC15" s="1246"/>
      <c r="AD15" s="1246"/>
      <c r="AE15" s="1246"/>
      <c r="AF15" s="1246"/>
      <c r="AG15" s="1246"/>
      <c r="AH15" s="1246"/>
      <c r="AI15" s="1246"/>
      <c r="AJ15" s="1246"/>
      <c r="AK15" s="1246"/>
      <c r="AL15" s="1246"/>
      <c r="AM15" s="1246"/>
      <c r="AN15" s="1246"/>
      <c r="AO15" s="1246"/>
      <c r="AP15" s="1246"/>
      <c r="AQ15" s="1246"/>
      <c r="AR15" s="1246"/>
      <c r="AS15" s="1246"/>
      <c r="AT15" s="1246"/>
      <c r="AU15" s="1246"/>
      <c r="AV15" s="1246"/>
      <c r="AW15" s="1246"/>
      <c r="AX15" s="1246"/>
      <c r="AY15" s="1246"/>
      <c r="AZ15" s="1246"/>
      <c r="BA15" s="1246"/>
      <c r="BB15" s="1246"/>
      <c r="BC15" s="1246"/>
      <c r="BD15" s="1246"/>
      <c r="BE15" s="1246"/>
      <c r="BF15" s="1246"/>
      <c r="BG15" s="1246"/>
      <c r="BH15" s="1246"/>
      <c r="BI15" s="1246"/>
      <c r="BJ15" s="1246"/>
      <c r="BK15" s="1246"/>
      <c r="BL15" s="1246"/>
      <c r="BM15" s="1246"/>
      <c r="BN15" s="1246"/>
      <c r="BO15" s="1246"/>
      <c r="BP15" s="1246"/>
      <c r="BQ15" s="1246"/>
      <c r="BR15" s="1246"/>
      <c r="BS15" s="1246"/>
      <c r="BT15" s="1246"/>
      <c r="BU15" s="1246"/>
      <c r="BV15" s="1246"/>
      <c r="BW15" s="1246"/>
      <c r="BX15" s="1246"/>
      <c r="BY15" s="1246"/>
      <c r="BZ15" s="1246"/>
      <c r="CA15" s="1246"/>
      <c r="CB15" s="1246"/>
      <c r="CC15" s="1246"/>
      <c r="CD15" s="1246"/>
      <c r="CE15" s="1246"/>
      <c r="CF15" s="1246"/>
      <c r="CG15" s="1246"/>
      <c r="CH15" s="1246"/>
      <c r="CI15" s="1246"/>
      <c r="CJ15" s="1246"/>
      <c r="CK15" s="1246"/>
      <c r="CL15" s="1246"/>
      <c r="CM15" s="1246"/>
      <c r="CN15" s="1246"/>
      <c r="CO15" s="1246"/>
      <c r="CP15" s="1246"/>
      <c r="CQ15" s="1246"/>
      <c r="CR15" s="1246"/>
      <c r="CS15" s="1246"/>
      <c r="CT15" s="1246"/>
      <c r="CU15" s="1246"/>
      <c r="CV15" s="1246"/>
      <c r="CW15" s="1246"/>
      <c r="CX15" s="1246"/>
      <c r="CY15" s="1246"/>
      <c r="CZ15" s="1246"/>
      <c r="DA15" s="1246"/>
      <c r="DB15" s="1246"/>
      <c r="DC15" s="1246"/>
      <c r="DD15" s="1246"/>
      <c r="DE15" s="1246"/>
    </row>
    <row r="16" spans="1:109" s="262" customFormat="1" ht="13" x14ac:dyDescent="0.2">
      <c r="A16" s="1245"/>
      <c r="B16" s="1246"/>
      <c r="C16" s="1246"/>
      <c r="D16" s="1246"/>
      <c r="E16" s="1246"/>
      <c r="F16" s="1246"/>
      <c r="G16" s="1246"/>
      <c r="H16" s="1246"/>
      <c r="I16" s="1246"/>
      <c r="J16" s="1246"/>
      <c r="K16" s="1246"/>
      <c r="L16" s="1246"/>
      <c r="M16" s="1246"/>
      <c r="N16" s="1246"/>
      <c r="O16" s="1246"/>
      <c r="P16" s="1246"/>
      <c r="Q16" s="1246"/>
      <c r="R16" s="1246"/>
      <c r="S16" s="1246"/>
      <c r="T16" s="1246"/>
      <c r="U16" s="1246"/>
      <c r="V16" s="1246"/>
      <c r="W16" s="1246"/>
      <c r="X16" s="1246"/>
      <c r="Y16" s="1246"/>
      <c r="Z16" s="1246"/>
      <c r="AA16" s="1246"/>
      <c r="AB16" s="1246"/>
      <c r="AC16" s="1246"/>
      <c r="AD16" s="1246"/>
      <c r="AE16" s="1246"/>
      <c r="AF16" s="1246"/>
      <c r="AG16" s="1246"/>
      <c r="AH16" s="1246"/>
      <c r="AI16" s="1246"/>
      <c r="AJ16" s="1246"/>
      <c r="AK16" s="1246"/>
      <c r="AL16" s="1246"/>
      <c r="AM16" s="1246"/>
      <c r="AN16" s="1246"/>
      <c r="AO16" s="1246"/>
      <c r="AP16" s="1246"/>
      <c r="AQ16" s="1246"/>
      <c r="AR16" s="1246"/>
      <c r="AS16" s="1246"/>
      <c r="AT16" s="1246"/>
      <c r="AU16" s="1246"/>
      <c r="AV16" s="1246"/>
      <c r="AW16" s="1246"/>
      <c r="AX16" s="1246"/>
      <c r="AY16" s="1246"/>
      <c r="AZ16" s="1246"/>
      <c r="BA16" s="1246"/>
      <c r="BB16" s="1246"/>
      <c r="BC16" s="1246"/>
      <c r="BD16" s="1246"/>
      <c r="BE16" s="1246"/>
      <c r="BF16" s="1246"/>
      <c r="BG16" s="1246"/>
      <c r="BH16" s="1246"/>
      <c r="BI16" s="1246"/>
      <c r="BJ16" s="1246"/>
      <c r="BK16" s="1246"/>
      <c r="BL16" s="1246"/>
      <c r="BM16" s="1246"/>
      <c r="BN16" s="1246"/>
      <c r="BO16" s="1246"/>
      <c r="BP16" s="1246"/>
      <c r="BQ16" s="1246"/>
      <c r="BR16" s="1246"/>
      <c r="BS16" s="1246"/>
      <c r="BT16" s="1246"/>
      <c r="BU16" s="1246"/>
      <c r="BV16" s="1246"/>
      <c r="BW16" s="1246"/>
      <c r="BX16" s="1246"/>
      <c r="BY16" s="1246"/>
      <c r="BZ16" s="1246"/>
      <c r="CA16" s="1246"/>
      <c r="CB16" s="1246"/>
      <c r="CC16" s="1246"/>
      <c r="CD16" s="1246"/>
      <c r="CE16" s="1246"/>
      <c r="CF16" s="1246"/>
      <c r="CG16" s="1246"/>
      <c r="CH16" s="1246"/>
      <c r="CI16" s="1246"/>
      <c r="CJ16" s="1246"/>
      <c r="CK16" s="1246"/>
      <c r="CL16" s="1246"/>
      <c r="CM16" s="1246"/>
      <c r="CN16" s="1246"/>
      <c r="CO16" s="1246"/>
      <c r="CP16" s="1246"/>
      <c r="CQ16" s="1246"/>
      <c r="CR16" s="1246"/>
      <c r="CS16" s="1246"/>
      <c r="CT16" s="1246"/>
      <c r="CU16" s="1246"/>
      <c r="CV16" s="1246"/>
      <c r="CW16" s="1246"/>
      <c r="CX16" s="1246"/>
      <c r="CY16" s="1246"/>
      <c r="CZ16" s="1246"/>
      <c r="DA16" s="1246"/>
      <c r="DB16" s="1246"/>
      <c r="DC16" s="1246"/>
      <c r="DD16" s="1246"/>
      <c r="DE16" s="1246"/>
    </row>
    <row r="17" spans="1:109" s="262" customFormat="1" ht="13" x14ac:dyDescent="0.2">
      <c r="A17" s="1245"/>
      <c r="B17" s="1246"/>
      <c r="C17" s="1246"/>
      <c r="D17" s="1246"/>
      <c r="E17" s="1246"/>
      <c r="F17" s="1246"/>
      <c r="G17" s="1246"/>
      <c r="H17" s="1246"/>
      <c r="I17" s="1246"/>
      <c r="J17" s="1246"/>
      <c r="K17" s="1246"/>
      <c r="L17" s="1246"/>
      <c r="M17" s="1246"/>
      <c r="N17" s="1246"/>
      <c r="O17" s="1246"/>
      <c r="P17" s="1246"/>
      <c r="Q17" s="1246"/>
      <c r="R17" s="1246"/>
      <c r="S17" s="1246"/>
      <c r="T17" s="1246"/>
      <c r="U17" s="1246"/>
      <c r="V17" s="1246"/>
      <c r="W17" s="1246"/>
      <c r="X17" s="1246"/>
      <c r="Y17" s="1246"/>
      <c r="Z17" s="1246"/>
      <c r="AA17" s="1246"/>
      <c r="AB17" s="1246"/>
      <c r="AC17" s="1246"/>
      <c r="AD17" s="1246"/>
      <c r="AE17" s="1246"/>
      <c r="AF17" s="1246"/>
      <c r="AG17" s="1246"/>
      <c r="AH17" s="1246"/>
      <c r="AI17" s="1246"/>
      <c r="AJ17" s="1246"/>
      <c r="AK17" s="1246"/>
      <c r="AL17" s="1246"/>
      <c r="AM17" s="1246"/>
      <c r="AN17" s="1246"/>
      <c r="AO17" s="1246"/>
      <c r="AP17" s="1246"/>
      <c r="AQ17" s="1246"/>
      <c r="AR17" s="1246"/>
      <c r="AS17" s="1246"/>
      <c r="AT17" s="1246"/>
      <c r="AU17" s="1246"/>
      <c r="AV17" s="1246"/>
      <c r="AW17" s="1246"/>
      <c r="AX17" s="1246"/>
      <c r="AY17" s="1246"/>
      <c r="AZ17" s="1246"/>
      <c r="BA17" s="1246"/>
      <c r="BB17" s="1246"/>
      <c r="BC17" s="1246"/>
      <c r="BD17" s="1246"/>
      <c r="BE17" s="1246"/>
      <c r="BF17" s="1246"/>
      <c r="BG17" s="1246"/>
      <c r="BH17" s="1246"/>
      <c r="BI17" s="1246"/>
      <c r="BJ17" s="1246"/>
      <c r="BK17" s="1246"/>
      <c r="BL17" s="1246"/>
      <c r="BM17" s="1246"/>
      <c r="BN17" s="1246"/>
      <c r="BO17" s="1246"/>
      <c r="BP17" s="1246"/>
      <c r="BQ17" s="1246"/>
      <c r="BR17" s="1246"/>
      <c r="BS17" s="1246"/>
      <c r="BT17" s="1246"/>
      <c r="BU17" s="1246"/>
      <c r="BV17" s="1246"/>
      <c r="BW17" s="1246"/>
      <c r="BX17" s="1246"/>
      <c r="BY17" s="1246"/>
      <c r="BZ17" s="1246"/>
      <c r="CA17" s="1246"/>
      <c r="CB17" s="1246"/>
      <c r="CC17" s="1246"/>
      <c r="CD17" s="1246"/>
      <c r="CE17" s="1246"/>
      <c r="CF17" s="1246"/>
      <c r="CG17" s="1246"/>
      <c r="CH17" s="1246"/>
      <c r="CI17" s="1246"/>
      <c r="CJ17" s="1246"/>
      <c r="CK17" s="1246"/>
      <c r="CL17" s="1246"/>
      <c r="CM17" s="1246"/>
      <c r="CN17" s="1246"/>
      <c r="CO17" s="1246"/>
      <c r="CP17" s="1246"/>
      <c r="CQ17" s="1246"/>
      <c r="CR17" s="1246"/>
      <c r="CS17" s="1246"/>
      <c r="CT17" s="1246"/>
      <c r="CU17" s="1246"/>
      <c r="CV17" s="1246"/>
      <c r="CW17" s="1246"/>
      <c r="CX17" s="1246"/>
      <c r="CY17" s="1246"/>
      <c r="CZ17" s="1246"/>
      <c r="DA17" s="1246"/>
      <c r="DB17" s="1246"/>
      <c r="DC17" s="1246"/>
      <c r="DD17" s="1246"/>
      <c r="DE17" s="1246"/>
    </row>
    <row r="18" spans="1:109" s="262" customFormat="1" ht="13" x14ac:dyDescent="0.2">
      <c r="A18" s="1245"/>
      <c r="B18" s="1246"/>
      <c r="C18" s="1246"/>
      <c r="D18" s="1246"/>
      <c r="E18" s="1246"/>
      <c r="F18" s="1246"/>
      <c r="G18" s="1246"/>
      <c r="H18" s="1246"/>
      <c r="I18" s="1246"/>
      <c r="J18" s="1246"/>
      <c r="K18" s="1246"/>
      <c r="L18" s="1246"/>
      <c r="M18" s="1246"/>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6"/>
      <c r="AJ18" s="1246"/>
      <c r="AK18" s="1246"/>
      <c r="AL18" s="1246"/>
      <c r="AM18" s="1246"/>
      <c r="AN18" s="1246"/>
      <c r="AO18" s="1246"/>
      <c r="AP18" s="1246"/>
      <c r="AQ18" s="1246"/>
      <c r="AR18" s="1246"/>
      <c r="AS18" s="1246"/>
      <c r="AT18" s="1246"/>
      <c r="AU18" s="1246"/>
      <c r="AV18" s="1246"/>
      <c r="AW18" s="1246"/>
      <c r="AX18" s="1246"/>
      <c r="AY18" s="1246"/>
      <c r="AZ18" s="1246"/>
      <c r="BA18" s="1246"/>
      <c r="BB18" s="1246"/>
      <c r="BC18" s="1246"/>
      <c r="BD18" s="1246"/>
      <c r="BE18" s="1246"/>
      <c r="BF18" s="1246"/>
      <c r="BG18" s="1246"/>
      <c r="BH18" s="1246"/>
      <c r="BI18" s="1246"/>
      <c r="BJ18" s="1246"/>
      <c r="BK18" s="1246"/>
      <c r="BL18" s="1246"/>
      <c r="BM18" s="1246"/>
      <c r="BN18" s="1246"/>
      <c r="BO18" s="1246"/>
      <c r="BP18" s="1246"/>
      <c r="BQ18" s="1246"/>
      <c r="BR18" s="1246"/>
      <c r="BS18" s="1246"/>
      <c r="BT18" s="1246"/>
      <c r="BU18" s="1246"/>
      <c r="BV18" s="1246"/>
      <c r="BW18" s="1246"/>
      <c r="BX18" s="1246"/>
      <c r="BY18" s="1246"/>
      <c r="BZ18" s="1246"/>
      <c r="CA18" s="1246"/>
      <c r="CB18" s="1246"/>
      <c r="CC18" s="1246"/>
      <c r="CD18" s="1246"/>
      <c r="CE18" s="1246"/>
      <c r="CF18" s="1246"/>
      <c r="CG18" s="1246"/>
      <c r="CH18" s="1246"/>
      <c r="CI18" s="1246"/>
      <c r="CJ18" s="1246"/>
      <c r="CK18" s="1246"/>
      <c r="CL18" s="1246"/>
      <c r="CM18" s="1246"/>
      <c r="CN18" s="1246"/>
      <c r="CO18" s="1246"/>
      <c r="CP18" s="1246"/>
      <c r="CQ18" s="1246"/>
      <c r="CR18" s="1246"/>
      <c r="CS18" s="1246"/>
      <c r="CT18" s="1246"/>
      <c r="CU18" s="1246"/>
      <c r="CV18" s="1246"/>
      <c r="CW18" s="1246"/>
      <c r="CX18" s="1246"/>
      <c r="CY18" s="1246"/>
      <c r="CZ18" s="1246"/>
      <c r="DA18" s="1246"/>
      <c r="DB18" s="1246"/>
      <c r="DC18" s="1246"/>
      <c r="DD18" s="1246"/>
      <c r="DE18" s="1246"/>
    </row>
    <row r="19" spans="1:109" ht="13" x14ac:dyDescent="0.2">
      <c r="DD19" s="1245"/>
      <c r="DE19" s="1245"/>
    </row>
    <row r="20" spans="1:109" ht="13" x14ac:dyDescent="0.2">
      <c r="DD20" s="1245"/>
      <c r="DE20" s="1245"/>
    </row>
    <row r="21" spans="1:109" ht="17.25" customHeight="1" x14ac:dyDescent="0.2">
      <c r="B21" s="1247"/>
      <c r="C21" s="1248"/>
      <c r="D21" s="1248"/>
      <c r="E21" s="1248"/>
      <c r="F21" s="1248"/>
      <c r="G21" s="1248"/>
      <c r="H21" s="1248"/>
      <c r="I21" s="1248"/>
      <c r="J21" s="1248"/>
      <c r="K21" s="1248"/>
      <c r="L21" s="1248"/>
      <c r="M21" s="1248"/>
      <c r="N21" s="1249"/>
      <c r="O21" s="1248"/>
      <c r="P21" s="1248"/>
      <c r="Q21" s="1248"/>
      <c r="R21" s="1248"/>
      <c r="S21" s="1248"/>
      <c r="T21" s="1248"/>
      <c r="U21" s="1248"/>
      <c r="V21" s="1248"/>
      <c r="W21" s="1248"/>
      <c r="X21" s="1248"/>
      <c r="Y21" s="1248"/>
      <c r="Z21" s="1248"/>
      <c r="AA21" s="1248"/>
      <c r="AB21" s="1248"/>
      <c r="AC21" s="1248"/>
      <c r="AD21" s="1248"/>
      <c r="AE21" s="1248"/>
      <c r="AF21" s="1248"/>
      <c r="AG21" s="1248"/>
      <c r="AH21" s="1248"/>
      <c r="AI21" s="1248"/>
      <c r="AJ21" s="1248"/>
      <c r="AK21" s="1248"/>
      <c r="AL21" s="1248"/>
      <c r="AM21" s="1248"/>
      <c r="AN21" s="1248"/>
      <c r="AO21" s="1248"/>
      <c r="AP21" s="1248"/>
      <c r="AQ21" s="1248"/>
      <c r="AR21" s="1248"/>
      <c r="AS21" s="1248"/>
      <c r="AT21" s="1249"/>
      <c r="AU21" s="1248"/>
      <c r="AV21" s="1248"/>
      <c r="AW21" s="1248"/>
      <c r="AX21" s="1248"/>
      <c r="AY21" s="1248"/>
      <c r="AZ21" s="1248"/>
      <c r="BA21" s="1248"/>
      <c r="BB21" s="1248"/>
      <c r="BC21" s="1248"/>
      <c r="BD21" s="1248"/>
      <c r="BE21" s="1248"/>
      <c r="BF21" s="1249"/>
      <c r="BG21" s="1248"/>
      <c r="BH21" s="1248"/>
      <c r="BI21" s="1248"/>
      <c r="BJ21" s="1248"/>
      <c r="BK21" s="1248"/>
      <c r="BL21" s="1248"/>
      <c r="BM21" s="1248"/>
      <c r="BN21" s="1248"/>
      <c r="BO21" s="1248"/>
      <c r="BP21" s="1248"/>
      <c r="BQ21" s="1248"/>
      <c r="BR21" s="1249"/>
      <c r="BS21" s="1248"/>
      <c r="BT21" s="1248"/>
      <c r="BU21" s="1248"/>
      <c r="BV21" s="1248"/>
      <c r="BW21" s="1248"/>
      <c r="BX21" s="1248"/>
      <c r="BY21" s="1248"/>
      <c r="BZ21" s="1248"/>
      <c r="CA21" s="1248"/>
      <c r="CB21" s="1248"/>
      <c r="CC21" s="1248"/>
      <c r="CD21" s="1249"/>
      <c r="CE21" s="1248"/>
      <c r="CF21" s="1248"/>
      <c r="CG21" s="1248"/>
      <c r="CH21" s="1248"/>
      <c r="CI21" s="1248"/>
      <c r="CJ21" s="1248"/>
      <c r="CK21" s="1248"/>
      <c r="CL21" s="1248"/>
      <c r="CM21" s="1248"/>
      <c r="CN21" s="1248"/>
      <c r="CO21" s="1248"/>
      <c r="CP21" s="1249"/>
      <c r="CQ21" s="1248"/>
      <c r="CR21" s="1248"/>
      <c r="CS21" s="1248"/>
      <c r="CT21" s="1248"/>
      <c r="CU21" s="1248"/>
      <c r="CV21" s="1248"/>
      <c r="CW21" s="1248"/>
      <c r="CX21" s="1248"/>
      <c r="CY21" s="1248"/>
      <c r="CZ21" s="1248"/>
      <c r="DA21" s="1248"/>
      <c r="DB21" s="1249"/>
      <c r="DC21" s="1248"/>
      <c r="DD21" s="1250"/>
      <c r="DE21" s="1245"/>
    </row>
    <row r="22" spans="1:109" ht="17.25" customHeight="1" x14ac:dyDescent="0.2">
      <c r="B22" s="1251"/>
    </row>
    <row r="23" spans="1:109" ht="13" x14ac:dyDescent="0.2">
      <c r="B23" s="1251"/>
    </row>
    <row r="24" spans="1:109" ht="13" x14ac:dyDescent="0.2">
      <c r="B24" s="1251"/>
    </row>
    <row r="25" spans="1:109" ht="13" x14ac:dyDescent="0.2">
      <c r="B25" s="1251"/>
    </row>
    <row r="26" spans="1:109" ht="13" x14ac:dyDescent="0.2">
      <c r="B26" s="1251"/>
    </row>
    <row r="27" spans="1:109" ht="13" x14ac:dyDescent="0.2">
      <c r="B27" s="1251"/>
    </row>
    <row r="28" spans="1:109" ht="13" x14ac:dyDescent="0.2">
      <c r="B28" s="1251"/>
    </row>
    <row r="29" spans="1:109" ht="13" x14ac:dyDescent="0.2">
      <c r="B29" s="1251"/>
    </row>
    <row r="30" spans="1:109" ht="13" x14ac:dyDescent="0.2">
      <c r="B30" s="1251"/>
    </row>
    <row r="31" spans="1:109" ht="13" x14ac:dyDescent="0.2">
      <c r="B31" s="1251"/>
    </row>
    <row r="32" spans="1:109" ht="13" x14ac:dyDescent="0.2">
      <c r="B32" s="1251"/>
    </row>
    <row r="33" spans="2:109" ht="13" x14ac:dyDescent="0.2">
      <c r="B33" s="1251"/>
    </row>
    <row r="34" spans="2:109" ht="13" x14ac:dyDescent="0.2">
      <c r="B34" s="1251"/>
    </row>
    <row r="35" spans="2:109" ht="13" x14ac:dyDescent="0.2">
      <c r="B35" s="1251"/>
    </row>
    <row r="36" spans="2:109" ht="13" x14ac:dyDescent="0.2">
      <c r="B36" s="1251"/>
    </row>
    <row r="37" spans="2:109" ht="13" x14ac:dyDescent="0.2">
      <c r="B37" s="1251"/>
    </row>
    <row r="38" spans="2:109" ht="13" x14ac:dyDescent="0.2">
      <c r="B38" s="1251"/>
    </row>
    <row r="39" spans="2:109" ht="13" x14ac:dyDescent="0.2">
      <c r="B39" s="1253"/>
      <c r="C39" s="1254"/>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4"/>
      <c r="AH39" s="1254"/>
      <c r="AI39" s="1254"/>
      <c r="AJ39" s="1254"/>
      <c r="AK39" s="1254"/>
      <c r="AL39" s="1254"/>
      <c r="AM39" s="1254"/>
      <c r="AN39" s="1254"/>
      <c r="AO39" s="1254"/>
      <c r="AP39" s="1254"/>
      <c r="AQ39" s="1254"/>
      <c r="AR39" s="1254"/>
      <c r="AS39" s="1254"/>
      <c r="AT39" s="1254"/>
      <c r="AU39" s="1254"/>
      <c r="AV39" s="1254"/>
      <c r="AW39" s="1254"/>
      <c r="AX39" s="1254"/>
      <c r="AY39" s="1254"/>
      <c r="AZ39" s="1254"/>
      <c r="BA39" s="1254"/>
      <c r="BB39" s="1254"/>
      <c r="BC39" s="1254"/>
      <c r="BD39" s="1254"/>
      <c r="BE39" s="1254"/>
      <c r="BF39" s="1254"/>
      <c r="BG39" s="1254"/>
      <c r="BH39" s="1254"/>
      <c r="BI39" s="1254"/>
      <c r="BJ39" s="1254"/>
      <c r="BK39" s="1254"/>
      <c r="BL39" s="1254"/>
      <c r="BM39" s="1254"/>
      <c r="BN39" s="1254"/>
      <c r="BO39" s="1254"/>
      <c r="BP39" s="1254"/>
      <c r="BQ39" s="1254"/>
      <c r="BR39" s="1254"/>
      <c r="BS39" s="1254"/>
      <c r="BT39" s="1254"/>
      <c r="BU39" s="1254"/>
      <c r="BV39" s="1254"/>
      <c r="BW39" s="1254"/>
      <c r="BX39" s="1254"/>
      <c r="BY39" s="1254"/>
      <c r="BZ39" s="1254"/>
      <c r="CA39" s="1254"/>
      <c r="CB39" s="1254"/>
      <c r="CC39" s="1254"/>
      <c r="CD39" s="1254"/>
      <c r="CE39" s="1254"/>
      <c r="CF39" s="1254"/>
      <c r="CG39" s="1254"/>
      <c r="CH39" s="1254"/>
      <c r="CI39" s="1254"/>
      <c r="CJ39" s="1254"/>
      <c r="CK39" s="1254"/>
      <c r="CL39" s="1254"/>
      <c r="CM39" s="1254"/>
      <c r="CN39" s="1254"/>
      <c r="CO39" s="1254"/>
      <c r="CP39" s="1254"/>
      <c r="CQ39" s="1254"/>
      <c r="CR39" s="1254"/>
      <c r="CS39" s="1254"/>
      <c r="CT39" s="1254"/>
      <c r="CU39" s="1254"/>
      <c r="CV39" s="1254"/>
      <c r="CW39" s="1254"/>
      <c r="CX39" s="1254"/>
      <c r="CY39" s="1254"/>
      <c r="CZ39" s="1254"/>
      <c r="DA39" s="1254"/>
      <c r="DB39" s="1254"/>
      <c r="DC39" s="1254"/>
      <c r="DD39" s="1255"/>
    </row>
    <row r="40" spans="2:109" ht="13" x14ac:dyDescent="0.2">
      <c r="B40" s="1256"/>
      <c r="DD40" s="1256"/>
      <c r="DE40" s="1245"/>
    </row>
    <row r="41" spans="2:109" ht="16.5" x14ac:dyDescent="0.2">
      <c r="B41" s="1257" t="s">
        <v>628</v>
      </c>
      <c r="C41" s="1248"/>
      <c r="D41" s="1248"/>
      <c r="E41" s="1248"/>
      <c r="F41" s="1248"/>
      <c r="G41" s="1248"/>
      <c r="H41" s="1248"/>
      <c r="I41" s="1248"/>
      <c r="J41" s="1248"/>
      <c r="K41" s="1248"/>
      <c r="L41" s="1248"/>
      <c r="M41" s="1248"/>
      <c r="N41" s="1248"/>
      <c r="O41" s="1248"/>
      <c r="P41" s="1248"/>
      <c r="Q41" s="1248"/>
      <c r="R41" s="1248"/>
      <c r="S41" s="1248"/>
      <c r="T41" s="1248"/>
      <c r="U41" s="1248"/>
      <c r="V41" s="1248"/>
      <c r="W41" s="1248"/>
      <c r="X41" s="1248"/>
      <c r="Y41" s="1248"/>
      <c r="Z41" s="1248"/>
      <c r="AA41" s="1248"/>
      <c r="AB41" s="1248"/>
      <c r="AC41" s="1248"/>
      <c r="AD41" s="1248"/>
      <c r="AE41" s="1248"/>
      <c r="AF41" s="1248"/>
      <c r="AG41" s="1248"/>
      <c r="AH41" s="1248"/>
      <c r="AI41" s="1248"/>
      <c r="AJ41" s="1248"/>
      <c r="AK41" s="1248"/>
      <c r="AL41" s="1248"/>
      <c r="AM41" s="1248"/>
      <c r="AN41" s="1248"/>
      <c r="AO41" s="1248"/>
      <c r="AP41" s="1248"/>
      <c r="AQ41" s="1248"/>
      <c r="AR41" s="1248"/>
      <c r="AS41" s="1248"/>
      <c r="AT41" s="1248"/>
      <c r="AU41" s="1248"/>
      <c r="AV41" s="1248"/>
      <c r="AW41" s="1248"/>
      <c r="AX41" s="1248"/>
      <c r="AY41" s="1248"/>
      <c r="AZ41" s="1248"/>
      <c r="BA41" s="1248"/>
      <c r="BB41" s="1248"/>
      <c r="BC41" s="1248"/>
      <c r="BD41" s="1248"/>
      <c r="BE41" s="1248"/>
      <c r="BF41" s="1248"/>
      <c r="BG41" s="1248"/>
      <c r="BH41" s="1248"/>
      <c r="BI41" s="1248"/>
      <c r="BJ41" s="1248"/>
      <c r="BK41" s="1248"/>
      <c r="BL41" s="1248"/>
      <c r="BM41" s="1248"/>
      <c r="BN41" s="1248"/>
      <c r="BO41" s="1248"/>
      <c r="BP41" s="1248"/>
      <c r="BQ41" s="1248"/>
      <c r="BR41" s="1248"/>
      <c r="BS41" s="1248"/>
      <c r="BT41" s="1248"/>
      <c r="BU41" s="1248"/>
      <c r="BV41" s="1248"/>
      <c r="BW41" s="1248"/>
      <c r="BX41" s="1248"/>
      <c r="BY41" s="1248"/>
      <c r="BZ41" s="1248"/>
      <c r="CA41" s="1248"/>
      <c r="CB41" s="1248"/>
      <c r="CC41" s="1248"/>
      <c r="CD41" s="1248"/>
      <c r="CE41" s="1248"/>
      <c r="CF41" s="1248"/>
      <c r="CG41" s="1248"/>
      <c r="CH41" s="1248"/>
      <c r="CI41" s="1248"/>
      <c r="CJ41" s="1248"/>
      <c r="CK41" s="1248"/>
      <c r="CL41" s="1248"/>
      <c r="CM41" s="1248"/>
      <c r="CN41" s="1248"/>
      <c r="CO41" s="1248"/>
      <c r="CP41" s="1248"/>
      <c r="CQ41" s="1248"/>
      <c r="CR41" s="1248"/>
      <c r="CS41" s="1248"/>
      <c r="CT41" s="1248"/>
      <c r="CU41" s="1248"/>
      <c r="CV41" s="1248"/>
      <c r="CW41" s="1248"/>
      <c r="CX41" s="1248"/>
      <c r="CY41" s="1248"/>
      <c r="CZ41" s="1248"/>
      <c r="DA41" s="1248"/>
      <c r="DB41" s="1248"/>
      <c r="DC41" s="1248"/>
      <c r="DD41" s="1250"/>
    </row>
    <row r="42" spans="2:109" ht="13" x14ac:dyDescent="0.2">
      <c r="B42" s="1251"/>
      <c r="G42" s="1258"/>
      <c r="I42" s="1259"/>
      <c r="J42" s="1259"/>
      <c r="K42" s="1259"/>
      <c r="AM42" s="1258"/>
      <c r="AN42" s="1258" t="s">
        <v>629</v>
      </c>
      <c r="AP42" s="1259"/>
      <c r="AQ42" s="1259"/>
      <c r="AR42" s="1259"/>
      <c r="AY42" s="1258"/>
      <c r="BA42" s="1259"/>
      <c r="BB42" s="1259"/>
      <c r="BC42" s="1259"/>
      <c r="BK42" s="1258"/>
      <c r="BM42" s="1259"/>
      <c r="BN42" s="1259"/>
      <c r="BO42" s="1259"/>
      <c r="BW42" s="1258"/>
      <c r="BY42" s="1259"/>
      <c r="BZ42" s="1259"/>
      <c r="CA42" s="1259"/>
      <c r="CI42" s="1258"/>
      <c r="CK42" s="1259"/>
      <c r="CL42" s="1259"/>
      <c r="CM42" s="1259"/>
      <c r="CU42" s="1258"/>
      <c r="CW42" s="1259"/>
      <c r="CX42" s="1259"/>
      <c r="CY42" s="1259"/>
    </row>
    <row r="43" spans="2:109" ht="13.5" customHeight="1" x14ac:dyDescent="0.2">
      <c r="B43" s="1251"/>
      <c r="AN43" s="1260" t="s">
        <v>630</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2"/>
    </row>
    <row r="44" spans="2:109" ht="13" x14ac:dyDescent="0.2">
      <c r="B44" s="1251"/>
      <c r="AN44" s="1263"/>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5"/>
    </row>
    <row r="45" spans="2:109" ht="13" x14ac:dyDescent="0.2">
      <c r="B45" s="1251"/>
      <c r="AN45" s="1263"/>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5"/>
    </row>
    <row r="46" spans="2:109" ht="13" x14ac:dyDescent="0.2">
      <c r="B46" s="1251"/>
      <c r="AN46" s="1263"/>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5"/>
    </row>
    <row r="47" spans="2:109" ht="13" x14ac:dyDescent="0.2">
      <c r="B47" s="1251"/>
      <c r="AN47" s="1266"/>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8"/>
    </row>
    <row r="48" spans="2:109" ht="13" x14ac:dyDescent="0.2">
      <c r="B48" s="1251"/>
      <c r="H48" s="1269"/>
      <c r="I48" s="1269"/>
      <c r="J48" s="1269"/>
      <c r="AN48" s="1269"/>
      <c r="AO48" s="1269"/>
      <c r="AP48" s="1269"/>
      <c r="AZ48" s="1269"/>
      <c r="BA48" s="1269"/>
      <c r="BB48" s="1269"/>
      <c r="BL48" s="1269"/>
      <c r="BM48" s="1269"/>
      <c r="BN48" s="1269"/>
      <c r="BX48" s="1269"/>
      <c r="BY48" s="1269"/>
      <c r="BZ48" s="1269"/>
      <c r="CJ48" s="1269"/>
      <c r="CK48" s="1269"/>
      <c r="CL48" s="1269"/>
      <c r="CV48" s="1269"/>
      <c r="CW48" s="1269"/>
      <c r="CX48" s="1269"/>
    </row>
    <row r="49" spans="1:109" ht="13" x14ac:dyDescent="0.2">
      <c r="B49" s="1251"/>
      <c r="AN49" s="1245" t="s">
        <v>631</v>
      </c>
    </row>
    <row r="50" spans="1:109" ht="13" x14ac:dyDescent="0.2">
      <c r="B50" s="1251"/>
      <c r="G50" s="1270"/>
      <c r="H50" s="1270"/>
      <c r="I50" s="1270"/>
      <c r="J50" s="1270"/>
      <c r="K50" s="1271"/>
      <c r="L50" s="1271"/>
      <c r="M50" s="1272"/>
      <c r="N50" s="1272"/>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588</v>
      </c>
      <c r="BQ50" s="1276"/>
      <c r="BR50" s="1276"/>
      <c r="BS50" s="1276"/>
      <c r="BT50" s="1276"/>
      <c r="BU50" s="1276"/>
      <c r="BV50" s="1276"/>
      <c r="BW50" s="1276"/>
      <c r="BX50" s="1276" t="s">
        <v>589</v>
      </c>
      <c r="BY50" s="1276"/>
      <c r="BZ50" s="1276"/>
      <c r="CA50" s="1276"/>
      <c r="CB50" s="1276"/>
      <c r="CC50" s="1276"/>
      <c r="CD50" s="1276"/>
      <c r="CE50" s="1276"/>
      <c r="CF50" s="1276" t="s">
        <v>590</v>
      </c>
      <c r="CG50" s="1276"/>
      <c r="CH50" s="1276"/>
      <c r="CI50" s="1276"/>
      <c r="CJ50" s="1276"/>
      <c r="CK50" s="1276"/>
      <c r="CL50" s="1276"/>
      <c r="CM50" s="1276"/>
      <c r="CN50" s="1276" t="s">
        <v>591</v>
      </c>
      <c r="CO50" s="1276"/>
      <c r="CP50" s="1276"/>
      <c r="CQ50" s="1276"/>
      <c r="CR50" s="1276"/>
      <c r="CS50" s="1276"/>
      <c r="CT50" s="1276"/>
      <c r="CU50" s="1276"/>
      <c r="CV50" s="1276" t="s">
        <v>592</v>
      </c>
      <c r="CW50" s="1276"/>
      <c r="CX50" s="1276"/>
      <c r="CY50" s="1276"/>
      <c r="CZ50" s="1276"/>
      <c r="DA50" s="1276"/>
      <c r="DB50" s="1276"/>
      <c r="DC50" s="1276"/>
    </row>
    <row r="51" spans="1:109" ht="13.5" customHeight="1" x14ac:dyDescent="0.2">
      <c r="B51" s="1251"/>
      <c r="G51" s="1277"/>
      <c r="H51" s="1277"/>
      <c r="I51" s="1278"/>
      <c r="J51" s="1278"/>
      <c r="K51" s="1279"/>
      <c r="L51" s="1279"/>
      <c r="M51" s="1279"/>
      <c r="N51" s="1279"/>
      <c r="AM51" s="1269"/>
      <c r="AN51" s="1280" t="s">
        <v>632</v>
      </c>
      <c r="AO51" s="1280"/>
      <c r="AP51" s="1280"/>
      <c r="AQ51" s="1280"/>
      <c r="AR51" s="1280"/>
      <c r="AS51" s="1280"/>
      <c r="AT51" s="1280"/>
      <c r="AU51" s="1280"/>
      <c r="AV51" s="1280"/>
      <c r="AW51" s="1280"/>
      <c r="AX51" s="1280"/>
      <c r="AY51" s="1280"/>
      <c r="AZ51" s="1280"/>
      <c r="BA51" s="1280"/>
      <c r="BB51" s="1280" t="s">
        <v>633</v>
      </c>
      <c r="BC51" s="1280"/>
      <c r="BD51" s="1280"/>
      <c r="BE51" s="1280"/>
      <c r="BF51" s="1280"/>
      <c r="BG51" s="1280"/>
      <c r="BH51" s="1280"/>
      <c r="BI51" s="1280"/>
      <c r="BJ51" s="1280"/>
      <c r="BK51" s="1280"/>
      <c r="BL51" s="1280"/>
      <c r="BM51" s="1280"/>
      <c r="BN51" s="1280"/>
      <c r="BO51" s="1280"/>
      <c r="BP51" s="1281">
        <v>61.1</v>
      </c>
      <c r="BQ51" s="1281"/>
      <c r="BR51" s="1281"/>
      <c r="BS51" s="1281"/>
      <c r="BT51" s="1281"/>
      <c r="BU51" s="1281"/>
      <c r="BV51" s="1281"/>
      <c r="BW51" s="1281"/>
      <c r="BX51" s="1281">
        <v>57.2</v>
      </c>
      <c r="BY51" s="1281"/>
      <c r="BZ51" s="1281"/>
      <c r="CA51" s="1281"/>
      <c r="CB51" s="1281"/>
      <c r="CC51" s="1281"/>
      <c r="CD51" s="1281"/>
      <c r="CE51" s="1281"/>
      <c r="CF51" s="1281">
        <v>52.4</v>
      </c>
      <c r="CG51" s="1281"/>
      <c r="CH51" s="1281"/>
      <c r="CI51" s="1281"/>
      <c r="CJ51" s="1281"/>
      <c r="CK51" s="1281"/>
      <c r="CL51" s="1281"/>
      <c r="CM51" s="1281"/>
      <c r="CN51" s="1281">
        <v>46.1</v>
      </c>
      <c r="CO51" s="1281"/>
      <c r="CP51" s="1281"/>
      <c r="CQ51" s="1281"/>
      <c r="CR51" s="1281"/>
      <c r="CS51" s="1281"/>
      <c r="CT51" s="1281"/>
      <c r="CU51" s="1281"/>
      <c r="CV51" s="1281">
        <v>40.1</v>
      </c>
      <c r="CW51" s="1281"/>
      <c r="CX51" s="1281"/>
      <c r="CY51" s="1281"/>
      <c r="CZ51" s="1281"/>
      <c r="DA51" s="1281"/>
      <c r="DB51" s="1281"/>
      <c r="DC51" s="1281"/>
    </row>
    <row r="52" spans="1:109" ht="13" x14ac:dyDescent="0.2">
      <c r="B52" s="1251"/>
      <c r="G52" s="1277"/>
      <c r="H52" s="1277"/>
      <c r="I52" s="1278"/>
      <c r="J52" s="1278"/>
      <c r="K52" s="1279"/>
      <c r="L52" s="1279"/>
      <c r="M52" s="1279"/>
      <c r="N52" s="1279"/>
      <c r="AM52" s="1269"/>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 x14ac:dyDescent="0.2">
      <c r="A53" s="1259"/>
      <c r="B53" s="1251"/>
      <c r="G53" s="1277"/>
      <c r="H53" s="1277"/>
      <c r="I53" s="1270"/>
      <c r="J53" s="1270"/>
      <c r="K53" s="1279"/>
      <c r="L53" s="1279"/>
      <c r="M53" s="1279"/>
      <c r="N53" s="1279"/>
      <c r="AM53" s="1269"/>
      <c r="AN53" s="1280"/>
      <c r="AO53" s="1280"/>
      <c r="AP53" s="1280"/>
      <c r="AQ53" s="1280"/>
      <c r="AR53" s="1280"/>
      <c r="AS53" s="1280"/>
      <c r="AT53" s="1280"/>
      <c r="AU53" s="1280"/>
      <c r="AV53" s="1280"/>
      <c r="AW53" s="1280"/>
      <c r="AX53" s="1280"/>
      <c r="AY53" s="1280"/>
      <c r="AZ53" s="1280"/>
      <c r="BA53" s="1280"/>
      <c r="BB53" s="1280" t="s">
        <v>634</v>
      </c>
      <c r="BC53" s="1280"/>
      <c r="BD53" s="1280"/>
      <c r="BE53" s="1280"/>
      <c r="BF53" s="1280"/>
      <c r="BG53" s="1280"/>
      <c r="BH53" s="1280"/>
      <c r="BI53" s="1280"/>
      <c r="BJ53" s="1280"/>
      <c r="BK53" s="1280"/>
      <c r="BL53" s="1280"/>
      <c r="BM53" s="1280"/>
      <c r="BN53" s="1280"/>
      <c r="BO53" s="1280"/>
      <c r="BP53" s="1281">
        <v>68.2</v>
      </c>
      <c r="BQ53" s="1281"/>
      <c r="BR53" s="1281"/>
      <c r="BS53" s="1281"/>
      <c r="BT53" s="1281"/>
      <c r="BU53" s="1281"/>
      <c r="BV53" s="1281"/>
      <c r="BW53" s="1281"/>
      <c r="BX53" s="1281">
        <v>69.599999999999994</v>
      </c>
      <c r="BY53" s="1281"/>
      <c r="BZ53" s="1281"/>
      <c r="CA53" s="1281"/>
      <c r="CB53" s="1281"/>
      <c r="CC53" s="1281"/>
      <c r="CD53" s="1281"/>
      <c r="CE53" s="1281"/>
      <c r="CF53" s="1281">
        <v>69.8</v>
      </c>
      <c r="CG53" s="1281"/>
      <c r="CH53" s="1281"/>
      <c r="CI53" s="1281"/>
      <c r="CJ53" s="1281"/>
      <c r="CK53" s="1281"/>
      <c r="CL53" s="1281"/>
      <c r="CM53" s="1281"/>
      <c r="CN53" s="1281">
        <v>70.400000000000006</v>
      </c>
      <c r="CO53" s="1281"/>
      <c r="CP53" s="1281"/>
      <c r="CQ53" s="1281"/>
      <c r="CR53" s="1281"/>
      <c r="CS53" s="1281"/>
      <c r="CT53" s="1281"/>
      <c r="CU53" s="1281"/>
      <c r="CV53" s="1281">
        <v>71.8</v>
      </c>
      <c r="CW53" s="1281"/>
      <c r="CX53" s="1281"/>
      <c r="CY53" s="1281"/>
      <c r="CZ53" s="1281"/>
      <c r="DA53" s="1281"/>
      <c r="DB53" s="1281"/>
      <c r="DC53" s="1281"/>
    </row>
    <row r="54" spans="1:109" ht="13" x14ac:dyDescent="0.2">
      <c r="A54" s="1259"/>
      <c r="B54" s="1251"/>
      <c r="G54" s="1277"/>
      <c r="H54" s="1277"/>
      <c r="I54" s="1270"/>
      <c r="J54" s="1270"/>
      <c r="K54" s="1279"/>
      <c r="L54" s="1279"/>
      <c r="M54" s="1279"/>
      <c r="N54" s="1279"/>
      <c r="AM54" s="1269"/>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 x14ac:dyDescent="0.2">
      <c r="A55" s="1259"/>
      <c r="B55" s="1251"/>
      <c r="G55" s="1270"/>
      <c r="H55" s="1270"/>
      <c r="I55" s="1270"/>
      <c r="J55" s="1270"/>
      <c r="K55" s="1279"/>
      <c r="L55" s="1279"/>
      <c r="M55" s="1279"/>
      <c r="N55" s="1279"/>
      <c r="AN55" s="1276" t="s">
        <v>635</v>
      </c>
      <c r="AO55" s="1276"/>
      <c r="AP55" s="1276"/>
      <c r="AQ55" s="1276"/>
      <c r="AR55" s="1276"/>
      <c r="AS55" s="1276"/>
      <c r="AT55" s="1276"/>
      <c r="AU55" s="1276"/>
      <c r="AV55" s="1276"/>
      <c r="AW55" s="1276"/>
      <c r="AX55" s="1276"/>
      <c r="AY55" s="1276"/>
      <c r="AZ55" s="1276"/>
      <c r="BA55" s="1276"/>
      <c r="BB55" s="1280" t="s">
        <v>633</v>
      </c>
      <c r="BC55" s="1280"/>
      <c r="BD55" s="1280"/>
      <c r="BE55" s="1280"/>
      <c r="BF55" s="1280"/>
      <c r="BG55" s="1280"/>
      <c r="BH55" s="1280"/>
      <c r="BI55" s="1280"/>
      <c r="BJ55" s="1280"/>
      <c r="BK55" s="1280"/>
      <c r="BL55" s="1280"/>
      <c r="BM55" s="1280"/>
      <c r="BN55" s="1280"/>
      <c r="BO55" s="1280"/>
      <c r="BP55" s="1281">
        <v>37.6</v>
      </c>
      <c r="BQ55" s="1281"/>
      <c r="BR55" s="1281"/>
      <c r="BS55" s="1281"/>
      <c r="BT55" s="1281"/>
      <c r="BU55" s="1281"/>
      <c r="BV55" s="1281"/>
      <c r="BW55" s="1281"/>
      <c r="BX55" s="1281">
        <v>34</v>
      </c>
      <c r="BY55" s="1281"/>
      <c r="BZ55" s="1281"/>
      <c r="CA55" s="1281"/>
      <c r="CB55" s="1281"/>
      <c r="CC55" s="1281"/>
      <c r="CD55" s="1281"/>
      <c r="CE55" s="1281"/>
      <c r="CF55" s="1281">
        <v>33.9</v>
      </c>
      <c r="CG55" s="1281"/>
      <c r="CH55" s="1281"/>
      <c r="CI55" s="1281"/>
      <c r="CJ55" s="1281"/>
      <c r="CK55" s="1281"/>
      <c r="CL55" s="1281"/>
      <c r="CM55" s="1281"/>
      <c r="CN55" s="1281">
        <v>31.5</v>
      </c>
      <c r="CO55" s="1281"/>
      <c r="CP55" s="1281"/>
      <c r="CQ55" s="1281"/>
      <c r="CR55" s="1281"/>
      <c r="CS55" s="1281"/>
      <c r="CT55" s="1281"/>
      <c r="CU55" s="1281"/>
      <c r="CV55" s="1281">
        <v>23.4</v>
      </c>
      <c r="CW55" s="1281"/>
      <c r="CX55" s="1281"/>
      <c r="CY55" s="1281"/>
      <c r="CZ55" s="1281"/>
      <c r="DA55" s="1281"/>
      <c r="DB55" s="1281"/>
      <c r="DC55" s="1281"/>
    </row>
    <row r="56" spans="1:109" ht="13" x14ac:dyDescent="0.2">
      <c r="A56" s="1259"/>
      <c r="B56" s="1251"/>
      <c r="G56" s="1270"/>
      <c r="H56" s="1270"/>
      <c r="I56" s="1270"/>
      <c r="J56" s="1270"/>
      <c r="K56" s="1279"/>
      <c r="L56" s="1279"/>
      <c r="M56" s="1279"/>
      <c r="N56" s="1279"/>
      <c r="AN56" s="1276"/>
      <c r="AO56" s="1276"/>
      <c r="AP56" s="1276"/>
      <c r="AQ56" s="1276"/>
      <c r="AR56" s="1276"/>
      <c r="AS56" s="1276"/>
      <c r="AT56" s="1276"/>
      <c r="AU56" s="1276"/>
      <c r="AV56" s="1276"/>
      <c r="AW56" s="1276"/>
      <c r="AX56" s="1276"/>
      <c r="AY56" s="1276"/>
      <c r="AZ56" s="1276"/>
      <c r="BA56" s="1276"/>
      <c r="BB56" s="1280"/>
      <c r="BC56" s="1280"/>
      <c r="BD56" s="1280"/>
      <c r="BE56" s="1280"/>
      <c r="BF56" s="1280"/>
      <c r="BG56" s="1280"/>
      <c r="BH56" s="1280"/>
      <c r="BI56" s="1280"/>
      <c r="BJ56" s="1280"/>
      <c r="BK56" s="1280"/>
      <c r="BL56" s="1280"/>
      <c r="BM56" s="1280"/>
      <c r="BN56" s="1280"/>
      <c r="BO56" s="1280"/>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259" customFormat="1" ht="13" x14ac:dyDescent="0.2">
      <c r="B57" s="1282"/>
      <c r="G57" s="1270"/>
      <c r="H57" s="1270"/>
      <c r="I57" s="1283"/>
      <c r="J57" s="1283"/>
      <c r="K57" s="1279"/>
      <c r="L57" s="1279"/>
      <c r="M57" s="1279"/>
      <c r="N57" s="1279"/>
      <c r="AM57" s="1245"/>
      <c r="AN57" s="1276"/>
      <c r="AO57" s="1276"/>
      <c r="AP57" s="1276"/>
      <c r="AQ57" s="1276"/>
      <c r="AR57" s="1276"/>
      <c r="AS57" s="1276"/>
      <c r="AT57" s="1276"/>
      <c r="AU57" s="1276"/>
      <c r="AV57" s="1276"/>
      <c r="AW57" s="1276"/>
      <c r="AX57" s="1276"/>
      <c r="AY57" s="1276"/>
      <c r="AZ57" s="1276"/>
      <c r="BA57" s="1276"/>
      <c r="BB57" s="1280" t="s">
        <v>634</v>
      </c>
      <c r="BC57" s="1280"/>
      <c r="BD57" s="1280"/>
      <c r="BE57" s="1280"/>
      <c r="BF57" s="1280"/>
      <c r="BG57" s="1280"/>
      <c r="BH57" s="1280"/>
      <c r="BI57" s="1280"/>
      <c r="BJ57" s="1280"/>
      <c r="BK57" s="1280"/>
      <c r="BL57" s="1280"/>
      <c r="BM57" s="1280"/>
      <c r="BN57" s="1280"/>
      <c r="BO57" s="1280"/>
      <c r="BP57" s="1281">
        <v>60</v>
      </c>
      <c r="BQ57" s="1281"/>
      <c r="BR57" s="1281"/>
      <c r="BS57" s="1281"/>
      <c r="BT57" s="1281"/>
      <c r="BU57" s="1281"/>
      <c r="BV57" s="1281"/>
      <c r="BW57" s="1281"/>
      <c r="BX57" s="1281">
        <v>61.1</v>
      </c>
      <c r="BY57" s="1281"/>
      <c r="BZ57" s="1281"/>
      <c r="CA57" s="1281"/>
      <c r="CB57" s="1281"/>
      <c r="CC57" s="1281"/>
      <c r="CD57" s="1281"/>
      <c r="CE57" s="1281"/>
      <c r="CF57" s="1281">
        <v>61.9</v>
      </c>
      <c r="CG57" s="1281"/>
      <c r="CH57" s="1281"/>
      <c r="CI57" s="1281"/>
      <c r="CJ57" s="1281"/>
      <c r="CK57" s="1281"/>
      <c r="CL57" s="1281"/>
      <c r="CM57" s="1281"/>
      <c r="CN57" s="1281">
        <v>62.7</v>
      </c>
      <c r="CO57" s="1281"/>
      <c r="CP57" s="1281"/>
      <c r="CQ57" s="1281"/>
      <c r="CR57" s="1281"/>
      <c r="CS57" s="1281"/>
      <c r="CT57" s="1281"/>
      <c r="CU57" s="1281"/>
      <c r="CV57" s="1281">
        <v>63.9</v>
      </c>
      <c r="CW57" s="1281"/>
      <c r="CX57" s="1281"/>
      <c r="CY57" s="1281"/>
      <c r="CZ57" s="1281"/>
      <c r="DA57" s="1281"/>
      <c r="DB57" s="1281"/>
      <c r="DC57" s="1281"/>
      <c r="DD57" s="1284"/>
      <c r="DE57" s="1282"/>
    </row>
    <row r="58" spans="1:109" s="1259" customFormat="1" ht="13" x14ac:dyDescent="0.2">
      <c r="A58" s="1245"/>
      <c r="B58" s="1282"/>
      <c r="G58" s="1270"/>
      <c r="H58" s="1270"/>
      <c r="I58" s="1283"/>
      <c r="J58" s="1283"/>
      <c r="K58" s="1279"/>
      <c r="L58" s="1279"/>
      <c r="M58" s="1279"/>
      <c r="N58" s="1279"/>
      <c r="AM58" s="1245"/>
      <c r="AN58" s="1276"/>
      <c r="AO58" s="1276"/>
      <c r="AP58" s="1276"/>
      <c r="AQ58" s="1276"/>
      <c r="AR58" s="1276"/>
      <c r="AS58" s="1276"/>
      <c r="AT58" s="1276"/>
      <c r="AU58" s="1276"/>
      <c r="AV58" s="1276"/>
      <c r="AW58" s="1276"/>
      <c r="AX58" s="1276"/>
      <c r="AY58" s="1276"/>
      <c r="AZ58" s="1276"/>
      <c r="BA58" s="1276"/>
      <c r="BB58" s="1280"/>
      <c r="BC58" s="1280"/>
      <c r="BD58" s="1280"/>
      <c r="BE58" s="1280"/>
      <c r="BF58" s="1280"/>
      <c r="BG58" s="1280"/>
      <c r="BH58" s="1280"/>
      <c r="BI58" s="1280"/>
      <c r="BJ58" s="1280"/>
      <c r="BK58" s="1280"/>
      <c r="BL58" s="1280"/>
      <c r="BM58" s="1280"/>
      <c r="BN58" s="1280"/>
      <c r="BO58" s="1280"/>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284"/>
      <c r="DE58" s="1282"/>
    </row>
    <row r="59" spans="1:109" s="1259" customFormat="1" ht="13" x14ac:dyDescent="0.2">
      <c r="A59" s="1245"/>
      <c r="B59" s="1282"/>
      <c r="K59" s="1285"/>
      <c r="L59" s="1285"/>
      <c r="M59" s="1285"/>
      <c r="N59" s="1285"/>
      <c r="AQ59" s="1285"/>
      <c r="AR59" s="1285"/>
      <c r="AS59" s="1285"/>
      <c r="AT59" s="1285"/>
      <c r="BC59" s="1285"/>
      <c r="BD59" s="1285"/>
      <c r="BE59" s="1285"/>
      <c r="BF59" s="1285"/>
      <c r="BO59" s="1285"/>
      <c r="BP59" s="1285"/>
      <c r="BQ59" s="1285"/>
      <c r="BR59" s="1285"/>
      <c r="CA59" s="1285"/>
      <c r="CB59" s="1285"/>
      <c r="CC59" s="1285"/>
      <c r="CD59" s="1285"/>
      <c r="CM59" s="1285"/>
      <c r="CN59" s="1285"/>
      <c r="CO59" s="1285"/>
      <c r="CP59" s="1285"/>
      <c r="CY59" s="1285"/>
      <c r="CZ59" s="1285"/>
      <c r="DA59" s="1285"/>
      <c r="DB59" s="1285"/>
      <c r="DC59" s="1285"/>
      <c r="DD59" s="1284"/>
      <c r="DE59" s="1282"/>
    </row>
    <row r="60" spans="1:109" s="1259" customFormat="1" ht="13" x14ac:dyDescent="0.2">
      <c r="A60" s="1245"/>
      <c r="B60" s="1282"/>
      <c r="K60" s="1285"/>
      <c r="L60" s="1285"/>
      <c r="M60" s="1285"/>
      <c r="N60" s="1285"/>
      <c r="AQ60" s="1285"/>
      <c r="AR60" s="1285"/>
      <c r="AS60" s="1285"/>
      <c r="AT60" s="1285"/>
      <c r="BC60" s="1285"/>
      <c r="BD60" s="1285"/>
      <c r="BE60" s="1285"/>
      <c r="BF60" s="1285"/>
      <c r="BO60" s="1285"/>
      <c r="BP60" s="1285"/>
      <c r="BQ60" s="1285"/>
      <c r="BR60" s="1285"/>
      <c r="CA60" s="1285"/>
      <c r="CB60" s="1285"/>
      <c r="CC60" s="1285"/>
      <c r="CD60" s="1285"/>
      <c r="CM60" s="1285"/>
      <c r="CN60" s="1285"/>
      <c r="CO60" s="1285"/>
      <c r="CP60" s="1285"/>
      <c r="CY60" s="1285"/>
      <c r="CZ60" s="1285"/>
      <c r="DA60" s="1285"/>
      <c r="DB60" s="1285"/>
      <c r="DC60" s="1285"/>
      <c r="DD60" s="1284"/>
      <c r="DE60" s="1282"/>
    </row>
    <row r="61" spans="1:109" s="1259" customFormat="1" ht="13" x14ac:dyDescent="0.2">
      <c r="A61" s="1245"/>
      <c r="B61" s="1286"/>
      <c r="C61" s="1287"/>
      <c r="D61" s="1287"/>
      <c r="E61" s="1287"/>
      <c r="F61" s="1287"/>
      <c r="G61" s="1287"/>
      <c r="H61" s="1287"/>
      <c r="I61" s="1287"/>
      <c r="J61" s="1287"/>
      <c r="K61" s="1287"/>
      <c r="L61" s="1287"/>
      <c r="M61" s="1288"/>
      <c r="N61" s="1288"/>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8"/>
      <c r="AT61" s="1288"/>
      <c r="AU61" s="1287"/>
      <c r="AV61" s="1287"/>
      <c r="AW61" s="1287"/>
      <c r="AX61" s="1287"/>
      <c r="AY61" s="1287"/>
      <c r="AZ61" s="1287"/>
      <c r="BA61" s="1287"/>
      <c r="BB61" s="1287"/>
      <c r="BC61" s="1287"/>
      <c r="BD61" s="1287"/>
      <c r="BE61" s="1288"/>
      <c r="BF61" s="1288"/>
      <c r="BG61" s="1287"/>
      <c r="BH61" s="1287"/>
      <c r="BI61" s="1287"/>
      <c r="BJ61" s="1287"/>
      <c r="BK61" s="1287"/>
      <c r="BL61" s="1287"/>
      <c r="BM61" s="1287"/>
      <c r="BN61" s="1287"/>
      <c r="BO61" s="1287"/>
      <c r="BP61" s="1287"/>
      <c r="BQ61" s="1288"/>
      <c r="BR61" s="1288"/>
      <c r="BS61" s="1287"/>
      <c r="BT61" s="1287"/>
      <c r="BU61" s="1287"/>
      <c r="BV61" s="1287"/>
      <c r="BW61" s="1287"/>
      <c r="BX61" s="1287"/>
      <c r="BY61" s="1287"/>
      <c r="BZ61" s="1287"/>
      <c r="CA61" s="1287"/>
      <c r="CB61" s="1287"/>
      <c r="CC61" s="1288"/>
      <c r="CD61" s="1288"/>
      <c r="CE61" s="1287"/>
      <c r="CF61" s="1287"/>
      <c r="CG61" s="1287"/>
      <c r="CH61" s="1287"/>
      <c r="CI61" s="1287"/>
      <c r="CJ61" s="1287"/>
      <c r="CK61" s="1287"/>
      <c r="CL61" s="1287"/>
      <c r="CM61" s="1287"/>
      <c r="CN61" s="1287"/>
      <c r="CO61" s="1288"/>
      <c r="CP61" s="1288"/>
      <c r="CQ61" s="1287"/>
      <c r="CR61" s="1287"/>
      <c r="CS61" s="1287"/>
      <c r="CT61" s="1287"/>
      <c r="CU61" s="1287"/>
      <c r="CV61" s="1287"/>
      <c r="CW61" s="1287"/>
      <c r="CX61" s="1287"/>
      <c r="CY61" s="1287"/>
      <c r="CZ61" s="1287"/>
      <c r="DA61" s="1288"/>
      <c r="DB61" s="1288"/>
      <c r="DC61" s="1288"/>
      <c r="DD61" s="1289"/>
      <c r="DE61" s="1282"/>
    </row>
    <row r="62" spans="1:109" ht="13" x14ac:dyDescent="0.2">
      <c r="B62" s="1256"/>
      <c r="C62" s="1256"/>
      <c r="D62" s="1256"/>
      <c r="E62" s="1256"/>
      <c r="F62" s="1256"/>
      <c r="G62" s="1256"/>
      <c r="H62" s="1256"/>
      <c r="I62" s="1256"/>
      <c r="J62" s="1256"/>
      <c r="K62" s="1256"/>
      <c r="L62" s="1256"/>
      <c r="M62" s="1256"/>
      <c r="N62" s="1256"/>
      <c r="O62" s="1256"/>
      <c r="P62" s="1256"/>
      <c r="Q62" s="1256"/>
      <c r="R62" s="1256"/>
      <c r="S62" s="1256"/>
      <c r="T62" s="1256"/>
      <c r="U62" s="1256"/>
      <c r="V62" s="1256"/>
      <c r="W62" s="1256"/>
      <c r="X62" s="1256"/>
      <c r="Y62" s="1256"/>
      <c r="Z62" s="1256"/>
      <c r="AA62" s="1256"/>
      <c r="AB62" s="1256"/>
      <c r="AC62" s="1256"/>
      <c r="AD62" s="1256"/>
      <c r="AE62" s="1256"/>
      <c r="AF62" s="1256"/>
      <c r="AG62" s="1256"/>
      <c r="AH62" s="1256"/>
      <c r="AI62" s="1256"/>
      <c r="AJ62" s="1256"/>
      <c r="AK62" s="1256"/>
      <c r="AL62" s="1256"/>
      <c r="AM62" s="1256"/>
      <c r="AN62" s="1256"/>
      <c r="AO62" s="1256"/>
      <c r="AP62" s="1256"/>
      <c r="AQ62" s="1256"/>
      <c r="AR62" s="1256"/>
      <c r="AS62" s="1256"/>
      <c r="AT62" s="1256"/>
      <c r="AU62" s="1256"/>
      <c r="AV62" s="1256"/>
      <c r="AW62" s="1256"/>
      <c r="AX62" s="1256"/>
      <c r="AY62" s="1256"/>
      <c r="AZ62" s="1256"/>
      <c r="BA62" s="1256"/>
      <c r="BB62" s="1256"/>
      <c r="BC62" s="1256"/>
      <c r="BD62" s="1256"/>
      <c r="BE62" s="1256"/>
      <c r="BF62" s="1256"/>
      <c r="BG62" s="1256"/>
      <c r="BH62" s="1256"/>
      <c r="BI62" s="1256"/>
      <c r="BJ62" s="1256"/>
      <c r="BK62" s="1256"/>
      <c r="BL62" s="1256"/>
      <c r="BM62" s="1256"/>
      <c r="BN62" s="1256"/>
      <c r="BO62" s="1256"/>
      <c r="BP62" s="1256"/>
      <c r="BQ62" s="1256"/>
      <c r="BR62" s="1256"/>
      <c r="BS62" s="1256"/>
      <c r="BT62" s="1256"/>
      <c r="BU62" s="1256"/>
      <c r="BV62" s="1256"/>
      <c r="BW62" s="1256"/>
      <c r="BX62" s="1256"/>
      <c r="BY62" s="1256"/>
      <c r="BZ62" s="1256"/>
      <c r="CA62" s="1256"/>
      <c r="CB62" s="1256"/>
      <c r="CC62" s="1256"/>
      <c r="CD62" s="1256"/>
      <c r="CE62" s="1256"/>
      <c r="CF62" s="1256"/>
      <c r="CG62" s="1256"/>
      <c r="CH62" s="1256"/>
      <c r="CI62" s="1256"/>
      <c r="CJ62" s="1256"/>
      <c r="CK62" s="1256"/>
      <c r="CL62" s="1256"/>
      <c r="CM62" s="1256"/>
      <c r="CN62" s="1256"/>
      <c r="CO62" s="1256"/>
      <c r="CP62" s="1256"/>
      <c r="CQ62" s="1256"/>
      <c r="CR62" s="1256"/>
      <c r="CS62" s="1256"/>
      <c r="CT62" s="1256"/>
      <c r="CU62" s="1256"/>
      <c r="CV62" s="1256"/>
      <c r="CW62" s="1256"/>
      <c r="CX62" s="1256"/>
      <c r="CY62" s="1256"/>
      <c r="CZ62" s="1256"/>
      <c r="DA62" s="1256"/>
      <c r="DB62" s="1256"/>
      <c r="DC62" s="1256"/>
      <c r="DD62" s="1256"/>
      <c r="DE62" s="1245"/>
    </row>
    <row r="63" spans="1:109" ht="16.5" x14ac:dyDescent="0.2">
      <c r="B63" s="1290" t="s">
        <v>636</v>
      </c>
    </row>
    <row r="64" spans="1:109" ht="13" x14ac:dyDescent="0.2">
      <c r="B64" s="1251"/>
      <c r="G64" s="1258"/>
      <c r="I64" s="1291"/>
      <c r="J64" s="1291"/>
      <c r="K64" s="1291"/>
      <c r="L64" s="1291"/>
      <c r="M64" s="1291"/>
      <c r="N64" s="1292"/>
      <c r="AM64" s="1258"/>
      <c r="AN64" s="1258" t="s">
        <v>629</v>
      </c>
      <c r="AP64" s="1259"/>
      <c r="AQ64" s="1259"/>
      <c r="AR64" s="1259"/>
      <c r="AY64" s="1258"/>
      <c r="BA64" s="1259"/>
      <c r="BB64" s="1259"/>
      <c r="BC64" s="1259"/>
      <c r="BK64" s="1258"/>
      <c r="BM64" s="1259"/>
      <c r="BN64" s="1259"/>
      <c r="BO64" s="1259"/>
      <c r="BW64" s="1258"/>
      <c r="BY64" s="1259"/>
      <c r="BZ64" s="1259"/>
      <c r="CA64" s="1259"/>
      <c r="CI64" s="1258"/>
      <c r="CK64" s="1259"/>
      <c r="CL64" s="1259"/>
      <c r="CM64" s="1259"/>
      <c r="CU64" s="1258"/>
      <c r="CW64" s="1259"/>
      <c r="CX64" s="1259"/>
      <c r="CY64" s="1259"/>
    </row>
    <row r="65" spans="2:107" ht="13" x14ac:dyDescent="0.2">
      <c r="B65" s="1251"/>
      <c r="AN65" s="1293" t="s">
        <v>637</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2"/>
    </row>
    <row r="66" spans="2:107" ht="13" x14ac:dyDescent="0.2">
      <c r="B66" s="1251"/>
      <c r="AN66" s="1263"/>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5"/>
    </row>
    <row r="67" spans="2:107" ht="13" x14ac:dyDescent="0.2">
      <c r="B67" s="1251"/>
      <c r="AN67" s="1263"/>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5"/>
    </row>
    <row r="68" spans="2:107" ht="13" x14ac:dyDescent="0.2">
      <c r="B68" s="1251"/>
      <c r="AN68" s="1263"/>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5"/>
    </row>
    <row r="69" spans="2:107" ht="13" x14ac:dyDescent="0.2">
      <c r="B69" s="1251"/>
      <c r="AN69" s="1266"/>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8"/>
    </row>
    <row r="70" spans="2:107" ht="13" x14ac:dyDescent="0.2">
      <c r="B70" s="1251"/>
      <c r="H70" s="1294"/>
      <c r="I70" s="1294"/>
      <c r="J70" s="1295"/>
      <c r="K70" s="1295"/>
      <c r="L70" s="1296"/>
      <c r="M70" s="1295"/>
      <c r="N70" s="1296"/>
      <c r="AN70" s="1269"/>
      <c r="AO70" s="1269"/>
      <c r="AP70" s="1269"/>
      <c r="AZ70" s="1269"/>
      <c r="BA70" s="1269"/>
      <c r="BB70" s="1269"/>
      <c r="BL70" s="1269"/>
      <c r="BM70" s="1269"/>
      <c r="BN70" s="1269"/>
      <c r="BX70" s="1269"/>
      <c r="BY70" s="1269"/>
      <c r="BZ70" s="1269"/>
      <c r="CJ70" s="1269"/>
      <c r="CK70" s="1269"/>
      <c r="CL70" s="1269"/>
      <c r="CV70" s="1269"/>
      <c r="CW70" s="1269"/>
      <c r="CX70" s="1269"/>
    </row>
    <row r="71" spans="2:107" ht="13" x14ac:dyDescent="0.2">
      <c r="B71" s="1251"/>
      <c r="G71" s="1297"/>
      <c r="I71" s="1298"/>
      <c r="J71" s="1295"/>
      <c r="K71" s="1295"/>
      <c r="L71" s="1296"/>
      <c r="M71" s="1295"/>
      <c r="N71" s="1296"/>
      <c r="AM71" s="1297"/>
      <c r="AN71" s="1245" t="s">
        <v>631</v>
      </c>
    </row>
    <row r="72" spans="2:107" ht="13" x14ac:dyDescent="0.2">
      <c r="B72" s="1251"/>
      <c r="G72" s="1270"/>
      <c r="H72" s="1270"/>
      <c r="I72" s="1270"/>
      <c r="J72" s="1270"/>
      <c r="K72" s="1271"/>
      <c r="L72" s="1271"/>
      <c r="M72" s="1272"/>
      <c r="N72" s="1272"/>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588</v>
      </c>
      <c r="BQ72" s="1276"/>
      <c r="BR72" s="1276"/>
      <c r="BS72" s="1276"/>
      <c r="BT72" s="1276"/>
      <c r="BU72" s="1276"/>
      <c r="BV72" s="1276"/>
      <c r="BW72" s="1276"/>
      <c r="BX72" s="1276" t="s">
        <v>589</v>
      </c>
      <c r="BY72" s="1276"/>
      <c r="BZ72" s="1276"/>
      <c r="CA72" s="1276"/>
      <c r="CB72" s="1276"/>
      <c r="CC72" s="1276"/>
      <c r="CD72" s="1276"/>
      <c r="CE72" s="1276"/>
      <c r="CF72" s="1276" t="s">
        <v>590</v>
      </c>
      <c r="CG72" s="1276"/>
      <c r="CH72" s="1276"/>
      <c r="CI72" s="1276"/>
      <c r="CJ72" s="1276"/>
      <c r="CK72" s="1276"/>
      <c r="CL72" s="1276"/>
      <c r="CM72" s="1276"/>
      <c r="CN72" s="1276" t="s">
        <v>591</v>
      </c>
      <c r="CO72" s="1276"/>
      <c r="CP72" s="1276"/>
      <c r="CQ72" s="1276"/>
      <c r="CR72" s="1276"/>
      <c r="CS72" s="1276"/>
      <c r="CT72" s="1276"/>
      <c r="CU72" s="1276"/>
      <c r="CV72" s="1276" t="s">
        <v>592</v>
      </c>
      <c r="CW72" s="1276"/>
      <c r="CX72" s="1276"/>
      <c r="CY72" s="1276"/>
      <c r="CZ72" s="1276"/>
      <c r="DA72" s="1276"/>
      <c r="DB72" s="1276"/>
      <c r="DC72" s="1276"/>
    </row>
    <row r="73" spans="2:107" ht="13" x14ac:dyDescent="0.2">
      <c r="B73" s="1251"/>
      <c r="G73" s="1277"/>
      <c r="H73" s="1277"/>
      <c r="I73" s="1277"/>
      <c r="J73" s="1277"/>
      <c r="K73" s="1299"/>
      <c r="L73" s="1299"/>
      <c r="M73" s="1299"/>
      <c r="N73" s="1299"/>
      <c r="AM73" s="1269"/>
      <c r="AN73" s="1280" t="s">
        <v>632</v>
      </c>
      <c r="AO73" s="1280"/>
      <c r="AP73" s="1280"/>
      <c r="AQ73" s="1280"/>
      <c r="AR73" s="1280"/>
      <c r="AS73" s="1280"/>
      <c r="AT73" s="1280"/>
      <c r="AU73" s="1280"/>
      <c r="AV73" s="1280"/>
      <c r="AW73" s="1280"/>
      <c r="AX73" s="1280"/>
      <c r="AY73" s="1280"/>
      <c r="AZ73" s="1280"/>
      <c r="BA73" s="1280"/>
      <c r="BB73" s="1280" t="s">
        <v>633</v>
      </c>
      <c r="BC73" s="1280"/>
      <c r="BD73" s="1280"/>
      <c r="BE73" s="1280"/>
      <c r="BF73" s="1280"/>
      <c r="BG73" s="1280"/>
      <c r="BH73" s="1280"/>
      <c r="BI73" s="1280"/>
      <c r="BJ73" s="1280"/>
      <c r="BK73" s="1280"/>
      <c r="BL73" s="1280"/>
      <c r="BM73" s="1280"/>
      <c r="BN73" s="1280"/>
      <c r="BO73" s="1280"/>
      <c r="BP73" s="1281">
        <v>61.1</v>
      </c>
      <c r="BQ73" s="1281"/>
      <c r="BR73" s="1281"/>
      <c r="BS73" s="1281"/>
      <c r="BT73" s="1281"/>
      <c r="BU73" s="1281"/>
      <c r="BV73" s="1281"/>
      <c r="BW73" s="1281"/>
      <c r="BX73" s="1281">
        <v>57.2</v>
      </c>
      <c r="BY73" s="1281"/>
      <c r="BZ73" s="1281"/>
      <c r="CA73" s="1281"/>
      <c r="CB73" s="1281"/>
      <c r="CC73" s="1281"/>
      <c r="CD73" s="1281"/>
      <c r="CE73" s="1281"/>
      <c r="CF73" s="1281">
        <v>52.4</v>
      </c>
      <c r="CG73" s="1281"/>
      <c r="CH73" s="1281"/>
      <c r="CI73" s="1281"/>
      <c r="CJ73" s="1281"/>
      <c r="CK73" s="1281"/>
      <c r="CL73" s="1281"/>
      <c r="CM73" s="1281"/>
      <c r="CN73" s="1281">
        <v>46.1</v>
      </c>
      <c r="CO73" s="1281"/>
      <c r="CP73" s="1281"/>
      <c r="CQ73" s="1281"/>
      <c r="CR73" s="1281"/>
      <c r="CS73" s="1281"/>
      <c r="CT73" s="1281"/>
      <c r="CU73" s="1281"/>
      <c r="CV73" s="1281">
        <v>40.1</v>
      </c>
      <c r="CW73" s="1281"/>
      <c r="CX73" s="1281"/>
      <c r="CY73" s="1281"/>
      <c r="CZ73" s="1281"/>
      <c r="DA73" s="1281"/>
      <c r="DB73" s="1281"/>
      <c r="DC73" s="1281"/>
    </row>
    <row r="74" spans="2:107" ht="13" x14ac:dyDescent="0.2">
      <c r="B74" s="1251"/>
      <c r="G74" s="1277"/>
      <c r="H74" s="1277"/>
      <c r="I74" s="1277"/>
      <c r="J74" s="1277"/>
      <c r="K74" s="1299"/>
      <c r="L74" s="1299"/>
      <c r="M74" s="1299"/>
      <c r="N74" s="1299"/>
      <c r="AM74" s="1269"/>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 x14ac:dyDescent="0.2">
      <c r="B75" s="1251"/>
      <c r="G75" s="1277"/>
      <c r="H75" s="1277"/>
      <c r="I75" s="1270"/>
      <c r="J75" s="1270"/>
      <c r="K75" s="1279"/>
      <c r="L75" s="1279"/>
      <c r="M75" s="1279"/>
      <c r="N75" s="1279"/>
      <c r="AM75" s="1269"/>
      <c r="AN75" s="1280"/>
      <c r="AO75" s="1280"/>
      <c r="AP75" s="1280"/>
      <c r="AQ75" s="1280"/>
      <c r="AR75" s="1280"/>
      <c r="AS75" s="1280"/>
      <c r="AT75" s="1280"/>
      <c r="AU75" s="1280"/>
      <c r="AV75" s="1280"/>
      <c r="AW75" s="1280"/>
      <c r="AX75" s="1280"/>
      <c r="AY75" s="1280"/>
      <c r="AZ75" s="1280"/>
      <c r="BA75" s="1280"/>
      <c r="BB75" s="1280" t="s">
        <v>638</v>
      </c>
      <c r="BC75" s="1280"/>
      <c r="BD75" s="1280"/>
      <c r="BE75" s="1280"/>
      <c r="BF75" s="1280"/>
      <c r="BG75" s="1280"/>
      <c r="BH75" s="1280"/>
      <c r="BI75" s="1280"/>
      <c r="BJ75" s="1280"/>
      <c r="BK75" s="1280"/>
      <c r="BL75" s="1280"/>
      <c r="BM75" s="1280"/>
      <c r="BN75" s="1280"/>
      <c r="BO75" s="1280"/>
      <c r="BP75" s="1281">
        <v>7.9</v>
      </c>
      <c r="BQ75" s="1281"/>
      <c r="BR75" s="1281"/>
      <c r="BS75" s="1281"/>
      <c r="BT75" s="1281"/>
      <c r="BU75" s="1281"/>
      <c r="BV75" s="1281"/>
      <c r="BW75" s="1281"/>
      <c r="BX75" s="1281">
        <v>8.1</v>
      </c>
      <c r="BY75" s="1281"/>
      <c r="BZ75" s="1281"/>
      <c r="CA75" s="1281"/>
      <c r="CB75" s="1281"/>
      <c r="CC75" s="1281"/>
      <c r="CD75" s="1281"/>
      <c r="CE75" s="1281"/>
      <c r="CF75" s="1281">
        <v>7.3</v>
      </c>
      <c r="CG75" s="1281"/>
      <c r="CH75" s="1281"/>
      <c r="CI75" s="1281"/>
      <c r="CJ75" s="1281"/>
      <c r="CK75" s="1281"/>
      <c r="CL75" s="1281"/>
      <c r="CM75" s="1281"/>
      <c r="CN75" s="1281">
        <v>6.4</v>
      </c>
      <c r="CO75" s="1281"/>
      <c r="CP75" s="1281"/>
      <c r="CQ75" s="1281"/>
      <c r="CR75" s="1281"/>
      <c r="CS75" s="1281"/>
      <c r="CT75" s="1281"/>
      <c r="CU75" s="1281"/>
      <c r="CV75" s="1281">
        <v>5.0999999999999996</v>
      </c>
      <c r="CW75" s="1281"/>
      <c r="CX75" s="1281"/>
      <c r="CY75" s="1281"/>
      <c r="CZ75" s="1281"/>
      <c r="DA75" s="1281"/>
      <c r="DB75" s="1281"/>
      <c r="DC75" s="1281"/>
    </row>
    <row r="76" spans="2:107" ht="13" x14ac:dyDescent="0.2">
      <c r="B76" s="1251"/>
      <c r="G76" s="1277"/>
      <c r="H76" s="1277"/>
      <c r="I76" s="1270"/>
      <c r="J76" s="1270"/>
      <c r="K76" s="1279"/>
      <c r="L76" s="1279"/>
      <c r="M76" s="1279"/>
      <c r="N76" s="1279"/>
      <c r="AM76" s="1269"/>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 x14ac:dyDescent="0.2">
      <c r="B77" s="1251"/>
      <c r="G77" s="1270"/>
      <c r="H77" s="1270"/>
      <c r="I77" s="1270"/>
      <c r="J77" s="1270"/>
      <c r="K77" s="1299"/>
      <c r="L77" s="1299"/>
      <c r="M77" s="1299"/>
      <c r="N77" s="1299"/>
      <c r="AN77" s="1276" t="s">
        <v>635</v>
      </c>
      <c r="AO77" s="1276"/>
      <c r="AP77" s="1276"/>
      <c r="AQ77" s="1276"/>
      <c r="AR77" s="1276"/>
      <c r="AS77" s="1276"/>
      <c r="AT77" s="1276"/>
      <c r="AU77" s="1276"/>
      <c r="AV77" s="1276"/>
      <c r="AW77" s="1276"/>
      <c r="AX77" s="1276"/>
      <c r="AY77" s="1276"/>
      <c r="AZ77" s="1276"/>
      <c r="BA77" s="1276"/>
      <c r="BB77" s="1280" t="s">
        <v>633</v>
      </c>
      <c r="BC77" s="1280"/>
      <c r="BD77" s="1280"/>
      <c r="BE77" s="1280"/>
      <c r="BF77" s="1280"/>
      <c r="BG77" s="1280"/>
      <c r="BH77" s="1280"/>
      <c r="BI77" s="1280"/>
      <c r="BJ77" s="1280"/>
      <c r="BK77" s="1280"/>
      <c r="BL77" s="1280"/>
      <c r="BM77" s="1280"/>
      <c r="BN77" s="1280"/>
      <c r="BO77" s="1280"/>
      <c r="BP77" s="1281">
        <v>37.6</v>
      </c>
      <c r="BQ77" s="1281"/>
      <c r="BR77" s="1281"/>
      <c r="BS77" s="1281"/>
      <c r="BT77" s="1281"/>
      <c r="BU77" s="1281"/>
      <c r="BV77" s="1281"/>
      <c r="BW77" s="1281"/>
      <c r="BX77" s="1281">
        <v>34</v>
      </c>
      <c r="BY77" s="1281"/>
      <c r="BZ77" s="1281"/>
      <c r="CA77" s="1281"/>
      <c r="CB77" s="1281"/>
      <c r="CC77" s="1281"/>
      <c r="CD77" s="1281"/>
      <c r="CE77" s="1281"/>
      <c r="CF77" s="1281">
        <v>33.9</v>
      </c>
      <c r="CG77" s="1281"/>
      <c r="CH77" s="1281"/>
      <c r="CI77" s="1281"/>
      <c r="CJ77" s="1281"/>
      <c r="CK77" s="1281"/>
      <c r="CL77" s="1281"/>
      <c r="CM77" s="1281"/>
      <c r="CN77" s="1281">
        <v>31.5</v>
      </c>
      <c r="CO77" s="1281"/>
      <c r="CP77" s="1281"/>
      <c r="CQ77" s="1281"/>
      <c r="CR77" s="1281"/>
      <c r="CS77" s="1281"/>
      <c r="CT77" s="1281"/>
      <c r="CU77" s="1281"/>
      <c r="CV77" s="1281">
        <v>23.4</v>
      </c>
      <c r="CW77" s="1281"/>
      <c r="CX77" s="1281"/>
      <c r="CY77" s="1281"/>
      <c r="CZ77" s="1281"/>
      <c r="DA77" s="1281"/>
      <c r="DB77" s="1281"/>
      <c r="DC77" s="1281"/>
    </row>
    <row r="78" spans="2:107" ht="13" x14ac:dyDescent="0.2">
      <c r="B78" s="1251"/>
      <c r="G78" s="1270"/>
      <c r="H78" s="1270"/>
      <c r="I78" s="1270"/>
      <c r="J78" s="1270"/>
      <c r="K78" s="1299"/>
      <c r="L78" s="1299"/>
      <c r="M78" s="1299"/>
      <c r="N78" s="1299"/>
      <c r="AN78" s="1276"/>
      <c r="AO78" s="1276"/>
      <c r="AP78" s="1276"/>
      <c r="AQ78" s="1276"/>
      <c r="AR78" s="1276"/>
      <c r="AS78" s="1276"/>
      <c r="AT78" s="1276"/>
      <c r="AU78" s="1276"/>
      <c r="AV78" s="1276"/>
      <c r="AW78" s="1276"/>
      <c r="AX78" s="1276"/>
      <c r="AY78" s="1276"/>
      <c r="AZ78" s="1276"/>
      <c r="BA78" s="1276"/>
      <c r="BB78" s="1280"/>
      <c r="BC78" s="1280"/>
      <c r="BD78" s="1280"/>
      <c r="BE78" s="1280"/>
      <c r="BF78" s="1280"/>
      <c r="BG78" s="1280"/>
      <c r="BH78" s="1280"/>
      <c r="BI78" s="1280"/>
      <c r="BJ78" s="1280"/>
      <c r="BK78" s="1280"/>
      <c r="BL78" s="1280"/>
      <c r="BM78" s="1280"/>
      <c r="BN78" s="1280"/>
      <c r="BO78" s="1280"/>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 x14ac:dyDescent="0.2">
      <c r="B79" s="1251"/>
      <c r="G79" s="1270"/>
      <c r="H79" s="1270"/>
      <c r="I79" s="1283"/>
      <c r="J79" s="1283"/>
      <c r="K79" s="1300"/>
      <c r="L79" s="1300"/>
      <c r="M79" s="1300"/>
      <c r="N79" s="1300"/>
      <c r="AN79" s="1276"/>
      <c r="AO79" s="1276"/>
      <c r="AP79" s="1276"/>
      <c r="AQ79" s="1276"/>
      <c r="AR79" s="1276"/>
      <c r="AS79" s="1276"/>
      <c r="AT79" s="1276"/>
      <c r="AU79" s="1276"/>
      <c r="AV79" s="1276"/>
      <c r="AW79" s="1276"/>
      <c r="AX79" s="1276"/>
      <c r="AY79" s="1276"/>
      <c r="AZ79" s="1276"/>
      <c r="BA79" s="1276"/>
      <c r="BB79" s="1280" t="s">
        <v>638</v>
      </c>
      <c r="BC79" s="1280"/>
      <c r="BD79" s="1280"/>
      <c r="BE79" s="1280"/>
      <c r="BF79" s="1280"/>
      <c r="BG79" s="1280"/>
      <c r="BH79" s="1280"/>
      <c r="BI79" s="1280"/>
      <c r="BJ79" s="1280"/>
      <c r="BK79" s="1280"/>
      <c r="BL79" s="1280"/>
      <c r="BM79" s="1280"/>
      <c r="BN79" s="1280"/>
      <c r="BO79" s="1280"/>
      <c r="BP79" s="1281">
        <v>6.1</v>
      </c>
      <c r="BQ79" s="1281"/>
      <c r="BR79" s="1281"/>
      <c r="BS79" s="1281"/>
      <c r="BT79" s="1281"/>
      <c r="BU79" s="1281"/>
      <c r="BV79" s="1281"/>
      <c r="BW79" s="1281"/>
      <c r="BX79" s="1281">
        <v>5.9</v>
      </c>
      <c r="BY79" s="1281"/>
      <c r="BZ79" s="1281"/>
      <c r="CA79" s="1281"/>
      <c r="CB79" s="1281"/>
      <c r="CC79" s="1281"/>
      <c r="CD79" s="1281"/>
      <c r="CE79" s="1281"/>
      <c r="CF79" s="1281">
        <v>5.7</v>
      </c>
      <c r="CG79" s="1281"/>
      <c r="CH79" s="1281"/>
      <c r="CI79" s="1281"/>
      <c r="CJ79" s="1281"/>
      <c r="CK79" s="1281"/>
      <c r="CL79" s="1281"/>
      <c r="CM79" s="1281"/>
      <c r="CN79" s="1281">
        <v>5.4</v>
      </c>
      <c r="CO79" s="1281"/>
      <c r="CP79" s="1281"/>
      <c r="CQ79" s="1281"/>
      <c r="CR79" s="1281"/>
      <c r="CS79" s="1281"/>
      <c r="CT79" s="1281"/>
      <c r="CU79" s="1281"/>
      <c r="CV79" s="1281">
        <v>5.2</v>
      </c>
      <c r="CW79" s="1281"/>
      <c r="CX79" s="1281"/>
      <c r="CY79" s="1281"/>
      <c r="CZ79" s="1281"/>
      <c r="DA79" s="1281"/>
      <c r="DB79" s="1281"/>
      <c r="DC79" s="1281"/>
    </row>
    <row r="80" spans="2:107" ht="13" x14ac:dyDescent="0.2">
      <c r="B80" s="1251"/>
      <c r="G80" s="1270"/>
      <c r="H80" s="1270"/>
      <c r="I80" s="1283"/>
      <c r="J80" s="1283"/>
      <c r="K80" s="1300"/>
      <c r="L80" s="1300"/>
      <c r="M80" s="1300"/>
      <c r="N80" s="1300"/>
      <c r="AN80" s="1276"/>
      <c r="AO80" s="1276"/>
      <c r="AP80" s="1276"/>
      <c r="AQ80" s="1276"/>
      <c r="AR80" s="1276"/>
      <c r="AS80" s="1276"/>
      <c r="AT80" s="1276"/>
      <c r="AU80" s="1276"/>
      <c r="AV80" s="1276"/>
      <c r="AW80" s="1276"/>
      <c r="AX80" s="1276"/>
      <c r="AY80" s="1276"/>
      <c r="AZ80" s="1276"/>
      <c r="BA80" s="1276"/>
      <c r="BB80" s="1280"/>
      <c r="BC80" s="1280"/>
      <c r="BD80" s="1280"/>
      <c r="BE80" s="1280"/>
      <c r="BF80" s="1280"/>
      <c r="BG80" s="1280"/>
      <c r="BH80" s="1280"/>
      <c r="BI80" s="1280"/>
      <c r="BJ80" s="1280"/>
      <c r="BK80" s="1280"/>
      <c r="BL80" s="1280"/>
      <c r="BM80" s="1280"/>
      <c r="BN80" s="1280"/>
      <c r="BO80" s="1280"/>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 x14ac:dyDescent="0.2">
      <c r="B81" s="1251"/>
    </row>
    <row r="82" spans="2:109" ht="16.5" x14ac:dyDescent="0.2">
      <c r="B82" s="1251"/>
      <c r="K82" s="1301"/>
      <c r="L82" s="1301"/>
      <c r="M82" s="1301"/>
      <c r="N82" s="1301"/>
      <c r="AQ82" s="1301"/>
      <c r="AR82" s="1301"/>
      <c r="AS82" s="1301"/>
      <c r="AT82" s="1301"/>
      <c r="BC82" s="1301"/>
      <c r="BD82" s="1301"/>
      <c r="BE82" s="1301"/>
      <c r="BF82" s="1301"/>
      <c r="BO82" s="1301"/>
      <c r="BP82" s="1301"/>
      <c r="BQ82" s="1301"/>
      <c r="BR82" s="1301"/>
      <c r="CA82" s="1301"/>
      <c r="CB82" s="1301"/>
      <c r="CC82" s="1301"/>
      <c r="CD82" s="1301"/>
      <c r="CM82" s="1301"/>
      <c r="CN82" s="1301"/>
      <c r="CO82" s="1301"/>
      <c r="CP82" s="1301"/>
      <c r="CY82" s="1301"/>
      <c r="CZ82" s="1301"/>
      <c r="DA82" s="1301"/>
      <c r="DB82" s="1301"/>
      <c r="DC82" s="1301"/>
    </row>
    <row r="83" spans="2:109" ht="13" x14ac:dyDescent="0.2">
      <c r="B83" s="1253"/>
      <c r="C83" s="1254"/>
      <c r="D83" s="1254"/>
      <c r="E83" s="1254"/>
      <c r="F83" s="1254"/>
      <c r="G83" s="1254"/>
      <c r="H83" s="1254"/>
      <c r="I83" s="1254"/>
      <c r="J83" s="1254"/>
      <c r="K83" s="1254"/>
      <c r="L83" s="1254"/>
      <c r="M83" s="1254"/>
      <c r="N83" s="1254"/>
      <c r="O83" s="1254"/>
      <c r="P83" s="1254"/>
      <c r="Q83" s="1254"/>
      <c r="R83" s="1254"/>
      <c r="S83" s="1254"/>
      <c r="T83" s="1254"/>
      <c r="U83" s="1254"/>
      <c r="V83" s="1254"/>
      <c r="W83" s="1254"/>
      <c r="X83" s="1254"/>
      <c r="Y83" s="1254"/>
      <c r="Z83" s="1254"/>
      <c r="AA83" s="1254"/>
      <c r="AB83" s="1254"/>
      <c r="AC83" s="1254"/>
      <c r="AD83" s="1254"/>
      <c r="AE83" s="1254"/>
      <c r="AF83" s="1254"/>
      <c r="AG83" s="1254"/>
      <c r="AH83" s="1254"/>
      <c r="AI83" s="1254"/>
      <c r="AJ83" s="1254"/>
      <c r="AK83" s="1254"/>
      <c r="AL83" s="1254"/>
      <c r="AM83" s="1254"/>
      <c r="AN83" s="1254"/>
      <c r="AO83" s="1254"/>
      <c r="AP83" s="1254"/>
      <c r="AQ83" s="1254"/>
      <c r="AR83" s="1254"/>
      <c r="AS83" s="1254"/>
      <c r="AT83" s="1254"/>
      <c r="AU83" s="1254"/>
      <c r="AV83" s="1254"/>
      <c r="AW83" s="1254"/>
      <c r="AX83" s="1254"/>
      <c r="AY83" s="1254"/>
      <c r="AZ83" s="1254"/>
      <c r="BA83" s="1254"/>
      <c r="BB83" s="1254"/>
      <c r="BC83" s="1254"/>
      <c r="BD83" s="1254"/>
      <c r="BE83" s="1254"/>
      <c r="BF83" s="1254"/>
      <c r="BG83" s="1254"/>
      <c r="BH83" s="1254"/>
      <c r="BI83" s="1254"/>
      <c r="BJ83" s="1254"/>
      <c r="BK83" s="1254"/>
      <c r="BL83" s="1254"/>
      <c r="BM83" s="1254"/>
      <c r="BN83" s="1254"/>
      <c r="BO83" s="1254"/>
      <c r="BP83" s="1254"/>
      <c r="BQ83" s="1254"/>
      <c r="BR83" s="1254"/>
      <c r="BS83" s="1254"/>
      <c r="BT83" s="1254"/>
      <c r="BU83" s="1254"/>
      <c r="BV83" s="1254"/>
      <c r="BW83" s="1254"/>
      <c r="BX83" s="1254"/>
      <c r="BY83" s="1254"/>
      <c r="BZ83" s="1254"/>
      <c r="CA83" s="1254"/>
      <c r="CB83" s="1254"/>
      <c r="CC83" s="1254"/>
      <c r="CD83" s="1254"/>
      <c r="CE83" s="1254"/>
      <c r="CF83" s="1254"/>
      <c r="CG83" s="1254"/>
      <c r="CH83" s="1254"/>
      <c r="CI83" s="1254"/>
      <c r="CJ83" s="1254"/>
      <c r="CK83" s="1254"/>
      <c r="CL83" s="1254"/>
      <c r="CM83" s="1254"/>
      <c r="CN83" s="1254"/>
      <c r="CO83" s="1254"/>
      <c r="CP83" s="1254"/>
      <c r="CQ83" s="1254"/>
      <c r="CR83" s="1254"/>
      <c r="CS83" s="1254"/>
      <c r="CT83" s="1254"/>
      <c r="CU83" s="1254"/>
      <c r="CV83" s="1254"/>
      <c r="CW83" s="1254"/>
      <c r="CX83" s="1254"/>
      <c r="CY83" s="1254"/>
      <c r="CZ83" s="1254"/>
      <c r="DA83" s="1254"/>
      <c r="DB83" s="1254"/>
      <c r="DC83" s="1254"/>
      <c r="DD83" s="1255"/>
    </row>
    <row r="84" spans="2:109" ht="13" x14ac:dyDescent="0.2">
      <c r="DD84" s="1245"/>
      <c r="DE84" s="1245"/>
    </row>
    <row r="85" spans="2:109" ht="13" x14ac:dyDescent="0.2">
      <c r="DD85" s="1245"/>
      <c r="DE85" s="1245"/>
    </row>
  </sheetData>
  <sheetProtection algorithmName="SHA-512" hashValue="0Wg6MoMEl/FtTZDKIGOGy1SY+JvX+YVS7uHjlHA95Z/4KFDwLdxS3p6CmtnruojatCfB5vT5bcrW736hne+BjQ==" saltValue="L+Svrwi8Ys0IEocJl5Ljp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A238B-51DC-4BAD-ABC3-C5FCD83DCD0C}">
  <sheetPr>
    <pageSetUpPr fitToPage="1"/>
  </sheetPr>
  <dimension ref="A1:DR125"/>
  <sheetViews>
    <sheetView showGridLines="0" zoomScale="60" zoomScaleNormal="60" zoomScaleSheetLayoutView="70" workbookViewId="0">
      <selection activeCell="AJ40" sqref="AJ40"/>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535</v>
      </c>
    </row>
  </sheetData>
  <sheetProtection algorithmName="SHA-512" hashValue="BCHJZSoynnZEUm8bulv2ylJPGy1TdPiZ5hMj2DVIYK9Lgn9d1a+0iJkTZ9gK1raL+hIc3Vbtl1eANP7C6e63Kw==" saltValue="m1jzz1pIbVi74QJeRxYa0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467D1-9086-49BD-A763-9F59AF513672}">
  <sheetPr>
    <pageSetUpPr fitToPage="1"/>
  </sheetPr>
  <dimension ref="A1:DR125"/>
  <sheetViews>
    <sheetView showGridLines="0" zoomScale="47" zoomScaleNormal="47" zoomScaleSheetLayoutView="55" workbookViewId="0">
      <selection activeCell="DF17" sqref="DF17"/>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535</v>
      </c>
    </row>
  </sheetData>
  <sheetProtection algorithmName="SHA-512" hashValue="g0ASAp43XkOxNtoRw3N6CEbKLCkT3rtnUpwJqSPdtgIX435IacVBNUHMQmh3YfmIENz59Xri8d92tN1flvjqnQ==" saltValue="+atJiYX7mnFO8Ah4JT33L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8164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56</v>
      </c>
      <c r="E2" s="146"/>
      <c r="F2" s="147" t="s">
        <v>585</v>
      </c>
      <c r="G2" s="148"/>
      <c r="H2" s="149"/>
    </row>
    <row r="3" spans="1:8" x14ac:dyDescent="0.2">
      <c r="A3" s="145" t="s">
        <v>578</v>
      </c>
      <c r="B3" s="150"/>
      <c r="C3" s="151"/>
      <c r="D3" s="152">
        <v>53529</v>
      </c>
      <c r="E3" s="153"/>
      <c r="F3" s="154">
        <v>48088</v>
      </c>
      <c r="G3" s="155"/>
      <c r="H3" s="156"/>
    </row>
    <row r="4" spans="1:8" x14ac:dyDescent="0.2">
      <c r="A4" s="157"/>
      <c r="B4" s="158"/>
      <c r="C4" s="159"/>
      <c r="D4" s="160">
        <v>25549</v>
      </c>
      <c r="E4" s="161"/>
      <c r="F4" s="162">
        <v>25183</v>
      </c>
      <c r="G4" s="163"/>
      <c r="H4" s="164"/>
    </row>
    <row r="5" spans="1:8" x14ac:dyDescent="0.2">
      <c r="A5" s="145" t="s">
        <v>580</v>
      </c>
      <c r="B5" s="150"/>
      <c r="C5" s="151"/>
      <c r="D5" s="152">
        <v>44963</v>
      </c>
      <c r="E5" s="153"/>
      <c r="F5" s="154">
        <v>46457</v>
      </c>
      <c r="G5" s="155"/>
      <c r="H5" s="156"/>
    </row>
    <row r="6" spans="1:8" x14ac:dyDescent="0.2">
      <c r="A6" s="157"/>
      <c r="B6" s="158"/>
      <c r="C6" s="159"/>
      <c r="D6" s="160">
        <v>24638</v>
      </c>
      <c r="E6" s="161"/>
      <c r="F6" s="162">
        <v>24020</v>
      </c>
      <c r="G6" s="163"/>
      <c r="H6" s="164"/>
    </row>
    <row r="7" spans="1:8" x14ac:dyDescent="0.2">
      <c r="A7" s="145" t="s">
        <v>581</v>
      </c>
      <c r="B7" s="150"/>
      <c r="C7" s="151"/>
      <c r="D7" s="152">
        <v>57264</v>
      </c>
      <c r="E7" s="153"/>
      <c r="F7" s="154">
        <v>51849</v>
      </c>
      <c r="G7" s="155"/>
      <c r="H7" s="156"/>
    </row>
    <row r="8" spans="1:8" x14ac:dyDescent="0.2">
      <c r="A8" s="157"/>
      <c r="B8" s="158"/>
      <c r="C8" s="159"/>
      <c r="D8" s="160">
        <v>34759</v>
      </c>
      <c r="E8" s="161"/>
      <c r="F8" s="162">
        <v>26326</v>
      </c>
      <c r="G8" s="163"/>
      <c r="H8" s="164"/>
    </row>
    <row r="9" spans="1:8" x14ac:dyDescent="0.2">
      <c r="A9" s="145" t="s">
        <v>582</v>
      </c>
      <c r="B9" s="150"/>
      <c r="C9" s="151"/>
      <c r="D9" s="152">
        <v>48529</v>
      </c>
      <c r="E9" s="153"/>
      <c r="F9" s="154">
        <v>52191</v>
      </c>
      <c r="G9" s="155"/>
      <c r="H9" s="156"/>
    </row>
    <row r="10" spans="1:8" x14ac:dyDescent="0.2">
      <c r="A10" s="157"/>
      <c r="B10" s="158"/>
      <c r="C10" s="159"/>
      <c r="D10" s="160">
        <v>23327</v>
      </c>
      <c r="E10" s="161"/>
      <c r="F10" s="162">
        <v>26807</v>
      </c>
      <c r="G10" s="163"/>
      <c r="H10" s="164"/>
    </row>
    <row r="11" spans="1:8" x14ac:dyDescent="0.2">
      <c r="A11" s="145" t="s">
        <v>583</v>
      </c>
      <c r="B11" s="150"/>
      <c r="C11" s="151"/>
      <c r="D11" s="152">
        <v>37521</v>
      </c>
      <c r="E11" s="153"/>
      <c r="F11" s="154">
        <v>48105</v>
      </c>
      <c r="G11" s="155"/>
      <c r="H11" s="156"/>
    </row>
    <row r="12" spans="1:8" x14ac:dyDescent="0.2">
      <c r="A12" s="157"/>
      <c r="B12" s="158"/>
      <c r="C12" s="165"/>
      <c r="D12" s="160">
        <v>18239</v>
      </c>
      <c r="E12" s="161"/>
      <c r="F12" s="162">
        <v>24072</v>
      </c>
      <c r="G12" s="163"/>
      <c r="H12" s="164"/>
    </row>
    <row r="13" spans="1:8" x14ac:dyDescent="0.2">
      <c r="A13" s="145"/>
      <c r="B13" s="150"/>
      <c r="C13" s="166"/>
      <c r="D13" s="167">
        <v>48361</v>
      </c>
      <c r="E13" s="168"/>
      <c r="F13" s="169">
        <v>49338</v>
      </c>
      <c r="G13" s="170"/>
      <c r="H13" s="156"/>
    </row>
    <row r="14" spans="1:8" x14ac:dyDescent="0.2">
      <c r="A14" s="157"/>
      <c r="B14" s="158"/>
      <c r="C14" s="159"/>
      <c r="D14" s="160">
        <v>25302</v>
      </c>
      <c r="E14" s="161"/>
      <c r="F14" s="162">
        <v>25282</v>
      </c>
      <c r="G14" s="163"/>
      <c r="H14" s="164"/>
    </row>
    <row r="17" spans="1:11" x14ac:dyDescent="0.2">
      <c r="A17" s="141" t="s">
        <v>57</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58</v>
      </c>
      <c r="B19" s="171">
        <f>ROUND(VALUE(SUBSTITUTE(実質収支比率等に係る経年分析!F$48,"▲","-")),2)</f>
        <v>1.31</v>
      </c>
      <c r="C19" s="171">
        <f>ROUND(VALUE(SUBSTITUTE(実質収支比率等に係る経年分析!G$48,"▲","-")),2)</f>
        <v>0.67</v>
      </c>
      <c r="D19" s="171">
        <f>ROUND(VALUE(SUBSTITUTE(実質収支比率等に係る経年分析!H$48,"▲","-")),2)</f>
        <v>1.93</v>
      </c>
      <c r="E19" s="171">
        <f>ROUND(VALUE(SUBSTITUTE(実質収支比率等に係る経年分析!I$48,"▲","-")),2)</f>
        <v>2.92</v>
      </c>
      <c r="F19" s="171">
        <f>ROUND(VALUE(SUBSTITUTE(実質収支比率等に係る経年分析!J$48,"▲","-")),2)</f>
        <v>4.3499999999999996</v>
      </c>
    </row>
    <row r="20" spans="1:11" x14ac:dyDescent="0.2">
      <c r="A20" s="171" t="s">
        <v>59</v>
      </c>
      <c r="B20" s="171">
        <f>ROUND(VALUE(SUBSTITUTE(実質収支比率等に係る経年分析!F$47,"▲","-")),2)</f>
        <v>7.39</v>
      </c>
      <c r="C20" s="171">
        <f>ROUND(VALUE(SUBSTITUTE(実質収支比率等に係る経年分析!G$47,"▲","-")),2)</f>
        <v>7.75</v>
      </c>
      <c r="D20" s="171">
        <f>ROUND(VALUE(SUBSTITUTE(実質収支比率等に係る経年分析!H$47,"▲","-")),2)</f>
        <v>8.15</v>
      </c>
      <c r="E20" s="171">
        <f>ROUND(VALUE(SUBSTITUTE(実質収支比率等に係る経年分析!I$47,"▲","-")),2)</f>
        <v>10.59</v>
      </c>
      <c r="F20" s="171">
        <f>ROUND(VALUE(SUBSTITUTE(実質収支比率等に係る経年分析!J$47,"▲","-")),2)</f>
        <v>11.73</v>
      </c>
    </row>
    <row r="21" spans="1:11" x14ac:dyDescent="0.2">
      <c r="A21" s="171" t="s">
        <v>60</v>
      </c>
      <c r="B21" s="171">
        <f>IF(ISNUMBER(VALUE(SUBSTITUTE(実質収支比率等に係る経年分析!F$49,"▲","-"))),ROUND(VALUE(SUBSTITUTE(実質収支比率等に係る経年分析!F$49,"▲","-")),2),NA())</f>
        <v>1.48</v>
      </c>
      <c r="C21" s="171">
        <f>IF(ISNUMBER(VALUE(SUBSTITUTE(実質収支比率等に係る経年分析!G$49,"▲","-"))),ROUND(VALUE(SUBSTITUTE(実質収支比率等に係る経年分析!G$49,"▲","-")),2),NA())</f>
        <v>-0.34</v>
      </c>
      <c r="D21" s="171">
        <f>IF(ISNUMBER(VALUE(SUBSTITUTE(実質収支比率等に係る経年分析!H$49,"▲","-"))),ROUND(VALUE(SUBSTITUTE(実質収支比率等に係る経年分析!H$49,"▲","-")),2),NA())</f>
        <v>1.68</v>
      </c>
      <c r="E21" s="171">
        <f>IF(ISNUMBER(VALUE(SUBSTITUTE(実質収支比率等に係る経年分析!I$49,"▲","-"))),ROUND(VALUE(SUBSTITUTE(実質収支比率等に係る経年分析!I$49,"▲","-")),2),NA())</f>
        <v>3.6</v>
      </c>
      <c r="F21" s="171">
        <f>IF(ISNUMBER(VALUE(SUBSTITUTE(実質収支比率等に係る経年分析!J$49,"▲","-"))),ROUND(VALUE(SUBSTITUTE(実質収支比率等に係る経年分析!J$49,"▲","-")),2),NA())</f>
        <v>3</v>
      </c>
    </row>
    <row r="24" spans="1:11" x14ac:dyDescent="0.2">
      <c r="A24" s="141" t="s">
        <v>61</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62</v>
      </c>
      <c r="C26" s="172" t="s">
        <v>63</v>
      </c>
      <c r="D26" s="172" t="s">
        <v>62</v>
      </c>
      <c r="E26" s="172" t="s">
        <v>63</v>
      </c>
      <c r="F26" s="172" t="s">
        <v>62</v>
      </c>
      <c r="G26" s="172" t="s">
        <v>63</v>
      </c>
      <c r="H26" s="172" t="s">
        <v>62</v>
      </c>
      <c r="I26" s="172" t="s">
        <v>63</v>
      </c>
      <c r="J26" s="172" t="s">
        <v>62</v>
      </c>
      <c r="K26" s="172" t="s">
        <v>63</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0.56000000000000005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0.72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0.28999999999999998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7.0000000000000007E-2</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港湾事業特別会計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7.0000000000000007E-2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2">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0.12</v>
      </c>
    </row>
    <row r="31" spans="1:11" x14ac:dyDescent="0.2">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1.19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0.83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0.65</v>
      </c>
    </row>
    <row r="32" spans="1:11" x14ac:dyDescent="0.2">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0.91</v>
      </c>
    </row>
    <row r="33" spans="1:16" x14ac:dyDescent="0.2">
      <c r="A33" s="172" t="str">
        <f>IF(連結実質赤字比率に係る赤字・黒字の構成分析!C$37="",NA(),連結実質赤字比率に係る赤字・黒字の構成分析!C$37)</f>
        <v>病院事業会計</v>
      </c>
      <c r="B33" s="172">
        <f>IF(ROUND(VALUE(SUBSTITUTE(連結実質赤字比率に係る赤字・黒字の構成分析!F$37,"▲", "-")), 2) &lt; 0, ABS(ROUND(VALUE(SUBSTITUTE(連結実質赤字比率に係る赤字・黒字の構成分析!F$37,"▲", "-")), 2)), NA())</f>
        <v>4.4800000000000004</v>
      </c>
      <c r="C33" s="172" t="e">
        <f>IF(ROUND(VALUE(SUBSTITUTE(連結実質赤字比率に係る赤字・黒字の構成分析!F$37,"▲", "-")), 2) &gt;= 0, ABS(ROUND(VALUE(SUBSTITUTE(連結実質赤字比率に係る赤字・黒字の構成分析!F$37,"▲", "-")), 2)), NA())</f>
        <v>#N/A</v>
      </c>
      <c r="D33" s="172">
        <f>IF(ROUND(VALUE(SUBSTITUTE(連結実質赤字比率に係る赤字・黒字の構成分析!G$37,"▲", "-")), 2) &lt; 0, ABS(ROUND(VALUE(SUBSTITUTE(連結実質赤字比率に係る赤字・黒字の構成分析!G$37,"▲", "-")), 2)), NA())</f>
        <v>4.4000000000000004</v>
      </c>
      <c r="E33" s="172" t="e">
        <f>IF(ROUND(VALUE(SUBSTITUTE(連結実質赤字比率に係る赤字・黒字の構成分析!G$37,"▲", "-")), 2) &gt;= 0, ABS(ROUND(VALUE(SUBSTITUTE(連結実質赤字比率に係る赤字・黒字の構成分析!G$37,"▲", "-")), 2)), NA())</f>
        <v>#N/A</v>
      </c>
      <c r="F33" s="172">
        <f>IF(ROUND(VALUE(SUBSTITUTE(連結実質赤字比率に係る赤字・黒字の構成分析!H$37,"▲", "-")), 2) &lt; 0, ABS(ROUND(VALUE(SUBSTITUTE(連結実質赤字比率に係る赤字・黒字の構成分析!H$37,"▲", "-")), 2)), NA())</f>
        <v>4.37</v>
      </c>
      <c r="G33" s="172" t="e">
        <f>IF(ROUND(VALUE(SUBSTITUTE(連結実質赤字比率に係る赤字・黒字の構成分析!H$37,"▲", "-")), 2) &gt;= 0, ABS(ROUND(VALUE(SUBSTITUTE(連結実質赤字比率に係る赤字・黒字の構成分析!H$37,"▲", "-")), 2)), NA())</f>
        <v>#N/A</v>
      </c>
      <c r="H33" s="172">
        <f>IF(ROUND(VALUE(SUBSTITUTE(連結実質赤字比率に係る赤字・黒字の構成分析!I$37,"▲", "-")), 2) &lt; 0, ABS(ROUND(VALUE(SUBSTITUTE(連結実質赤字比率に係る赤字・黒字の構成分析!I$37,"▲", "-")), 2)), NA())</f>
        <v>1.86</v>
      </c>
      <c r="I33" s="172" t="e">
        <f>IF(ROUND(VALUE(SUBSTITUTE(連結実質赤字比率に係る赤字・黒字の構成分析!I$37,"▲", "-")), 2) &gt;= 0, ABS(ROUND(VALUE(SUBSTITUTE(連結実質赤字比率に係る赤字・黒字の構成分析!I$37,"▲", "-")), 2)), NA())</f>
        <v>#N/A</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2.69</v>
      </c>
    </row>
    <row r="34" spans="1:16" x14ac:dyDescent="0.2">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2.96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2.97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3.11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2.94</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0.62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2.87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4.29</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3.97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4.3099999999999996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4.72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4.42</v>
      </c>
    </row>
    <row r="39" spans="1:16" x14ac:dyDescent="0.2">
      <c r="A39" s="141" t="s">
        <v>64</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65</v>
      </c>
      <c r="C41" s="173"/>
      <c r="D41" s="173" t="s">
        <v>66</v>
      </c>
      <c r="E41" s="173" t="s">
        <v>65</v>
      </c>
      <c r="F41" s="173"/>
      <c r="G41" s="173" t="s">
        <v>66</v>
      </c>
      <c r="H41" s="173" t="s">
        <v>65</v>
      </c>
      <c r="I41" s="173"/>
      <c r="J41" s="173" t="s">
        <v>66</v>
      </c>
      <c r="K41" s="173" t="s">
        <v>65</v>
      </c>
      <c r="L41" s="173"/>
      <c r="M41" s="173" t="s">
        <v>66</v>
      </c>
      <c r="N41" s="173" t="s">
        <v>65</v>
      </c>
      <c r="O41" s="173"/>
      <c r="P41" s="173" t="s">
        <v>66</v>
      </c>
    </row>
    <row r="42" spans="1:16" x14ac:dyDescent="0.2">
      <c r="A42" s="173" t="s">
        <v>67</v>
      </c>
      <c r="B42" s="173"/>
      <c r="C42" s="173"/>
      <c r="D42" s="173">
        <f>'実質公債費比率（分子）の構造'!K$52</f>
        <v>13774</v>
      </c>
      <c r="E42" s="173"/>
      <c r="F42" s="173"/>
      <c r="G42" s="173">
        <f>'実質公債費比率（分子）の構造'!L$52</f>
        <v>13784</v>
      </c>
      <c r="H42" s="173"/>
      <c r="I42" s="173"/>
      <c r="J42" s="173">
        <f>'実質公債費比率（分子）の構造'!M$52</f>
        <v>12971</v>
      </c>
      <c r="K42" s="173"/>
      <c r="L42" s="173"/>
      <c r="M42" s="173">
        <f>'実質公債費比率（分子）の構造'!N$52</f>
        <v>12892</v>
      </c>
      <c r="N42" s="173"/>
      <c r="O42" s="173"/>
      <c r="P42" s="173">
        <f>'実質公債費比率（分子）の構造'!O$52</f>
        <v>12556</v>
      </c>
    </row>
    <row r="43" spans="1:16" x14ac:dyDescent="0.2">
      <c r="A43" s="173" t="s">
        <v>68</v>
      </c>
      <c r="B43" s="173">
        <f>'実質公債費比率（分子）の構造'!K$51</f>
        <v>1</v>
      </c>
      <c r="C43" s="173"/>
      <c r="D43" s="173"/>
      <c r="E43" s="173">
        <f>'実質公債費比率（分子）の構造'!L$51</f>
        <v>1</v>
      </c>
      <c r="F43" s="173"/>
      <c r="G43" s="173"/>
      <c r="H43" s="173" t="str">
        <f>'実質公債費比率（分子）の構造'!M$51</f>
        <v>-</v>
      </c>
      <c r="I43" s="173"/>
      <c r="J43" s="173"/>
      <c r="K43" s="173" t="str">
        <f>'実質公債費比率（分子）の構造'!N$51</f>
        <v>-</v>
      </c>
      <c r="L43" s="173"/>
      <c r="M43" s="173"/>
      <c r="N43" s="173">
        <f>'実質公債費比率（分子）の構造'!O$51</f>
        <v>0</v>
      </c>
      <c r="O43" s="173"/>
      <c r="P43" s="173"/>
    </row>
    <row r="44" spans="1:16" x14ac:dyDescent="0.2">
      <c r="A44" s="173" t="s">
        <v>69</v>
      </c>
      <c r="B44" s="173">
        <f>'実質公債費比率（分子）の構造'!K$50</f>
        <v>186</v>
      </c>
      <c r="C44" s="173"/>
      <c r="D44" s="173"/>
      <c r="E44" s="173">
        <f>'実質公債費比率（分子）の構造'!L$50</f>
        <v>244</v>
      </c>
      <c r="F44" s="173"/>
      <c r="G44" s="173"/>
      <c r="H44" s="173">
        <f>'実質公債費比率（分子）の構造'!M$50</f>
        <v>205</v>
      </c>
      <c r="I44" s="173"/>
      <c r="J44" s="173"/>
      <c r="K44" s="173">
        <f>'実質公債費比率（分子）の構造'!N$50</f>
        <v>246</v>
      </c>
      <c r="L44" s="173"/>
      <c r="M44" s="173"/>
      <c r="N44" s="173">
        <f>'実質公債費比率（分子）の構造'!O$50</f>
        <v>196</v>
      </c>
      <c r="O44" s="173"/>
      <c r="P44" s="173"/>
    </row>
    <row r="45" spans="1:16" x14ac:dyDescent="0.2">
      <c r="A45" s="173" t="s">
        <v>70</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71</v>
      </c>
      <c r="B46" s="173">
        <f>'実質公債費比率（分子）の構造'!K$48</f>
        <v>2963</v>
      </c>
      <c r="C46" s="173"/>
      <c r="D46" s="173"/>
      <c r="E46" s="173">
        <f>'実質公債費比率（分子）の構造'!L$48</f>
        <v>2938</v>
      </c>
      <c r="F46" s="173"/>
      <c r="G46" s="173"/>
      <c r="H46" s="173">
        <f>'実質公債費比率（分子）の構造'!M$48</f>
        <v>2819</v>
      </c>
      <c r="I46" s="173"/>
      <c r="J46" s="173"/>
      <c r="K46" s="173">
        <f>'実質公債費比率（分子）の構造'!N$48</f>
        <v>2851</v>
      </c>
      <c r="L46" s="173"/>
      <c r="M46" s="173"/>
      <c r="N46" s="173">
        <f>'実質公債費比率（分子）の構造'!O$48</f>
        <v>2818</v>
      </c>
      <c r="O46" s="173"/>
      <c r="P46" s="173"/>
    </row>
    <row r="47" spans="1:16" x14ac:dyDescent="0.2">
      <c r="A47" s="173" t="s">
        <v>72</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73</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74</v>
      </c>
      <c r="B49" s="173">
        <f>'実質公債費比率（分子）の構造'!K$45</f>
        <v>15480</v>
      </c>
      <c r="C49" s="173"/>
      <c r="D49" s="173"/>
      <c r="E49" s="173">
        <f>'実質公債費比率（分子）の構造'!L$45</f>
        <v>15680</v>
      </c>
      <c r="F49" s="173"/>
      <c r="G49" s="173"/>
      <c r="H49" s="173">
        <f>'実質公債費比率（分子）の構造'!M$45</f>
        <v>13156</v>
      </c>
      <c r="I49" s="173"/>
      <c r="J49" s="173"/>
      <c r="K49" s="173">
        <f>'実質公債費比率（分子）の構造'!N$45</f>
        <v>12929</v>
      </c>
      <c r="L49" s="173"/>
      <c r="M49" s="173"/>
      <c r="N49" s="173">
        <f>'実質公債費比率（分子）の構造'!O$45</f>
        <v>12555</v>
      </c>
      <c r="O49" s="173"/>
      <c r="P49" s="173"/>
    </row>
    <row r="50" spans="1:16" x14ac:dyDescent="0.2">
      <c r="A50" s="173" t="s">
        <v>75</v>
      </c>
      <c r="B50" s="173" t="e">
        <f>NA()</f>
        <v>#N/A</v>
      </c>
      <c r="C50" s="173">
        <f>IF(ISNUMBER('実質公債費比率（分子）の構造'!K$53),'実質公債費比率（分子）の構造'!K$53,NA())</f>
        <v>4856</v>
      </c>
      <c r="D50" s="173" t="e">
        <f>NA()</f>
        <v>#N/A</v>
      </c>
      <c r="E50" s="173" t="e">
        <f>NA()</f>
        <v>#N/A</v>
      </c>
      <c r="F50" s="173">
        <f>IF(ISNUMBER('実質公債費比率（分子）の構造'!L$53),'実質公債費比率（分子）の構造'!L$53,NA())</f>
        <v>5079</v>
      </c>
      <c r="G50" s="173" t="e">
        <f>NA()</f>
        <v>#N/A</v>
      </c>
      <c r="H50" s="173" t="e">
        <f>NA()</f>
        <v>#N/A</v>
      </c>
      <c r="I50" s="173">
        <f>IF(ISNUMBER('実質公債費比率（分子）の構造'!M$53),'実質公債費比率（分子）の構造'!M$53,NA())</f>
        <v>3209</v>
      </c>
      <c r="J50" s="173" t="e">
        <f>NA()</f>
        <v>#N/A</v>
      </c>
      <c r="K50" s="173" t="e">
        <f>NA()</f>
        <v>#N/A</v>
      </c>
      <c r="L50" s="173">
        <f>IF(ISNUMBER('実質公債費比率（分子）の構造'!N$53),'実質公債費比率（分子）の構造'!N$53,NA())</f>
        <v>3134</v>
      </c>
      <c r="M50" s="173" t="e">
        <f>NA()</f>
        <v>#N/A</v>
      </c>
      <c r="N50" s="173" t="e">
        <f>NA()</f>
        <v>#N/A</v>
      </c>
      <c r="O50" s="173">
        <f>IF(ISNUMBER('実質公債費比率（分子）の構造'!O$53),'実質公債費比率（分子）の構造'!O$53,NA())</f>
        <v>3013</v>
      </c>
      <c r="P50" s="173" t="e">
        <f>NA()</f>
        <v>#N/A</v>
      </c>
    </row>
    <row r="53" spans="1:16" x14ac:dyDescent="0.2">
      <c r="A53" s="141" t="s">
        <v>76</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77</v>
      </c>
      <c r="C55" s="172"/>
      <c r="D55" s="172" t="s">
        <v>78</v>
      </c>
      <c r="E55" s="172" t="s">
        <v>77</v>
      </c>
      <c r="F55" s="172"/>
      <c r="G55" s="172" t="s">
        <v>78</v>
      </c>
      <c r="H55" s="172" t="s">
        <v>77</v>
      </c>
      <c r="I55" s="172"/>
      <c r="J55" s="172" t="s">
        <v>78</v>
      </c>
      <c r="K55" s="172" t="s">
        <v>77</v>
      </c>
      <c r="L55" s="172"/>
      <c r="M55" s="172" t="s">
        <v>78</v>
      </c>
      <c r="N55" s="172" t="s">
        <v>77</v>
      </c>
      <c r="O55" s="172"/>
      <c r="P55" s="172" t="s">
        <v>78</v>
      </c>
    </row>
    <row r="56" spans="1:16" x14ac:dyDescent="0.2">
      <c r="A56" s="172" t="s">
        <v>43</v>
      </c>
      <c r="B56" s="172"/>
      <c r="C56" s="172"/>
      <c r="D56" s="172">
        <f>'将来負担比率（分子）の構造'!I$52</f>
        <v>120831</v>
      </c>
      <c r="E56" s="172"/>
      <c r="F56" s="172"/>
      <c r="G56" s="172">
        <f>'将来負担比率（分子）の構造'!J$52</f>
        <v>118447</v>
      </c>
      <c r="H56" s="172"/>
      <c r="I56" s="172"/>
      <c r="J56" s="172">
        <f>'将来負担比率（分子）の構造'!K$52</f>
        <v>118607</v>
      </c>
      <c r="K56" s="172"/>
      <c r="L56" s="172"/>
      <c r="M56" s="172">
        <f>'将来負担比率（分子）の構造'!L$52</f>
        <v>115547</v>
      </c>
      <c r="N56" s="172"/>
      <c r="O56" s="172"/>
      <c r="P56" s="172">
        <f>'将来負担比率（分子）の構造'!M$52</f>
        <v>110663</v>
      </c>
    </row>
    <row r="57" spans="1:16" x14ac:dyDescent="0.2">
      <c r="A57" s="172" t="s">
        <v>42</v>
      </c>
      <c r="B57" s="172"/>
      <c r="C57" s="172"/>
      <c r="D57" s="172">
        <f>'将来負担比率（分子）の構造'!I$51</f>
        <v>23764</v>
      </c>
      <c r="E57" s="172"/>
      <c r="F57" s="172"/>
      <c r="G57" s="172">
        <f>'将来負担比率（分子）の構造'!J$51</f>
        <v>23179</v>
      </c>
      <c r="H57" s="172"/>
      <c r="I57" s="172"/>
      <c r="J57" s="172">
        <f>'将来負担比率（分子）の構造'!K$51</f>
        <v>24190</v>
      </c>
      <c r="K57" s="172"/>
      <c r="L57" s="172"/>
      <c r="M57" s="172">
        <f>'将来負担比率（分子）の構造'!L$51</f>
        <v>24610</v>
      </c>
      <c r="N57" s="172"/>
      <c r="O57" s="172"/>
      <c r="P57" s="172">
        <f>'将来負担比率（分子）の構造'!M$51</f>
        <v>25280</v>
      </c>
    </row>
    <row r="58" spans="1:16" x14ac:dyDescent="0.2">
      <c r="A58" s="172" t="s">
        <v>41</v>
      </c>
      <c r="B58" s="172"/>
      <c r="C58" s="172"/>
      <c r="D58" s="172">
        <f>'将来負担比率（分子）の構造'!I$50</f>
        <v>10290</v>
      </c>
      <c r="E58" s="172"/>
      <c r="F58" s="172"/>
      <c r="G58" s="172">
        <f>'将来負担比率（分子）の構造'!J$50</f>
        <v>10100</v>
      </c>
      <c r="H58" s="172"/>
      <c r="I58" s="172"/>
      <c r="J58" s="172">
        <f>'将来負担比率（分子）の構造'!K$50</f>
        <v>11613</v>
      </c>
      <c r="K58" s="172"/>
      <c r="L58" s="172"/>
      <c r="M58" s="172">
        <f>'将来負担比率（分子）の構造'!L$50</f>
        <v>14187</v>
      </c>
      <c r="N58" s="172"/>
      <c r="O58" s="172"/>
      <c r="P58" s="172">
        <f>'将来負担比率（分子）の構造'!M$50</f>
        <v>17050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1677</v>
      </c>
      <c r="C61" s="172"/>
      <c r="D61" s="172"/>
      <c r="E61" s="172">
        <f>'将来負担比率（分子）の構造'!J$46</f>
        <v>1482</v>
      </c>
      <c r="F61" s="172"/>
      <c r="G61" s="172"/>
      <c r="H61" s="172">
        <f>'将来負担比率（分子）の構造'!K$46</f>
        <v>1384</v>
      </c>
      <c r="I61" s="172"/>
      <c r="J61" s="172"/>
      <c r="K61" s="172">
        <f>'将来負担比率（分子）の構造'!L$46</f>
        <v>1275</v>
      </c>
      <c r="L61" s="172"/>
      <c r="M61" s="172"/>
      <c r="N61" s="172">
        <f>'将来負担比率（分子）の構造'!M$46</f>
        <v>1169</v>
      </c>
      <c r="O61" s="172"/>
      <c r="P61" s="172"/>
    </row>
    <row r="62" spans="1:16" x14ac:dyDescent="0.2">
      <c r="A62" s="172" t="s">
        <v>35</v>
      </c>
      <c r="B62" s="172">
        <f>'将来負担比率（分子）の構造'!I$45</f>
        <v>16203</v>
      </c>
      <c r="C62" s="172"/>
      <c r="D62" s="172"/>
      <c r="E62" s="172">
        <f>'将来負担比率（分子）の構造'!J$45</f>
        <v>16337</v>
      </c>
      <c r="F62" s="172"/>
      <c r="G62" s="172"/>
      <c r="H62" s="172">
        <f>'将来負担比率（分子）の構造'!K$45</f>
        <v>16293</v>
      </c>
      <c r="I62" s="172"/>
      <c r="J62" s="172"/>
      <c r="K62" s="172">
        <f>'将来負担比率（分子）の構造'!L$45</f>
        <v>15576</v>
      </c>
      <c r="L62" s="172"/>
      <c r="M62" s="172"/>
      <c r="N62" s="172">
        <f>'将来負担比率（分子）の構造'!M$45</f>
        <v>15627</v>
      </c>
      <c r="O62" s="172"/>
      <c r="P62" s="172"/>
    </row>
    <row r="63" spans="1:16" x14ac:dyDescent="0.2">
      <c r="A63" s="172" t="s">
        <v>34</v>
      </c>
      <c r="B63" s="172">
        <f>'将来負担比率（分子）の構造'!I$44</f>
        <v>1991</v>
      </c>
      <c r="C63" s="172"/>
      <c r="D63" s="172"/>
      <c r="E63" s="172">
        <f>'将来負担比率（分子）の構造'!J$44</f>
        <v>1637</v>
      </c>
      <c r="F63" s="172"/>
      <c r="G63" s="172"/>
      <c r="H63" s="172">
        <f>'将来負担比率（分子）の構造'!K$44</f>
        <v>1282</v>
      </c>
      <c r="I63" s="172"/>
      <c r="J63" s="172"/>
      <c r="K63" s="172">
        <f>'将来負担比率（分子）の構造'!L$44</f>
        <v>1024</v>
      </c>
      <c r="L63" s="172"/>
      <c r="M63" s="172"/>
      <c r="N63" s="172">
        <f>'将来負担比率（分子）の構造'!M$44</f>
        <v>762</v>
      </c>
      <c r="O63" s="172"/>
      <c r="P63" s="172"/>
    </row>
    <row r="64" spans="1:16" x14ac:dyDescent="0.2">
      <c r="A64" s="172" t="s">
        <v>33</v>
      </c>
      <c r="B64" s="172">
        <f>'将来負担比率（分子）の構造'!I$43</f>
        <v>28110</v>
      </c>
      <c r="C64" s="172"/>
      <c r="D64" s="172"/>
      <c r="E64" s="172">
        <f>'将来負担比率（分子）の構造'!J$43</f>
        <v>26539</v>
      </c>
      <c r="F64" s="172"/>
      <c r="G64" s="172"/>
      <c r="H64" s="172">
        <f>'将来負担比率（分子）の構造'!K$43</f>
        <v>25329</v>
      </c>
      <c r="I64" s="172"/>
      <c r="J64" s="172"/>
      <c r="K64" s="172">
        <f>'将来負担比率（分子）の構造'!L$43</f>
        <v>24802</v>
      </c>
      <c r="L64" s="172"/>
      <c r="M64" s="172"/>
      <c r="N64" s="172">
        <f>'将来負担比率（分子）の構造'!M$43</f>
        <v>24704</v>
      </c>
      <c r="O64" s="172"/>
      <c r="P64" s="172"/>
    </row>
    <row r="65" spans="1:16" x14ac:dyDescent="0.2">
      <c r="A65" s="172" t="s">
        <v>32</v>
      </c>
      <c r="B65" s="172">
        <f>'将来負担比率（分子）の構造'!I$42</f>
        <v>1448</v>
      </c>
      <c r="C65" s="172"/>
      <c r="D65" s="172"/>
      <c r="E65" s="172">
        <f>'将来負担比率（分子）の構造'!J$42</f>
        <v>1333</v>
      </c>
      <c r="F65" s="172"/>
      <c r="G65" s="172"/>
      <c r="H65" s="172">
        <f>'将来負担比率（分子）の構造'!K$42</f>
        <v>1227</v>
      </c>
      <c r="I65" s="172"/>
      <c r="J65" s="172"/>
      <c r="K65" s="172">
        <f>'将来負担比率（分子）の構造'!L$42</f>
        <v>1115</v>
      </c>
      <c r="L65" s="172"/>
      <c r="M65" s="172"/>
      <c r="N65" s="172">
        <f>'将来負担比率（分子）の構造'!M$42</f>
        <v>1021</v>
      </c>
      <c r="O65" s="172"/>
      <c r="P65" s="172"/>
    </row>
    <row r="66" spans="1:16" x14ac:dyDescent="0.2">
      <c r="A66" s="172" t="s">
        <v>31</v>
      </c>
      <c r="B66" s="172">
        <f>'将来負担比率（分子）の構造'!I$41</f>
        <v>141986</v>
      </c>
      <c r="C66" s="172"/>
      <c r="D66" s="172"/>
      <c r="E66" s="172">
        <f>'将来負担比率（分子）の構造'!J$41</f>
        <v>138299</v>
      </c>
      <c r="F66" s="172"/>
      <c r="G66" s="172"/>
      <c r="H66" s="172">
        <f>'将来負担比率（分子）の構造'!K$41</f>
        <v>140024</v>
      </c>
      <c r="I66" s="172"/>
      <c r="J66" s="172"/>
      <c r="K66" s="172">
        <f>'将来負担比率（分子）の構造'!L$41</f>
        <v>138304</v>
      </c>
      <c r="L66" s="172"/>
      <c r="M66" s="172"/>
      <c r="N66" s="172">
        <f>'将来負担比率（分子）の構造'!M$41</f>
        <v>134664</v>
      </c>
      <c r="O66" s="172"/>
      <c r="P66" s="172"/>
    </row>
    <row r="67" spans="1:16" x14ac:dyDescent="0.2">
      <c r="A67" s="172" t="s">
        <v>79</v>
      </c>
      <c r="B67" s="172" t="e">
        <f>NA()</f>
        <v>#N/A</v>
      </c>
      <c r="C67" s="172">
        <f>IF(ISNUMBER('将来負担比率（分子）の構造'!I$53), IF('将来負担比率（分子）の構造'!I$53 &lt; 0, 0, '将来負担比率（分子）の構造'!I$53), NA())</f>
        <v>36530</v>
      </c>
      <c r="D67" s="172" t="e">
        <f>NA()</f>
        <v>#N/A</v>
      </c>
      <c r="E67" s="172" t="e">
        <f>NA()</f>
        <v>#N/A</v>
      </c>
      <c r="F67" s="172">
        <f>IF(ISNUMBER('将来負担比率（分子）の構造'!J$53), IF('将来負担比率（分子）の構造'!J$53 &lt; 0, 0, '将来負担比率（分子）の構造'!J$53), NA())</f>
        <v>33903</v>
      </c>
      <c r="G67" s="172" t="e">
        <f>NA()</f>
        <v>#N/A</v>
      </c>
      <c r="H67" s="172" t="e">
        <f>NA()</f>
        <v>#N/A</v>
      </c>
      <c r="I67" s="172">
        <f>IF(ISNUMBER('将来負担比率（分子）の構造'!K$53), IF('将来負担比率（分子）の構造'!K$53 &lt; 0, 0, '将来負担比率（分子）の構造'!K$53), NA())</f>
        <v>31127</v>
      </c>
      <c r="J67" s="172" t="e">
        <f>NA()</f>
        <v>#N/A</v>
      </c>
      <c r="K67" s="172" t="e">
        <f>NA()</f>
        <v>#N/A</v>
      </c>
      <c r="L67" s="172">
        <f>IF(ISNUMBER('将来負担比率（分子）の構造'!L$53), IF('将来負担比率（分子）の構造'!L$53 &lt; 0, 0, '将来負担比率（分子）の構造'!L$53), NA())</f>
        <v>27752</v>
      </c>
      <c r="M67" s="172" t="e">
        <f>NA()</f>
        <v>#N/A</v>
      </c>
      <c r="N67" s="172" t="e">
        <f>NA()</f>
        <v>#N/A</v>
      </c>
      <c r="O67" s="172">
        <f>IF(ISNUMBER('将来負担比率（分子）の構造'!M$53), IF('将来負担比率（分子）の構造'!M$53 &lt; 0, 0, '将来負担比率（分子）の構造'!M$53), NA())</f>
        <v>24955</v>
      </c>
      <c r="P67" s="172" t="e">
        <f>NA()</f>
        <v>#N/A</v>
      </c>
    </row>
    <row r="70" spans="1:16" x14ac:dyDescent="0.2">
      <c r="A70" s="174" t="s">
        <v>80</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81</v>
      </c>
      <c r="B72" s="176">
        <f>基金残高に係る経年分析!F55</f>
        <v>5671</v>
      </c>
      <c r="C72" s="176">
        <f>基金残高に係る経年分析!G55</f>
        <v>7456</v>
      </c>
      <c r="D72" s="176">
        <f>基金残高に係る経年分析!H55</f>
        <v>8474</v>
      </c>
    </row>
    <row r="73" spans="1:16" x14ac:dyDescent="0.2">
      <c r="A73" s="175" t="s">
        <v>82</v>
      </c>
      <c r="B73" s="176">
        <f>基金残高に係る経年分析!F56</f>
        <v>1136</v>
      </c>
      <c r="C73" s="176" t="str">
        <f>基金残高に係る経年分析!G56</f>
        <v>-</v>
      </c>
      <c r="D73" s="176" t="str">
        <f>基金残高に係る経年分析!H56</f>
        <v>-</v>
      </c>
    </row>
    <row r="74" spans="1:16" x14ac:dyDescent="0.2">
      <c r="A74" s="175" t="s">
        <v>83</v>
      </c>
      <c r="B74" s="176">
        <f>基金残高に係る経年分析!F57</f>
        <v>6139</v>
      </c>
      <c r="C74" s="176">
        <f>基金残高に係る経年分析!G57</f>
        <v>7053</v>
      </c>
      <c r="D74" s="176">
        <f>基金残高に係る経年分析!H57</f>
        <v>7165</v>
      </c>
    </row>
  </sheetData>
  <sheetProtection algorithmName="SHA-512" hashValue="XNaCitCxZkLAkVsbBfeV5h5Eu13yR5kpB/f5pEBqjoJZyc48OvdVtYMA/okeZhOsmtsJYfPiWLKavRmjvLZz7Q==" saltValue="S3TmwkQUaoCsrIT0LyNt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218</v>
      </c>
      <c r="DI1" s="746"/>
      <c r="DJ1" s="746"/>
      <c r="DK1" s="746"/>
      <c r="DL1" s="746"/>
      <c r="DM1" s="746"/>
      <c r="DN1" s="747"/>
      <c r="DO1" s="212"/>
      <c r="DP1" s="745" t="s">
        <v>219</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221</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222</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223</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224</v>
      </c>
      <c r="S4" s="688"/>
      <c r="T4" s="688"/>
      <c r="U4" s="688"/>
      <c r="V4" s="688"/>
      <c r="W4" s="688"/>
      <c r="X4" s="688"/>
      <c r="Y4" s="689"/>
      <c r="Z4" s="687" t="s">
        <v>225</v>
      </c>
      <c r="AA4" s="688"/>
      <c r="AB4" s="688"/>
      <c r="AC4" s="689"/>
      <c r="AD4" s="687" t="s">
        <v>226</v>
      </c>
      <c r="AE4" s="688"/>
      <c r="AF4" s="688"/>
      <c r="AG4" s="688"/>
      <c r="AH4" s="688"/>
      <c r="AI4" s="688"/>
      <c r="AJ4" s="688"/>
      <c r="AK4" s="689"/>
      <c r="AL4" s="687" t="s">
        <v>225</v>
      </c>
      <c r="AM4" s="688"/>
      <c r="AN4" s="688"/>
      <c r="AO4" s="689"/>
      <c r="AP4" s="748" t="s">
        <v>227</v>
      </c>
      <c r="AQ4" s="748"/>
      <c r="AR4" s="748"/>
      <c r="AS4" s="748"/>
      <c r="AT4" s="748"/>
      <c r="AU4" s="748"/>
      <c r="AV4" s="748"/>
      <c r="AW4" s="748"/>
      <c r="AX4" s="748"/>
      <c r="AY4" s="748"/>
      <c r="AZ4" s="748"/>
      <c r="BA4" s="748"/>
      <c r="BB4" s="748"/>
      <c r="BC4" s="748"/>
      <c r="BD4" s="748"/>
      <c r="BE4" s="748"/>
      <c r="BF4" s="748"/>
      <c r="BG4" s="748" t="s">
        <v>228</v>
      </c>
      <c r="BH4" s="748"/>
      <c r="BI4" s="748"/>
      <c r="BJ4" s="748"/>
      <c r="BK4" s="748"/>
      <c r="BL4" s="748"/>
      <c r="BM4" s="748"/>
      <c r="BN4" s="748"/>
      <c r="BO4" s="748" t="s">
        <v>225</v>
      </c>
      <c r="BP4" s="748"/>
      <c r="BQ4" s="748"/>
      <c r="BR4" s="748"/>
      <c r="BS4" s="748" t="s">
        <v>229</v>
      </c>
      <c r="BT4" s="748"/>
      <c r="BU4" s="748"/>
      <c r="BV4" s="748"/>
      <c r="BW4" s="748"/>
      <c r="BX4" s="748"/>
      <c r="BY4" s="748"/>
      <c r="BZ4" s="748"/>
      <c r="CA4" s="748"/>
      <c r="CB4" s="748"/>
      <c r="CD4" s="730" t="s">
        <v>230</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4" t="s">
        <v>231</v>
      </c>
      <c r="C5" s="695"/>
      <c r="D5" s="695"/>
      <c r="E5" s="695"/>
      <c r="F5" s="695"/>
      <c r="G5" s="695"/>
      <c r="H5" s="695"/>
      <c r="I5" s="695"/>
      <c r="J5" s="695"/>
      <c r="K5" s="695"/>
      <c r="L5" s="695"/>
      <c r="M5" s="695"/>
      <c r="N5" s="695"/>
      <c r="O5" s="695"/>
      <c r="P5" s="695"/>
      <c r="Q5" s="696"/>
      <c r="R5" s="681">
        <v>31267532</v>
      </c>
      <c r="S5" s="682"/>
      <c r="T5" s="682"/>
      <c r="U5" s="682"/>
      <c r="V5" s="682"/>
      <c r="W5" s="682"/>
      <c r="X5" s="682"/>
      <c r="Y5" s="725"/>
      <c r="Z5" s="743">
        <v>21.3</v>
      </c>
      <c r="AA5" s="743"/>
      <c r="AB5" s="743"/>
      <c r="AC5" s="743"/>
      <c r="AD5" s="744">
        <v>28920997</v>
      </c>
      <c r="AE5" s="744"/>
      <c r="AF5" s="744"/>
      <c r="AG5" s="744"/>
      <c r="AH5" s="744"/>
      <c r="AI5" s="744"/>
      <c r="AJ5" s="744"/>
      <c r="AK5" s="744"/>
      <c r="AL5" s="726">
        <v>40.700000000000003</v>
      </c>
      <c r="AM5" s="699"/>
      <c r="AN5" s="699"/>
      <c r="AO5" s="727"/>
      <c r="AP5" s="694" t="s">
        <v>232</v>
      </c>
      <c r="AQ5" s="695"/>
      <c r="AR5" s="695"/>
      <c r="AS5" s="695"/>
      <c r="AT5" s="695"/>
      <c r="AU5" s="695"/>
      <c r="AV5" s="695"/>
      <c r="AW5" s="695"/>
      <c r="AX5" s="695"/>
      <c r="AY5" s="695"/>
      <c r="AZ5" s="695"/>
      <c r="BA5" s="695"/>
      <c r="BB5" s="695"/>
      <c r="BC5" s="695"/>
      <c r="BD5" s="695"/>
      <c r="BE5" s="695"/>
      <c r="BF5" s="696"/>
      <c r="BG5" s="628">
        <v>28784461</v>
      </c>
      <c r="BH5" s="629"/>
      <c r="BI5" s="629"/>
      <c r="BJ5" s="629"/>
      <c r="BK5" s="629"/>
      <c r="BL5" s="629"/>
      <c r="BM5" s="629"/>
      <c r="BN5" s="630"/>
      <c r="BO5" s="655">
        <v>92.1</v>
      </c>
      <c r="BP5" s="655"/>
      <c r="BQ5" s="655"/>
      <c r="BR5" s="655"/>
      <c r="BS5" s="656">
        <v>537492</v>
      </c>
      <c r="BT5" s="656"/>
      <c r="BU5" s="656"/>
      <c r="BV5" s="656"/>
      <c r="BW5" s="656"/>
      <c r="BX5" s="656"/>
      <c r="BY5" s="656"/>
      <c r="BZ5" s="656"/>
      <c r="CA5" s="656"/>
      <c r="CB5" s="714"/>
      <c r="CD5" s="730" t="s">
        <v>227</v>
      </c>
      <c r="CE5" s="731"/>
      <c r="CF5" s="731"/>
      <c r="CG5" s="731"/>
      <c r="CH5" s="731"/>
      <c r="CI5" s="731"/>
      <c r="CJ5" s="731"/>
      <c r="CK5" s="731"/>
      <c r="CL5" s="731"/>
      <c r="CM5" s="731"/>
      <c r="CN5" s="731"/>
      <c r="CO5" s="731"/>
      <c r="CP5" s="731"/>
      <c r="CQ5" s="732"/>
      <c r="CR5" s="730" t="s">
        <v>233</v>
      </c>
      <c r="CS5" s="731"/>
      <c r="CT5" s="731"/>
      <c r="CU5" s="731"/>
      <c r="CV5" s="731"/>
      <c r="CW5" s="731"/>
      <c r="CX5" s="731"/>
      <c r="CY5" s="732"/>
      <c r="CZ5" s="730" t="s">
        <v>225</v>
      </c>
      <c r="DA5" s="731"/>
      <c r="DB5" s="731"/>
      <c r="DC5" s="732"/>
      <c r="DD5" s="730" t="s">
        <v>234</v>
      </c>
      <c r="DE5" s="731"/>
      <c r="DF5" s="731"/>
      <c r="DG5" s="731"/>
      <c r="DH5" s="731"/>
      <c r="DI5" s="731"/>
      <c r="DJ5" s="731"/>
      <c r="DK5" s="731"/>
      <c r="DL5" s="731"/>
      <c r="DM5" s="731"/>
      <c r="DN5" s="731"/>
      <c r="DO5" s="731"/>
      <c r="DP5" s="732"/>
      <c r="DQ5" s="730" t="s">
        <v>235</v>
      </c>
      <c r="DR5" s="731"/>
      <c r="DS5" s="731"/>
      <c r="DT5" s="731"/>
      <c r="DU5" s="731"/>
      <c r="DV5" s="731"/>
      <c r="DW5" s="731"/>
      <c r="DX5" s="731"/>
      <c r="DY5" s="731"/>
      <c r="DZ5" s="731"/>
      <c r="EA5" s="731"/>
      <c r="EB5" s="731"/>
      <c r="EC5" s="732"/>
    </row>
    <row r="6" spans="2:143" ht="11.25" customHeight="1" x14ac:dyDescent="0.2">
      <c r="B6" s="625" t="s">
        <v>236</v>
      </c>
      <c r="C6" s="626"/>
      <c r="D6" s="626"/>
      <c r="E6" s="626"/>
      <c r="F6" s="626"/>
      <c r="G6" s="626"/>
      <c r="H6" s="626"/>
      <c r="I6" s="626"/>
      <c r="J6" s="626"/>
      <c r="K6" s="626"/>
      <c r="L6" s="626"/>
      <c r="M6" s="626"/>
      <c r="N6" s="626"/>
      <c r="O6" s="626"/>
      <c r="P6" s="626"/>
      <c r="Q6" s="627"/>
      <c r="R6" s="628">
        <v>789329</v>
      </c>
      <c r="S6" s="629"/>
      <c r="T6" s="629"/>
      <c r="U6" s="629"/>
      <c r="V6" s="629"/>
      <c r="W6" s="629"/>
      <c r="X6" s="629"/>
      <c r="Y6" s="630"/>
      <c r="Z6" s="655">
        <v>0.5</v>
      </c>
      <c r="AA6" s="655"/>
      <c r="AB6" s="655"/>
      <c r="AC6" s="655"/>
      <c r="AD6" s="656">
        <v>789329</v>
      </c>
      <c r="AE6" s="656"/>
      <c r="AF6" s="656"/>
      <c r="AG6" s="656"/>
      <c r="AH6" s="656"/>
      <c r="AI6" s="656"/>
      <c r="AJ6" s="656"/>
      <c r="AK6" s="656"/>
      <c r="AL6" s="631">
        <v>1.1000000000000001</v>
      </c>
      <c r="AM6" s="632"/>
      <c r="AN6" s="632"/>
      <c r="AO6" s="657"/>
      <c r="AP6" s="625" t="s">
        <v>237</v>
      </c>
      <c r="AQ6" s="626"/>
      <c r="AR6" s="626"/>
      <c r="AS6" s="626"/>
      <c r="AT6" s="626"/>
      <c r="AU6" s="626"/>
      <c r="AV6" s="626"/>
      <c r="AW6" s="626"/>
      <c r="AX6" s="626"/>
      <c r="AY6" s="626"/>
      <c r="AZ6" s="626"/>
      <c r="BA6" s="626"/>
      <c r="BB6" s="626"/>
      <c r="BC6" s="626"/>
      <c r="BD6" s="626"/>
      <c r="BE6" s="626"/>
      <c r="BF6" s="627"/>
      <c r="BG6" s="628">
        <v>28784461</v>
      </c>
      <c r="BH6" s="629"/>
      <c r="BI6" s="629"/>
      <c r="BJ6" s="629"/>
      <c r="BK6" s="629"/>
      <c r="BL6" s="629"/>
      <c r="BM6" s="629"/>
      <c r="BN6" s="630"/>
      <c r="BO6" s="655">
        <v>92.1</v>
      </c>
      <c r="BP6" s="655"/>
      <c r="BQ6" s="655"/>
      <c r="BR6" s="655"/>
      <c r="BS6" s="656">
        <v>537492</v>
      </c>
      <c r="BT6" s="656"/>
      <c r="BU6" s="656"/>
      <c r="BV6" s="656"/>
      <c r="BW6" s="656"/>
      <c r="BX6" s="656"/>
      <c r="BY6" s="656"/>
      <c r="BZ6" s="656"/>
      <c r="CA6" s="656"/>
      <c r="CB6" s="714"/>
      <c r="CD6" s="684" t="s">
        <v>238</v>
      </c>
      <c r="CE6" s="685"/>
      <c r="CF6" s="685"/>
      <c r="CG6" s="685"/>
      <c r="CH6" s="685"/>
      <c r="CI6" s="685"/>
      <c r="CJ6" s="685"/>
      <c r="CK6" s="685"/>
      <c r="CL6" s="685"/>
      <c r="CM6" s="685"/>
      <c r="CN6" s="685"/>
      <c r="CO6" s="685"/>
      <c r="CP6" s="685"/>
      <c r="CQ6" s="686"/>
      <c r="CR6" s="628">
        <v>436865</v>
      </c>
      <c r="CS6" s="629"/>
      <c r="CT6" s="629"/>
      <c r="CU6" s="629"/>
      <c r="CV6" s="629"/>
      <c r="CW6" s="629"/>
      <c r="CX6" s="629"/>
      <c r="CY6" s="630"/>
      <c r="CZ6" s="726">
        <v>0.3</v>
      </c>
      <c r="DA6" s="699"/>
      <c r="DB6" s="699"/>
      <c r="DC6" s="729"/>
      <c r="DD6" s="634" t="s">
        <v>239</v>
      </c>
      <c r="DE6" s="629"/>
      <c r="DF6" s="629"/>
      <c r="DG6" s="629"/>
      <c r="DH6" s="629"/>
      <c r="DI6" s="629"/>
      <c r="DJ6" s="629"/>
      <c r="DK6" s="629"/>
      <c r="DL6" s="629"/>
      <c r="DM6" s="629"/>
      <c r="DN6" s="629"/>
      <c r="DO6" s="629"/>
      <c r="DP6" s="630"/>
      <c r="DQ6" s="634">
        <v>436865</v>
      </c>
      <c r="DR6" s="629"/>
      <c r="DS6" s="629"/>
      <c r="DT6" s="629"/>
      <c r="DU6" s="629"/>
      <c r="DV6" s="629"/>
      <c r="DW6" s="629"/>
      <c r="DX6" s="629"/>
      <c r="DY6" s="629"/>
      <c r="DZ6" s="629"/>
      <c r="EA6" s="629"/>
      <c r="EB6" s="629"/>
      <c r="EC6" s="669"/>
    </row>
    <row r="7" spans="2:143" ht="11.25" customHeight="1" x14ac:dyDescent="0.2">
      <c r="B7" s="625" t="s">
        <v>240</v>
      </c>
      <c r="C7" s="626"/>
      <c r="D7" s="626"/>
      <c r="E7" s="626"/>
      <c r="F7" s="626"/>
      <c r="G7" s="626"/>
      <c r="H7" s="626"/>
      <c r="I7" s="626"/>
      <c r="J7" s="626"/>
      <c r="K7" s="626"/>
      <c r="L7" s="626"/>
      <c r="M7" s="626"/>
      <c r="N7" s="626"/>
      <c r="O7" s="626"/>
      <c r="P7" s="626"/>
      <c r="Q7" s="627"/>
      <c r="R7" s="628">
        <v>18082</v>
      </c>
      <c r="S7" s="629"/>
      <c r="T7" s="629"/>
      <c r="U7" s="629"/>
      <c r="V7" s="629"/>
      <c r="W7" s="629"/>
      <c r="X7" s="629"/>
      <c r="Y7" s="630"/>
      <c r="Z7" s="655">
        <v>0</v>
      </c>
      <c r="AA7" s="655"/>
      <c r="AB7" s="655"/>
      <c r="AC7" s="655"/>
      <c r="AD7" s="656">
        <v>18082</v>
      </c>
      <c r="AE7" s="656"/>
      <c r="AF7" s="656"/>
      <c r="AG7" s="656"/>
      <c r="AH7" s="656"/>
      <c r="AI7" s="656"/>
      <c r="AJ7" s="656"/>
      <c r="AK7" s="656"/>
      <c r="AL7" s="631">
        <v>0</v>
      </c>
      <c r="AM7" s="632"/>
      <c r="AN7" s="632"/>
      <c r="AO7" s="657"/>
      <c r="AP7" s="625" t="s">
        <v>241</v>
      </c>
      <c r="AQ7" s="626"/>
      <c r="AR7" s="626"/>
      <c r="AS7" s="626"/>
      <c r="AT7" s="626"/>
      <c r="AU7" s="626"/>
      <c r="AV7" s="626"/>
      <c r="AW7" s="626"/>
      <c r="AX7" s="626"/>
      <c r="AY7" s="626"/>
      <c r="AZ7" s="626"/>
      <c r="BA7" s="626"/>
      <c r="BB7" s="626"/>
      <c r="BC7" s="626"/>
      <c r="BD7" s="626"/>
      <c r="BE7" s="626"/>
      <c r="BF7" s="627"/>
      <c r="BG7" s="628">
        <v>13562497</v>
      </c>
      <c r="BH7" s="629"/>
      <c r="BI7" s="629"/>
      <c r="BJ7" s="629"/>
      <c r="BK7" s="629"/>
      <c r="BL7" s="629"/>
      <c r="BM7" s="629"/>
      <c r="BN7" s="630"/>
      <c r="BO7" s="655">
        <v>43.4</v>
      </c>
      <c r="BP7" s="655"/>
      <c r="BQ7" s="655"/>
      <c r="BR7" s="655"/>
      <c r="BS7" s="656">
        <v>521009</v>
      </c>
      <c r="BT7" s="656"/>
      <c r="BU7" s="656"/>
      <c r="BV7" s="656"/>
      <c r="BW7" s="656"/>
      <c r="BX7" s="656"/>
      <c r="BY7" s="656"/>
      <c r="BZ7" s="656"/>
      <c r="CA7" s="656"/>
      <c r="CB7" s="714"/>
      <c r="CD7" s="670" t="s">
        <v>242</v>
      </c>
      <c r="CE7" s="667"/>
      <c r="CF7" s="667"/>
      <c r="CG7" s="667"/>
      <c r="CH7" s="667"/>
      <c r="CI7" s="667"/>
      <c r="CJ7" s="667"/>
      <c r="CK7" s="667"/>
      <c r="CL7" s="667"/>
      <c r="CM7" s="667"/>
      <c r="CN7" s="667"/>
      <c r="CO7" s="667"/>
      <c r="CP7" s="667"/>
      <c r="CQ7" s="668"/>
      <c r="CR7" s="628">
        <v>9049662</v>
      </c>
      <c r="CS7" s="629"/>
      <c r="CT7" s="629"/>
      <c r="CU7" s="629"/>
      <c r="CV7" s="629"/>
      <c r="CW7" s="629"/>
      <c r="CX7" s="629"/>
      <c r="CY7" s="630"/>
      <c r="CZ7" s="655">
        <v>6.4</v>
      </c>
      <c r="DA7" s="655"/>
      <c r="DB7" s="655"/>
      <c r="DC7" s="655"/>
      <c r="DD7" s="634">
        <v>584191</v>
      </c>
      <c r="DE7" s="629"/>
      <c r="DF7" s="629"/>
      <c r="DG7" s="629"/>
      <c r="DH7" s="629"/>
      <c r="DI7" s="629"/>
      <c r="DJ7" s="629"/>
      <c r="DK7" s="629"/>
      <c r="DL7" s="629"/>
      <c r="DM7" s="629"/>
      <c r="DN7" s="629"/>
      <c r="DO7" s="629"/>
      <c r="DP7" s="630"/>
      <c r="DQ7" s="634">
        <v>8126235</v>
      </c>
      <c r="DR7" s="629"/>
      <c r="DS7" s="629"/>
      <c r="DT7" s="629"/>
      <c r="DU7" s="629"/>
      <c r="DV7" s="629"/>
      <c r="DW7" s="629"/>
      <c r="DX7" s="629"/>
      <c r="DY7" s="629"/>
      <c r="DZ7" s="629"/>
      <c r="EA7" s="629"/>
      <c r="EB7" s="629"/>
      <c r="EC7" s="669"/>
    </row>
    <row r="8" spans="2:143" ht="11.25" customHeight="1" x14ac:dyDescent="0.2">
      <c r="B8" s="625" t="s">
        <v>243</v>
      </c>
      <c r="C8" s="626"/>
      <c r="D8" s="626"/>
      <c r="E8" s="626"/>
      <c r="F8" s="626"/>
      <c r="G8" s="626"/>
      <c r="H8" s="626"/>
      <c r="I8" s="626"/>
      <c r="J8" s="626"/>
      <c r="K8" s="626"/>
      <c r="L8" s="626"/>
      <c r="M8" s="626"/>
      <c r="N8" s="626"/>
      <c r="O8" s="626"/>
      <c r="P8" s="626"/>
      <c r="Q8" s="627"/>
      <c r="R8" s="628">
        <v>92378</v>
      </c>
      <c r="S8" s="629"/>
      <c r="T8" s="629"/>
      <c r="U8" s="629"/>
      <c r="V8" s="629"/>
      <c r="W8" s="629"/>
      <c r="X8" s="629"/>
      <c r="Y8" s="630"/>
      <c r="Z8" s="655">
        <v>0.1</v>
      </c>
      <c r="AA8" s="655"/>
      <c r="AB8" s="655"/>
      <c r="AC8" s="655"/>
      <c r="AD8" s="656">
        <v>92378</v>
      </c>
      <c r="AE8" s="656"/>
      <c r="AF8" s="656"/>
      <c r="AG8" s="656"/>
      <c r="AH8" s="656"/>
      <c r="AI8" s="656"/>
      <c r="AJ8" s="656"/>
      <c r="AK8" s="656"/>
      <c r="AL8" s="631">
        <v>0.1</v>
      </c>
      <c r="AM8" s="632"/>
      <c r="AN8" s="632"/>
      <c r="AO8" s="657"/>
      <c r="AP8" s="625" t="s">
        <v>244</v>
      </c>
      <c r="AQ8" s="626"/>
      <c r="AR8" s="626"/>
      <c r="AS8" s="626"/>
      <c r="AT8" s="626"/>
      <c r="AU8" s="626"/>
      <c r="AV8" s="626"/>
      <c r="AW8" s="626"/>
      <c r="AX8" s="626"/>
      <c r="AY8" s="626"/>
      <c r="AZ8" s="626"/>
      <c r="BA8" s="626"/>
      <c r="BB8" s="626"/>
      <c r="BC8" s="626"/>
      <c r="BD8" s="626"/>
      <c r="BE8" s="626"/>
      <c r="BF8" s="627"/>
      <c r="BG8" s="628">
        <v>408325</v>
      </c>
      <c r="BH8" s="629"/>
      <c r="BI8" s="629"/>
      <c r="BJ8" s="629"/>
      <c r="BK8" s="629"/>
      <c r="BL8" s="629"/>
      <c r="BM8" s="629"/>
      <c r="BN8" s="630"/>
      <c r="BO8" s="655">
        <v>1.3</v>
      </c>
      <c r="BP8" s="655"/>
      <c r="BQ8" s="655"/>
      <c r="BR8" s="655"/>
      <c r="BS8" s="656" t="s">
        <v>239</v>
      </c>
      <c r="BT8" s="656"/>
      <c r="BU8" s="656"/>
      <c r="BV8" s="656"/>
      <c r="BW8" s="656"/>
      <c r="BX8" s="656"/>
      <c r="BY8" s="656"/>
      <c r="BZ8" s="656"/>
      <c r="CA8" s="656"/>
      <c r="CB8" s="714"/>
      <c r="CD8" s="670" t="s">
        <v>245</v>
      </c>
      <c r="CE8" s="667"/>
      <c r="CF8" s="667"/>
      <c r="CG8" s="667"/>
      <c r="CH8" s="667"/>
      <c r="CI8" s="667"/>
      <c r="CJ8" s="667"/>
      <c r="CK8" s="667"/>
      <c r="CL8" s="667"/>
      <c r="CM8" s="667"/>
      <c r="CN8" s="667"/>
      <c r="CO8" s="667"/>
      <c r="CP8" s="667"/>
      <c r="CQ8" s="668"/>
      <c r="CR8" s="628">
        <v>69833415</v>
      </c>
      <c r="CS8" s="629"/>
      <c r="CT8" s="629"/>
      <c r="CU8" s="629"/>
      <c r="CV8" s="629"/>
      <c r="CW8" s="629"/>
      <c r="CX8" s="629"/>
      <c r="CY8" s="630"/>
      <c r="CZ8" s="655">
        <v>49</v>
      </c>
      <c r="DA8" s="655"/>
      <c r="DB8" s="655"/>
      <c r="DC8" s="655"/>
      <c r="DD8" s="634">
        <v>681881</v>
      </c>
      <c r="DE8" s="629"/>
      <c r="DF8" s="629"/>
      <c r="DG8" s="629"/>
      <c r="DH8" s="629"/>
      <c r="DI8" s="629"/>
      <c r="DJ8" s="629"/>
      <c r="DK8" s="629"/>
      <c r="DL8" s="629"/>
      <c r="DM8" s="629"/>
      <c r="DN8" s="629"/>
      <c r="DO8" s="629"/>
      <c r="DP8" s="630"/>
      <c r="DQ8" s="634">
        <v>28917382</v>
      </c>
      <c r="DR8" s="629"/>
      <c r="DS8" s="629"/>
      <c r="DT8" s="629"/>
      <c r="DU8" s="629"/>
      <c r="DV8" s="629"/>
      <c r="DW8" s="629"/>
      <c r="DX8" s="629"/>
      <c r="DY8" s="629"/>
      <c r="DZ8" s="629"/>
      <c r="EA8" s="629"/>
      <c r="EB8" s="629"/>
      <c r="EC8" s="669"/>
    </row>
    <row r="9" spans="2:143" ht="11.25" customHeight="1" x14ac:dyDescent="0.2">
      <c r="B9" s="625" t="s">
        <v>246</v>
      </c>
      <c r="C9" s="626"/>
      <c r="D9" s="626"/>
      <c r="E9" s="626"/>
      <c r="F9" s="626"/>
      <c r="G9" s="626"/>
      <c r="H9" s="626"/>
      <c r="I9" s="626"/>
      <c r="J9" s="626"/>
      <c r="K9" s="626"/>
      <c r="L9" s="626"/>
      <c r="M9" s="626"/>
      <c r="N9" s="626"/>
      <c r="O9" s="626"/>
      <c r="P9" s="626"/>
      <c r="Q9" s="627"/>
      <c r="R9" s="628">
        <v>112427</v>
      </c>
      <c r="S9" s="629"/>
      <c r="T9" s="629"/>
      <c r="U9" s="629"/>
      <c r="V9" s="629"/>
      <c r="W9" s="629"/>
      <c r="X9" s="629"/>
      <c r="Y9" s="630"/>
      <c r="Z9" s="655">
        <v>0.1</v>
      </c>
      <c r="AA9" s="655"/>
      <c r="AB9" s="655"/>
      <c r="AC9" s="655"/>
      <c r="AD9" s="656">
        <v>112427</v>
      </c>
      <c r="AE9" s="656"/>
      <c r="AF9" s="656"/>
      <c r="AG9" s="656"/>
      <c r="AH9" s="656"/>
      <c r="AI9" s="656"/>
      <c r="AJ9" s="656"/>
      <c r="AK9" s="656"/>
      <c r="AL9" s="631">
        <v>0.2</v>
      </c>
      <c r="AM9" s="632"/>
      <c r="AN9" s="632"/>
      <c r="AO9" s="657"/>
      <c r="AP9" s="625" t="s">
        <v>247</v>
      </c>
      <c r="AQ9" s="626"/>
      <c r="AR9" s="626"/>
      <c r="AS9" s="626"/>
      <c r="AT9" s="626"/>
      <c r="AU9" s="626"/>
      <c r="AV9" s="626"/>
      <c r="AW9" s="626"/>
      <c r="AX9" s="626"/>
      <c r="AY9" s="626"/>
      <c r="AZ9" s="626"/>
      <c r="BA9" s="626"/>
      <c r="BB9" s="626"/>
      <c r="BC9" s="626"/>
      <c r="BD9" s="626"/>
      <c r="BE9" s="626"/>
      <c r="BF9" s="627"/>
      <c r="BG9" s="628">
        <v>10910485</v>
      </c>
      <c r="BH9" s="629"/>
      <c r="BI9" s="629"/>
      <c r="BJ9" s="629"/>
      <c r="BK9" s="629"/>
      <c r="BL9" s="629"/>
      <c r="BM9" s="629"/>
      <c r="BN9" s="630"/>
      <c r="BO9" s="655">
        <v>34.9</v>
      </c>
      <c r="BP9" s="655"/>
      <c r="BQ9" s="655"/>
      <c r="BR9" s="655"/>
      <c r="BS9" s="656" t="s">
        <v>239</v>
      </c>
      <c r="BT9" s="656"/>
      <c r="BU9" s="656"/>
      <c r="BV9" s="656"/>
      <c r="BW9" s="656"/>
      <c r="BX9" s="656"/>
      <c r="BY9" s="656"/>
      <c r="BZ9" s="656"/>
      <c r="CA9" s="656"/>
      <c r="CB9" s="714"/>
      <c r="CD9" s="670" t="s">
        <v>248</v>
      </c>
      <c r="CE9" s="667"/>
      <c r="CF9" s="667"/>
      <c r="CG9" s="667"/>
      <c r="CH9" s="667"/>
      <c r="CI9" s="667"/>
      <c r="CJ9" s="667"/>
      <c r="CK9" s="667"/>
      <c r="CL9" s="667"/>
      <c r="CM9" s="667"/>
      <c r="CN9" s="667"/>
      <c r="CO9" s="667"/>
      <c r="CP9" s="667"/>
      <c r="CQ9" s="668"/>
      <c r="CR9" s="628">
        <v>11275426</v>
      </c>
      <c r="CS9" s="629"/>
      <c r="CT9" s="629"/>
      <c r="CU9" s="629"/>
      <c r="CV9" s="629"/>
      <c r="CW9" s="629"/>
      <c r="CX9" s="629"/>
      <c r="CY9" s="630"/>
      <c r="CZ9" s="655">
        <v>7.9</v>
      </c>
      <c r="DA9" s="655"/>
      <c r="DB9" s="655"/>
      <c r="DC9" s="655"/>
      <c r="DD9" s="634">
        <v>604770</v>
      </c>
      <c r="DE9" s="629"/>
      <c r="DF9" s="629"/>
      <c r="DG9" s="629"/>
      <c r="DH9" s="629"/>
      <c r="DI9" s="629"/>
      <c r="DJ9" s="629"/>
      <c r="DK9" s="629"/>
      <c r="DL9" s="629"/>
      <c r="DM9" s="629"/>
      <c r="DN9" s="629"/>
      <c r="DO9" s="629"/>
      <c r="DP9" s="630"/>
      <c r="DQ9" s="634">
        <v>7120681</v>
      </c>
      <c r="DR9" s="629"/>
      <c r="DS9" s="629"/>
      <c r="DT9" s="629"/>
      <c r="DU9" s="629"/>
      <c r="DV9" s="629"/>
      <c r="DW9" s="629"/>
      <c r="DX9" s="629"/>
      <c r="DY9" s="629"/>
      <c r="DZ9" s="629"/>
      <c r="EA9" s="629"/>
      <c r="EB9" s="629"/>
      <c r="EC9" s="669"/>
    </row>
    <row r="10" spans="2:143" ht="11.25" customHeight="1" x14ac:dyDescent="0.2">
      <c r="B10" s="625" t="s">
        <v>249</v>
      </c>
      <c r="C10" s="626"/>
      <c r="D10" s="626"/>
      <c r="E10" s="626"/>
      <c r="F10" s="626"/>
      <c r="G10" s="626"/>
      <c r="H10" s="626"/>
      <c r="I10" s="626"/>
      <c r="J10" s="626"/>
      <c r="K10" s="626"/>
      <c r="L10" s="626"/>
      <c r="M10" s="626"/>
      <c r="N10" s="626"/>
      <c r="O10" s="626"/>
      <c r="P10" s="626"/>
      <c r="Q10" s="627"/>
      <c r="R10" s="628" t="s">
        <v>239</v>
      </c>
      <c r="S10" s="629"/>
      <c r="T10" s="629"/>
      <c r="U10" s="629"/>
      <c r="V10" s="629"/>
      <c r="W10" s="629"/>
      <c r="X10" s="629"/>
      <c r="Y10" s="630"/>
      <c r="Z10" s="655" t="s">
        <v>239</v>
      </c>
      <c r="AA10" s="655"/>
      <c r="AB10" s="655"/>
      <c r="AC10" s="655"/>
      <c r="AD10" s="656" t="s">
        <v>239</v>
      </c>
      <c r="AE10" s="656"/>
      <c r="AF10" s="656"/>
      <c r="AG10" s="656"/>
      <c r="AH10" s="656"/>
      <c r="AI10" s="656"/>
      <c r="AJ10" s="656"/>
      <c r="AK10" s="656"/>
      <c r="AL10" s="631" t="s">
        <v>239</v>
      </c>
      <c r="AM10" s="632"/>
      <c r="AN10" s="632"/>
      <c r="AO10" s="657"/>
      <c r="AP10" s="625" t="s">
        <v>250</v>
      </c>
      <c r="AQ10" s="626"/>
      <c r="AR10" s="626"/>
      <c r="AS10" s="626"/>
      <c r="AT10" s="626"/>
      <c r="AU10" s="626"/>
      <c r="AV10" s="626"/>
      <c r="AW10" s="626"/>
      <c r="AX10" s="626"/>
      <c r="AY10" s="626"/>
      <c r="AZ10" s="626"/>
      <c r="BA10" s="626"/>
      <c r="BB10" s="626"/>
      <c r="BC10" s="626"/>
      <c r="BD10" s="626"/>
      <c r="BE10" s="626"/>
      <c r="BF10" s="627"/>
      <c r="BG10" s="628">
        <v>901583</v>
      </c>
      <c r="BH10" s="629"/>
      <c r="BI10" s="629"/>
      <c r="BJ10" s="629"/>
      <c r="BK10" s="629"/>
      <c r="BL10" s="629"/>
      <c r="BM10" s="629"/>
      <c r="BN10" s="630"/>
      <c r="BO10" s="655">
        <v>2.9</v>
      </c>
      <c r="BP10" s="655"/>
      <c r="BQ10" s="655"/>
      <c r="BR10" s="655"/>
      <c r="BS10" s="656">
        <v>147232</v>
      </c>
      <c r="BT10" s="656"/>
      <c r="BU10" s="656"/>
      <c r="BV10" s="656"/>
      <c r="BW10" s="656"/>
      <c r="BX10" s="656"/>
      <c r="BY10" s="656"/>
      <c r="BZ10" s="656"/>
      <c r="CA10" s="656"/>
      <c r="CB10" s="714"/>
      <c r="CD10" s="670" t="s">
        <v>251</v>
      </c>
      <c r="CE10" s="667"/>
      <c r="CF10" s="667"/>
      <c r="CG10" s="667"/>
      <c r="CH10" s="667"/>
      <c r="CI10" s="667"/>
      <c r="CJ10" s="667"/>
      <c r="CK10" s="667"/>
      <c r="CL10" s="667"/>
      <c r="CM10" s="667"/>
      <c r="CN10" s="667"/>
      <c r="CO10" s="667"/>
      <c r="CP10" s="667"/>
      <c r="CQ10" s="668"/>
      <c r="CR10" s="628">
        <v>169974</v>
      </c>
      <c r="CS10" s="629"/>
      <c r="CT10" s="629"/>
      <c r="CU10" s="629"/>
      <c r="CV10" s="629"/>
      <c r="CW10" s="629"/>
      <c r="CX10" s="629"/>
      <c r="CY10" s="630"/>
      <c r="CZ10" s="655">
        <v>0.1</v>
      </c>
      <c r="DA10" s="655"/>
      <c r="DB10" s="655"/>
      <c r="DC10" s="655"/>
      <c r="DD10" s="634" t="s">
        <v>239</v>
      </c>
      <c r="DE10" s="629"/>
      <c r="DF10" s="629"/>
      <c r="DG10" s="629"/>
      <c r="DH10" s="629"/>
      <c r="DI10" s="629"/>
      <c r="DJ10" s="629"/>
      <c r="DK10" s="629"/>
      <c r="DL10" s="629"/>
      <c r="DM10" s="629"/>
      <c r="DN10" s="629"/>
      <c r="DO10" s="629"/>
      <c r="DP10" s="630"/>
      <c r="DQ10" s="634">
        <v>162667</v>
      </c>
      <c r="DR10" s="629"/>
      <c r="DS10" s="629"/>
      <c r="DT10" s="629"/>
      <c r="DU10" s="629"/>
      <c r="DV10" s="629"/>
      <c r="DW10" s="629"/>
      <c r="DX10" s="629"/>
      <c r="DY10" s="629"/>
      <c r="DZ10" s="629"/>
      <c r="EA10" s="629"/>
      <c r="EB10" s="629"/>
      <c r="EC10" s="669"/>
    </row>
    <row r="11" spans="2:143" ht="11.25" customHeight="1" x14ac:dyDescent="0.2">
      <c r="B11" s="625" t="s">
        <v>252</v>
      </c>
      <c r="C11" s="626"/>
      <c r="D11" s="626"/>
      <c r="E11" s="626"/>
      <c r="F11" s="626"/>
      <c r="G11" s="626"/>
      <c r="H11" s="626"/>
      <c r="I11" s="626"/>
      <c r="J11" s="626"/>
      <c r="K11" s="626"/>
      <c r="L11" s="626"/>
      <c r="M11" s="626"/>
      <c r="N11" s="626"/>
      <c r="O11" s="626"/>
      <c r="P11" s="626"/>
      <c r="Q11" s="627"/>
      <c r="R11" s="628">
        <v>6710399</v>
      </c>
      <c r="S11" s="629"/>
      <c r="T11" s="629"/>
      <c r="U11" s="629"/>
      <c r="V11" s="629"/>
      <c r="W11" s="629"/>
      <c r="X11" s="629"/>
      <c r="Y11" s="630"/>
      <c r="Z11" s="631">
        <v>4.5999999999999996</v>
      </c>
      <c r="AA11" s="632"/>
      <c r="AB11" s="632"/>
      <c r="AC11" s="633"/>
      <c r="AD11" s="634">
        <v>6710399</v>
      </c>
      <c r="AE11" s="629"/>
      <c r="AF11" s="629"/>
      <c r="AG11" s="629"/>
      <c r="AH11" s="629"/>
      <c r="AI11" s="629"/>
      <c r="AJ11" s="629"/>
      <c r="AK11" s="630"/>
      <c r="AL11" s="631">
        <v>9.4</v>
      </c>
      <c r="AM11" s="632"/>
      <c r="AN11" s="632"/>
      <c r="AO11" s="657"/>
      <c r="AP11" s="625" t="s">
        <v>253</v>
      </c>
      <c r="AQ11" s="626"/>
      <c r="AR11" s="626"/>
      <c r="AS11" s="626"/>
      <c r="AT11" s="626"/>
      <c r="AU11" s="626"/>
      <c r="AV11" s="626"/>
      <c r="AW11" s="626"/>
      <c r="AX11" s="626"/>
      <c r="AY11" s="626"/>
      <c r="AZ11" s="626"/>
      <c r="BA11" s="626"/>
      <c r="BB11" s="626"/>
      <c r="BC11" s="626"/>
      <c r="BD11" s="626"/>
      <c r="BE11" s="626"/>
      <c r="BF11" s="627"/>
      <c r="BG11" s="628">
        <v>1342104</v>
      </c>
      <c r="BH11" s="629"/>
      <c r="BI11" s="629"/>
      <c r="BJ11" s="629"/>
      <c r="BK11" s="629"/>
      <c r="BL11" s="629"/>
      <c r="BM11" s="629"/>
      <c r="BN11" s="630"/>
      <c r="BO11" s="655">
        <v>4.3</v>
      </c>
      <c r="BP11" s="655"/>
      <c r="BQ11" s="655"/>
      <c r="BR11" s="655"/>
      <c r="BS11" s="656">
        <v>373777</v>
      </c>
      <c r="BT11" s="656"/>
      <c r="BU11" s="656"/>
      <c r="BV11" s="656"/>
      <c r="BW11" s="656"/>
      <c r="BX11" s="656"/>
      <c r="BY11" s="656"/>
      <c r="BZ11" s="656"/>
      <c r="CA11" s="656"/>
      <c r="CB11" s="714"/>
      <c r="CD11" s="670" t="s">
        <v>254</v>
      </c>
      <c r="CE11" s="667"/>
      <c r="CF11" s="667"/>
      <c r="CG11" s="667"/>
      <c r="CH11" s="667"/>
      <c r="CI11" s="667"/>
      <c r="CJ11" s="667"/>
      <c r="CK11" s="667"/>
      <c r="CL11" s="667"/>
      <c r="CM11" s="667"/>
      <c r="CN11" s="667"/>
      <c r="CO11" s="667"/>
      <c r="CP11" s="667"/>
      <c r="CQ11" s="668"/>
      <c r="CR11" s="628">
        <v>1170631</v>
      </c>
      <c r="CS11" s="629"/>
      <c r="CT11" s="629"/>
      <c r="CU11" s="629"/>
      <c r="CV11" s="629"/>
      <c r="CW11" s="629"/>
      <c r="CX11" s="629"/>
      <c r="CY11" s="630"/>
      <c r="CZ11" s="655">
        <v>0.8</v>
      </c>
      <c r="DA11" s="655"/>
      <c r="DB11" s="655"/>
      <c r="DC11" s="655"/>
      <c r="DD11" s="634">
        <v>276639</v>
      </c>
      <c r="DE11" s="629"/>
      <c r="DF11" s="629"/>
      <c r="DG11" s="629"/>
      <c r="DH11" s="629"/>
      <c r="DI11" s="629"/>
      <c r="DJ11" s="629"/>
      <c r="DK11" s="629"/>
      <c r="DL11" s="629"/>
      <c r="DM11" s="629"/>
      <c r="DN11" s="629"/>
      <c r="DO11" s="629"/>
      <c r="DP11" s="630"/>
      <c r="DQ11" s="634">
        <v>891066</v>
      </c>
      <c r="DR11" s="629"/>
      <c r="DS11" s="629"/>
      <c r="DT11" s="629"/>
      <c r="DU11" s="629"/>
      <c r="DV11" s="629"/>
      <c r="DW11" s="629"/>
      <c r="DX11" s="629"/>
      <c r="DY11" s="629"/>
      <c r="DZ11" s="629"/>
      <c r="EA11" s="629"/>
      <c r="EB11" s="629"/>
      <c r="EC11" s="669"/>
    </row>
    <row r="12" spans="2:143" ht="11.25" customHeight="1" x14ac:dyDescent="0.2">
      <c r="B12" s="625" t="s">
        <v>255</v>
      </c>
      <c r="C12" s="626"/>
      <c r="D12" s="626"/>
      <c r="E12" s="626"/>
      <c r="F12" s="626"/>
      <c r="G12" s="626"/>
      <c r="H12" s="626"/>
      <c r="I12" s="626"/>
      <c r="J12" s="626"/>
      <c r="K12" s="626"/>
      <c r="L12" s="626"/>
      <c r="M12" s="626"/>
      <c r="N12" s="626"/>
      <c r="O12" s="626"/>
      <c r="P12" s="626"/>
      <c r="Q12" s="627"/>
      <c r="R12" s="628">
        <v>9233</v>
      </c>
      <c r="S12" s="629"/>
      <c r="T12" s="629"/>
      <c r="U12" s="629"/>
      <c r="V12" s="629"/>
      <c r="W12" s="629"/>
      <c r="X12" s="629"/>
      <c r="Y12" s="630"/>
      <c r="Z12" s="655">
        <v>0</v>
      </c>
      <c r="AA12" s="655"/>
      <c r="AB12" s="655"/>
      <c r="AC12" s="655"/>
      <c r="AD12" s="656">
        <v>9233</v>
      </c>
      <c r="AE12" s="656"/>
      <c r="AF12" s="656"/>
      <c r="AG12" s="656"/>
      <c r="AH12" s="656"/>
      <c r="AI12" s="656"/>
      <c r="AJ12" s="656"/>
      <c r="AK12" s="656"/>
      <c r="AL12" s="631">
        <v>0</v>
      </c>
      <c r="AM12" s="632"/>
      <c r="AN12" s="632"/>
      <c r="AO12" s="657"/>
      <c r="AP12" s="625" t="s">
        <v>256</v>
      </c>
      <c r="AQ12" s="626"/>
      <c r="AR12" s="626"/>
      <c r="AS12" s="626"/>
      <c r="AT12" s="626"/>
      <c r="AU12" s="626"/>
      <c r="AV12" s="626"/>
      <c r="AW12" s="626"/>
      <c r="AX12" s="626"/>
      <c r="AY12" s="626"/>
      <c r="AZ12" s="626"/>
      <c r="BA12" s="626"/>
      <c r="BB12" s="626"/>
      <c r="BC12" s="626"/>
      <c r="BD12" s="626"/>
      <c r="BE12" s="626"/>
      <c r="BF12" s="627"/>
      <c r="BG12" s="628">
        <v>12264402</v>
      </c>
      <c r="BH12" s="629"/>
      <c r="BI12" s="629"/>
      <c r="BJ12" s="629"/>
      <c r="BK12" s="629"/>
      <c r="BL12" s="629"/>
      <c r="BM12" s="629"/>
      <c r="BN12" s="630"/>
      <c r="BO12" s="655">
        <v>39.200000000000003</v>
      </c>
      <c r="BP12" s="655"/>
      <c r="BQ12" s="655"/>
      <c r="BR12" s="655"/>
      <c r="BS12" s="656" t="s">
        <v>239</v>
      </c>
      <c r="BT12" s="656"/>
      <c r="BU12" s="656"/>
      <c r="BV12" s="656"/>
      <c r="BW12" s="656"/>
      <c r="BX12" s="656"/>
      <c r="BY12" s="656"/>
      <c r="BZ12" s="656"/>
      <c r="CA12" s="656"/>
      <c r="CB12" s="714"/>
      <c r="CD12" s="670" t="s">
        <v>257</v>
      </c>
      <c r="CE12" s="667"/>
      <c r="CF12" s="667"/>
      <c r="CG12" s="667"/>
      <c r="CH12" s="667"/>
      <c r="CI12" s="667"/>
      <c r="CJ12" s="667"/>
      <c r="CK12" s="667"/>
      <c r="CL12" s="667"/>
      <c r="CM12" s="667"/>
      <c r="CN12" s="667"/>
      <c r="CO12" s="667"/>
      <c r="CP12" s="667"/>
      <c r="CQ12" s="668"/>
      <c r="CR12" s="628">
        <v>10526755</v>
      </c>
      <c r="CS12" s="629"/>
      <c r="CT12" s="629"/>
      <c r="CU12" s="629"/>
      <c r="CV12" s="629"/>
      <c r="CW12" s="629"/>
      <c r="CX12" s="629"/>
      <c r="CY12" s="630"/>
      <c r="CZ12" s="655">
        <v>7.4</v>
      </c>
      <c r="DA12" s="655"/>
      <c r="DB12" s="655"/>
      <c r="DC12" s="655"/>
      <c r="DD12" s="634">
        <v>558498</v>
      </c>
      <c r="DE12" s="629"/>
      <c r="DF12" s="629"/>
      <c r="DG12" s="629"/>
      <c r="DH12" s="629"/>
      <c r="DI12" s="629"/>
      <c r="DJ12" s="629"/>
      <c r="DK12" s="629"/>
      <c r="DL12" s="629"/>
      <c r="DM12" s="629"/>
      <c r="DN12" s="629"/>
      <c r="DO12" s="629"/>
      <c r="DP12" s="630"/>
      <c r="DQ12" s="634">
        <v>4001616</v>
      </c>
      <c r="DR12" s="629"/>
      <c r="DS12" s="629"/>
      <c r="DT12" s="629"/>
      <c r="DU12" s="629"/>
      <c r="DV12" s="629"/>
      <c r="DW12" s="629"/>
      <c r="DX12" s="629"/>
      <c r="DY12" s="629"/>
      <c r="DZ12" s="629"/>
      <c r="EA12" s="629"/>
      <c r="EB12" s="629"/>
      <c r="EC12" s="669"/>
    </row>
    <row r="13" spans="2:143" ht="11.25" customHeight="1" x14ac:dyDescent="0.2">
      <c r="B13" s="625" t="s">
        <v>258</v>
      </c>
      <c r="C13" s="626"/>
      <c r="D13" s="626"/>
      <c r="E13" s="626"/>
      <c r="F13" s="626"/>
      <c r="G13" s="626"/>
      <c r="H13" s="626"/>
      <c r="I13" s="626"/>
      <c r="J13" s="626"/>
      <c r="K13" s="626"/>
      <c r="L13" s="626"/>
      <c r="M13" s="626"/>
      <c r="N13" s="626"/>
      <c r="O13" s="626"/>
      <c r="P13" s="626"/>
      <c r="Q13" s="627"/>
      <c r="R13" s="628" t="s">
        <v>259</v>
      </c>
      <c r="S13" s="629"/>
      <c r="T13" s="629"/>
      <c r="U13" s="629"/>
      <c r="V13" s="629"/>
      <c r="W13" s="629"/>
      <c r="X13" s="629"/>
      <c r="Y13" s="630"/>
      <c r="Z13" s="655" t="s">
        <v>239</v>
      </c>
      <c r="AA13" s="655"/>
      <c r="AB13" s="655"/>
      <c r="AC13" s="655"/>
      <c r="AD13" s="656" t="s">
        <v>239</v>
      </c>
      <c r="AE13" s="656"/>
      <c r="AF13" s="656"/>
      <c r="AG13" s="656"/>
      <c r="AH13" s="656"/>
      <c r="AI13" s="656"/>
      <c r="AJ13" s="656"/>
      <c r="AK13" s="656"/>
      <c r="AL13" s="631" t="s">
        <v>259</v>
      </c>
      <c r="AM13" s="632"/>
      <c r="AN13" s="632"/>
      <c r="AO13" s="657"/>
      <c r="AP13" s="625" t="s">
        <v>260</v>
      </c>
      <c r="AQ13" s="626"/>
      <c r="AR13" s="626"/>
      <c r="AS13" s="626"/>
      <c r="AT13" s="626"/>
      <c r="AU13" s="626"/>
      <c r="AV13" s="626"/>
      <c r="AW13" s="626"/>
      <c r="AX13" s="626"/>
      <c r="AY13" s="626"/>
      <c r="AZ13" s="626"/>
      <c r="BA13" s="626"/>
      <c r="BB13" s="626"/>
      <c r="BC13" s="626"/>
      <c r="BD13" s="626"/>
      <c r="BE13" s="626"/>
      <c r="BF13" s="627"/>
      <c r="BG13" s="628">
        <v>12123990</v>
      </c>
      <c r="BH13" s="629"/>
      <c r="BI13" s="629"/>
      <c r="BJ13" s="629"/>
      <c r="BK13" s="629"/>
      <c r="BL13" s="629"/>
      <c r="BM13" s="629"/>
      <c r="BN13" s="630"/>
      <c r="BO13" s="655">
        <v>38.799999999999997</v>
      </c>
      <c r="BP13" s="655"/>
      <c r="BQ13" s="655"/>
      <c r="BR13" s="655"/>
      <c r="BS13" s="656" t="s">
        <v>259</v>
      </c>
      <c r="BT13" s="656"/>
      <c r="BU13" s="656"/>
      <c r="BV13" s="656"/>
      <c r="BW13" s="656"/>
      <c r="BX13" s="656"/>
      <c r="BY13" s="656"/>
      <c r="BZ13" s="656"/>
      <c r="CA13" s="656"/>
      <c r="CB13" s="714"/>
      <c r="CD13" s="670" t="s">
        <v>261</v>
      </c>
      <c r="CE13" s="667"/>
      <c r="CF13" s="667"/>
      <c r="CG13" s="667"/>
      <c r="CH13" s="667"/>
      <c r="CI13" s="667"/>
      <c r="CJ13" s="667"/>
      <c r="CK13" s="667"/>
      <c r="CL13" s="667"/>
      <c r="CM13" s="667"/>
      <c r="CN13" s="667"/>
      <c r="CO13" s="667"/>
      <c r="CP13" s="667"/>
      <c r="CQ13" s="668"/>
      <c r="CR13" s="628">
        <v>11744444</v>
      </c>
      <c r="CS13" s="629"/>
      <c r="CT13" s="629"/>
      <c r="CU13" s="629"/>
      <c r="CV13" s="629"/>
      <c r="CW13" s="629"/>
      <c r="CX13" s="629"/>
      <c r="CY13" s="630"/>
      <c r="CZ13" s="655">
        <v>8.1999999999999993</v>
      </c>
      <c r="DA13" s="655"/>
      <c r="DB13" s="655"/>
      <c r="DC13" s="655"/>
      <c r="DD13" s="634">
        <v>4514635</v>
      </c>
      <c r="DE13" s="629"/>
      <c r="DF13" s="629"/>
      <c r="DG13" s="629"/>
      <c r="DH13" s="629"/>
      <c r="DI13" s="629"/>
      <c r="DJ13" s="629"/>
      <c r="DK13" s="629"/>
      <c r="DL13" s="629"/>
      <c r="DM13" s="629"/>
      <c r="DN13" s="629"/>
      <c r="DO13" s="629"/>
      <c r="DP13" s="630"/>
      <c r="DQ13" s="634">
        <v>6539027</v>
      </c>
      <c r="DR13" s="629"/>
      <c r="DS13" s="629"/>
      <c r="DT13" s="629"/>
      <c r="DU13" s="629"/>
      <c r="DV13" s="629"/>
      <c r="DW13" s="629"/>
      <c r="DX13" s="629"/>
      <c r="DY13" s="629"/>
      <c r="DZ13" s="629"/>
      <c r="EA13" s="629"/>
      <c r="EB13" s="629"/>
      <c r="EC13" s="669"/>
    </row>
    <row r="14" spans="2:143" ht="11.25" customHeight="1" x14ac:dyDescent="0.2">
      <c r="B14" s="625" t="s">
        <v>262</v>
      </c>
      <c r="C14" s="626"/>
      <c r="D14" s="626"/>
      <c r="E14" s="626"/>
      <c r="F14" s="626"/>
      <c r="G14" s="626"/>
      <c r="H14" s="626"/>
      <c r="I14" s="626"/>
      <c r="J14" s="626"/>
      <c r="K14" s="626"/>
      <c r="L14" s="626"/>
      <c r="M14" s="626"/>
      <c r="N14" s="626"/>
      <c r="O14" s="626"/>
      <c r="P14" s="626"/>
      <c r="Q14" s="627"/>
      <c r="R14" s="628" t="s">
        <v>239</v>
      </c>
      <c r="S14" s="629"/>
      <c r="T14" s="629"/>
      <c r="U14" s="629"/>
      <c r="V14" s="629"/>
      <c r="W14" s="629"/>
      <c r="X14" s="629"/>
      <c r="Y14" s="630"/>
      <c r="Z14" s="655" t="s">
        <v>239</v>
      </c>
      <c r="AA14" s="655"/>
      <c r="AB14" s="655"/>
      <c r="AC14" s="655"/>
      <c r="AD14" s="656" t="s">
        <v>239</v>
      </c>
      <c r="AE14" s="656"/>
      <c r="AF14" s="656"/>
      <c r="AG14" s="656"/>
      <c r="AH14" s="656"/>
      <c r="AI14" s="656"/>
      <c r="AJ14" s="656"/>
      <c r="AK14" s="656"/>
      <c r="AL14" s="631" t="s">
        <v>239</v>
      </c>
      <c r="AM14" s="632"/>
      <c r="AN14" s="632"/>
      <c r="AO14" s="657"/>
      <c r="AP14" s="625" t="s">
        <v>263</v>
      </c>
      <c r="AQ14" s="626"/>
      <c r="AR14" s="626"/>
      <c r="AS14" s="626"/>
      <c r="AT14" s="626"/>
      <c r="AU14" s="626"/>
      <c r="AV14" s="626"/>
      <c r="AW14" s="626"/>
      <c r="AX14" s="626"/>
      <c r="AY14" s="626"/>
      <c r="AZ14" s="626"/>
      <c r="BA14" s="626"/>
      <c r="BB14" s="626"/>
      <c r="BC14" s="626"/>
      <c r="BD14" s="626"/>
      <c r="BE14" s="626"/>
      <c r="BF14" s="627"/>
      <c r="BG14" s="628">
        <v>629308</v>
      </c>
      <c r="BH14" s="629"/>
      <c r="BI14" s="629"/>
      <c r="BJ14" s="629"/>
      <c r="BK14" s="629"/>
      <c r="BL14" s="629"/>
      <c r="BM14" s="629"/>
      <c r="BN14" s="630"/>
      <c r="BO14" s="655">
        <v>2</v>
      </c>
      <c r="BP14" s="655"/>
      <c r="BQ14" s="655"/>
      <c r="BR14" s="655"/>
      <c r="BS14" s="656">
        <v>16483</v>
      </c>
      <c r="BT14" s="656"/>
      <c r="BU14" s="656"/>
      <c r="BV14" s="656"/>
      <c r="BW14" s="656"/>
      <c r="BX14" s="656"/>
      <c r="BY14" s="656"/>
      <c r="BZ14" s="656"/>
      <c r="CA14" s="656"/>
      <c r="CB14" s="714"/>
      <c r="CD14" s="670" t="s">
        <v>264</v>
      </c>
      <c r="CE14" s="667"/>
      <c r="CF14" s="667"/>
      <c r="CG14" s="667"/>
      <c r="CH14" s="667"/>
      <c r="CI14" s="667"/>
      <c r="CJ14" s="667"/>
      <c r="CK14" s="667"/>
      <c r="CL14" s="667"/>
      <c r="CM14" s="667"/>
      <c r="CN14" s="667"/>
      <c r="CO14" s="667"/>
      <c r="CP14" s="667"/>
      <c r="CQ14" s="668"/>
      <c r="CR14" s="628">
        <v>3702695</v>
      </c>
      <c r="CS14" s="629"/>
      <c r="CT14" s="629"/>
      <c r="CU14" s="629"/>
      <c r="CV14" s="629"/>
      <c r="CW14" s="629"/>
      <c r="CX14" s="629"/>
      <c r="CY14" s="630"/>
      <c r="CZ14" s="655">
        <v>2.6</v>
      </c>
      <c r="DA14" s="655"/>
      <c r="DB14" s="655"/>
      <c r="DC14" s="655"/>
      <c r="DD14" s="634">
        <v>211253</v>
      </c>
      <c r="DE14" s="629"/>
      <c r="DF14" s="629"/>
      <c r="DG14" s="629"/>
      <c r="DH14" s="629"/>
      <c r="DI14" s="629"/>
      <c r="DJ14" s="629"/>
      <c r="DK14" s="629"/>
      <c r="DL14" s="629"/>
      <c r="DM14" s="629"/>
      <c r="DN14" s="629"/>
      <c r="DO14" s="629"/>
      <c r="DP14" s="630"/>
      <c r="DQ14" s="634">
        <v>3527454</v>
      </c>
      <c r="DR14" s="629"/>
      <c r="DS14" s="629"/>
      <c r="DT14" s="629"/>
      <c r="DU14" s="629"/>
      <c r="DV14" s="629"/>
      <c r="DW14" s="629"/>
      <c r="DX14" s="629"/>
      <c r="DY14" s="629"/>
      <c r="DZ14" s="629"/>
      <c r="EA14" s="629"/>
      <c r="EB14" s="629"/>
      <c r="EC14" s="669"/>
    </row>
    <row r="15" spans="2:143" ht="11.25" customHeight="1" x14ac:dyDescent="0.2">
      <c r="B15" s="625" t="s">
        <v>265</v>
      </c>
      <c r="C15" s="626"/>
      <c r="D15" s="626"/>
      <c r="E15" s="626"/>
      <c r="F15" s="626"/>
      <c r="G15" s="626"/>
      <c r="H15" s="626"/>
      <c r="I15" s="626"/>
      <c r="J15" s="626"/>
      <c r="K15" s="626"/>
      <c r="L15" s="626"/>
      <c r="M15" s="626"/>
      <c r="N15" s="626"/>
      <c r="O15" s="626"/>
      <c r="P15" s="626"/>
      <c r="Q15" s="627"/>
      <c r="R15" s="628" t="s">
        <v>239</v>
      </c>
      <c r="S15" s="629"/>
      <c r="T15" s="629"/>
      <c r="U15" s="629"/>
      <c r="V15" s="629"/>
      <c r="W15" s="629"/>
      <c r="X15" s="629"/>
      <c r="Y15" s="630"/>
      <c r="Z15" s="655" t="s">
        <v>239</v>
      </c>
      <c r="AA15" s="655"/>
      <c r="AB15" s="655"/>
      <c r="AC15" s="655"/>
      <c r="AD15" s="656" t="s">
        <v>259</v>
      </c>
      <c r="AE15" s="656"/>
      <c r="AF15" s="656"/>
      <c r="AG15" s="656"/>
      <c r="AH15" s="656"/>
      <c r="AI15" s="656"/>
      <c r="AJ15" s="656"/>
      <c r="AK15" s="656"/>
      <c r="AL15" s="631" t="s">
        <v>239</v>
      </c>
      <c r="AM15" s="632"/>
      <c r="AN15" s="632"/>
      <c r="AO15" s="657"/>
      <c r="AP15" s="625" t="s">
        <v>266</v>
      </c>
      <c r="AQ15" s="626"/>
      <c r="AR15" s="626"/>
      <c r="AS15" s="626"/>
      <c r="AT15" s="626"/>
      <c r="AU15" s="626"/>
      <c r="AV15" s="626"/>
      <c r="AW15" s="626"/>
      <c r="AX15" s="626"/>
      <c r="AY15" s="626"/>
      <c r="AZ15" s="626"/>
      <c r="BA15" s="626"/>
      <c r="BB15" s="626"/>
      <c r="BC15" s="626"/>
      <c r="BD15" s="626"/>
      <c r="BE15" s="626"/>
      <c r="BF15" s="627"/>
      <c r="BG15" s="628">
        <v>2328254</v>
      </c>
      <c r="BH15" s="629"/>
      <c r="BI15" s="629"/>
      <c r="BJ15" s="629"/>
      <c r="BK15" s="629"/>
      <c r="BL15" s="629"/>
      <c r="BM15" s="629"/>
      <c r="BN15" s="630"/>
      <c r="BO15" s="655">
        <v>7.4</v>
      </c>
      <c r="BP15" s="655"/>
      <c r="BQ15" s="655"/>
      <c r="BR15" s="655"/>
      <c r="BS15" s="656" t="s">
        <v>239</v>
      </c>
      <c r="BT15" s="656"/>
      <c r="BU15" s="656"/>
      <c r="BV15" s="656"/>
      <c r="BW15" s="656"/>
      <c r="BX15" s="656"/>
      <c r="BY15" s="656"/>
      <c r="BZ15" s="656"/>
      <c r="CA15" s="656"/>
      <c r="CB15" s="714"/>
      <c r="CD15" s="670" t="s">
        <v>267</v>
      </c>
      <c r="CE15" s="667"/>
      <c r="CF15" s="667"/>
      <c r="CG15" s="667"/>
      <c r="CH15" s="667"/>
      <c r="CI15" s="667"/>
      <c r="CJ15" s="667"/>
      <c r="CK15" s="667"/>
      <c r="CL15" s="667"/>
      <c r="CM15" s="667"/>
      <c r="CN15" s="667"/>
      <c r="CO15" s="667"/>
      <c r="CP15" s="667"/>
      <c r="CQ15" s="668"/>
      <c r="CR15" s="628">
        <v>11623138</v>
      </c>
      <c r="CS15" s="629"/>
      <c r="CT15" s="629"/>
      <c r="CU15" s="629"/>
      <c r="CV15" s="629"/>
      <c r="CW15" s="629"/>
      <c r="CX15" s="629"/>
      <c r="CY15" s="630"/>
      <c r="CZ15" s="655">
        <v>8.1999999999999993</v>
      </c>
      <c r="DA15" s="655"/>
      <c r="DB15" s="655"/>
      <c r="DC15" s="655"/>
      <c r="DD15" s="634">
        <v>1877266</v>
      </c>
      <c r="DE15" s="629"/>
      <c r="DF15" s="629"/>
      <c r="DG15" s="629"/>
      <c r="DH15" s="629"/>
      <c r="DI15" s="629"/>
      <c r="DJ15" s="629"/>
      <c r="DK15" s="629"/>
      <c r="DL15" s="629"/>
      <c r="DM15" s="629"/>
      <c r="DN15" s="629"/>
      <c r="DO15" s="629"/>
      <c r="DP15" s="630"/>
      <c r="DQ15" s="634">
        <v>9561365</v>
      </c>
      <c r="DR15" s="629"/>
      <c r="DS15" s="629"/>
      <c r="DT15" s="629"/>
      <c r="DU15" s="629"/>
      <c r="DV15" s="629"/>
      <c r="DW15" s="629"/>
      <c r="DX15" s="629"/>
      <c r="DY15" s="629"/>
      <c r="DZ15" s="629"/>
      <c r="EA15" s="629"/>
      <c r="EB15" s="629"/>
      <c r="EC15" s="669"/>
    </row>
    <row r="16" spans="2:143" ht="11.25" customHeight="1" x14ac:dyDescent="0.2">
      <c r="B16" s="625" t="s">
        <v>268</v>
      </c>
      <c r="C16" s="626"/>
      <c r="D16" s="626"/>
      <c r="E16" s="626"/>
      <c r="F16" s="626"/>
      <c r="G16" s="626"/>
      <c r="H16" s="626"/>
      <c r="I16" s="626"/>
      <c r="J16" s="626"/>
      <c r="K16" s="626"/>
      <c r="L16" s="626"/>
      <c r="M16" s="626"/>
      <c r="N16" s="626"/>
      <c r="O16" s="626"/>
      <c r="P16" s="626"/>
      <c r="Q16" s="627"/>
      <c r="R16" s="628">
        <v>48968</v>
      </c>
      <c r="S16" s="629"/>
      <c r="T16" s="629"/>
      <c r="U16" s="629"/>
      <c r="V16" s="629"/>
      <c r="W16" s="629"/>
      <c r="X16" s="629"/>
      <c r="Y16" s="630"/>
      <c r="Z16" s="655">
        <v>0</v>
      </c>
      <c r="AA16" s="655"/>
      <c r="AB16" s="655"/>
      <c r="AC16" s="655"/>
      <c r="AD16" s="656">
        <v>48968</v>
      </c>
      <c r="AE16" s="656"/>
      <c r="AF16" s="656"/>
      <c r="AG16" s="656"/>
      <c r="AH16" s="656"/>
      <c r="AI16" s="656"/>
      <c r="AJ16" s="656"/>
      <c r="AK16" s="656"/>
      <c r="AL16" s="631">
        <v>0.1</v>
      </c>
      <c r="AM16" s="632"/>
      <c r="AN16" s="632"/>
      <c r="AO16" s="657"/>
      <c r="AP16" s="625" t="s">
        <v>269</v>
      </c>
      <c r="AQ16" s="626"/>
      <c r="AR16" s="626"/>
      <c r="AS16" s="626"/>
      <c r="AT16" s="626"/>
      <c r="AU16" s="626"/>
      <c r="AV16" s="626"/>
      <c r="AW16" s="626"/>
      <c r="AX16" s="626"/>
      <c r="AY16" s="626"/>
      <c r="AZ16" s="626"/>
      <c r="BA16" s="626"/>
      <c r="BB16" s="626"/>
      <c r="BC16" s="626"/>
      <c r="BD16" s="626"/>
      <c r="BE16" s="626"/>
      <c r="BF16" s="627"/>
      <c r="BG16" s="628" t="s">
        <v>270</v>
      </c>
      <c r="BH16" s="629"/>
      <c r="BI16" s="629"/>
      <c r="BJ16" s="629"/>
      <c r="BK16" s="629"/>
      <c r="BL16" s="629"/>
      <c r="BM16" s="629"/>
      <c r="BN16" s="630"/>
      <c r="BO16" s="655" t="s">
        <v>259</v>
      </c>
      <c r="BP16" s="655"/>
      <c r="BQ16" s="655"/>
      <c r="BR16" s="655"/>
      <c r="BS16" s="656" t="s">
        <v>239</v>
      </c>
      <c r="BT16" s="656"/>
      <c r="BU16" s="656"/>
      <c r="BV16" s="656"/>
      <c r="BW16" s="656"/>
      <c r="BX16" s="656"/>
      <c r="BY16" s="656"/>
      <c r="BZ16" s="656"/>
      <c r="CA16" s="656"/>
      <c r="CB16" s="714"/>
      <c r="CD16" s="670" t="s">
        <v>271</v>
      </c>
      <c r="CE16" s="667"/>
      <c r="CF16" s="667"/>
      <c r="CG16" s="667"/>
      <c r="CH16" s="667"/>
      <c r="CI16" s="667"/>
      <c r="CJ16" s="667"/>
      <c r="CK16" s="667"/>
      <c r="CL16" s="667"/>
      <c r="CM16" s="667"/>
      <c r="CN16" s="667"/>
      <c r="CO16" s="667"/>
      <c r="CP16" s="667"/>
      <c r="CQ16" s="668"/>
      <c r="CR16" s="628" t="s">
        <v>239</v>
      </c>
      <c r="CS16" s="629"/>
      <c r="CT16" s="629"/>
      <c r="CU16" s="629"/>
      <c r="CV16" s="629"/>
      <c r="CW16" s="629"/>
      <c r="CX16" s="629"/>
      <c r="CY16" s="630"/>
      <c r="CZ16" s="655" t="s">
        <v>239</v>
      </c>
      <c r="DA16" s="655"/>
      <c r="DB16" s="655"/>
      <c r="DC16" s="655"/>
      <c r="DD16" s="634" t="s">
        <v>239</v>
      </c>
      <c r="DE16" s="629"/>
      <c r="DF16" s="629"/>
      <c r="DG16" s="629"/>
      <c r="DH16" s="629"/>
      <c r="DI16" s="629"/>
      <c r="DJ16" s="629"/>
      <c r="DK16" s="629"/>
      <c r="DL16" s="629"/>
      <c r="DM16" s="629"/>
      <c r="DN16" s="629"/>
      <c r="DO16" s="629"/>
      <c r="DP16" s="630"/>
      <c r="DQ16" s="634" t="s">
        <v>259</v>
      </c>
      <c r="DR16" s="629"/>
      <c r="DS16" s="629"/>
      <c r="DT16" s="629"/>
      <c r="DU16" s="629"/>
      <c r="DV16" s="629"/>
      <c r="DW16" s="629"/>
      <c r="DX16" s="629"/>
      <c r="DY16" s="629"/>
      <c r="DZ16" s="629"/>
      <c r="EA16" s="629"/>
      <c r="EB16" s="629"/>
      <c r="EC16" s="669"/>
    </row>
    <row r="17" spans="2:133" ht="11.25" customHeight="1" x14ac:dyDescent="0.2">
      <c r="B17" s="625" t="s">
        <v>272</v>
      </c>
      <c r="C17" s="626"/>
      <c r="D17" s="626"/>
      <c r="E17" s="626"/>
      <c r="F17" s="626"/>
      <c r="G17" s="626"/>
      <c r="H17" s="626"/>
      <c r="I17" s="626"/>
      <c r="J17" s="626"/>
      <c r="K17" s="626"/>
      <c r="L17" s="626"/>
      <c r="M17" s="626"/>
      <c r="N17" s="626"/>
      <c r="O17" s="626"/>
      <c r="P17" s="626"/>
      <c r="Q17" s="627"/>
      <c r="R17" s="628">
        <v>403348</v>
      </c>
      <c r="S17" s="629"/>
      <c r="T17" s="629"/>
      <c r="U17" s="629"/>
      <c r="V17" s="629"/>
      <c r="W17" s="629"/>
      <c r="X17" s="629"/>
      <c r="Y17" s="630"/>
      <c r="Z17" s="655">
        <v>0.3</v>
      </c>
      <c r="AA17" s="655"/>
      <c r="AB17" s="655"/>
      <c r="AC17" s="655"/>
      <c r="AD17" s="656">
        <v>403348</v>
      </c>
      <c r="AE17" s="656"/>
      <c r="AF17" s="656"/>
      <c r="AG17" s="656"/>
      <c r="AH17" s="656"/>
      <c r="AI17" s="656"/>
      <c r="AJ17" s="656"/>
      <c r="AK17" s="656"/>
      <c r="AL17" s="631">
        <v>0.6</v>
      </c>
      <c r="AM17" s="632"/>
      <c r="AN17" s="632"/>
      <c r="AO17" s="657"/>
      <c r="AP17" s="625" t="s">
        <v>273</v>
      </c>
      <c r="AQ17" s="626"/>
      <c r="AR17" s="626"/>
      <c r="AS17" s="626"/>
      <c r="AT17" s="626"/>
      <c r="AU17" s="626"/>
      <c r="AV17" s="626"/>
      <c r="AW17" s="626"/>
      <c r="AX17" s="626"/>
      <c r="AY17" s="626"/>
      <c r="AZ17" s="626"/>
      <c r="BA17" s="626"/>
      <c r="BB17" s="626"/>
      <c r="BC17" s="626"/>
      <c r="BD17" s="626"/>
      <c r="BE17" s="626"/>
      <c r="BF17" s="627"/>
      <c r="BG17" s="628" t="s">
        <v>259</v>
      </c>
      <c r="BH17" s="629"/>
      <c r="BI17" s="629"/>
      <c r="BJ17" s="629"/>
      <c r="BK17" s="629"/>
      <c r="BL17" s="629"/>
      <c r="BM17" s="629"/>
      <c r="BN17" s="630"/>
      <c r="BO17" s="655" t="s">
        <v>239</v>
      </c>
      <c r="BP17" s="655"/>
      <c r="BQ17" s="655"/>
      <c r="BR17" s="655"/>
      <c r="BS17" s="656" t="s">
        <v>239</v>
      </c>
      <c r="BT17" s="656"/>
      <c r="BU17" s="656"/>
      <c r="BV17" s="656"/>
      <c r="BW17" s="656"/>
      <c r="BX17" s="656"/>
      <c r="BY17" s="656"/>
      <c r="BZ17" s="656"/>
      <c r="CA17" s="656"/>
      <c r="CB17" s="714"/>
      <c r="CD17" s="670" t="s">
        <v>274</v>
      </c>
      <c r="CE17" s="667"/>
      <c r="CF17" s="667"/>
      <c r="CG17" s="667"/>
      <c r="CH17" s="667"/>
      <c r="CI17" s="667"/>
      <c r="CJ17" s="667"/>
      <c r="CK17" s="667"/>
      <c r="CL17" s="667"/>
      <c r="CM17" s="667"/>
      <c r="CN17" s="667"/>
      <c r="CO17" s="667"/>
      <c r="CP17" s="667"/>
      <c r="CQ17" s="668"/>
      <c r="CR17" s="628">
        <v>12443954</v>
      </c>
      <c r="CS17" s="629"/>
      <c r="CT17" s="629"/>
      <c r="CU17" s="629"/>
      <c r="CV17" s="629"/>
      <c r="CW17" s="629"/>
      <c r="CX17" s="629"/>
      <c r="CY17" s="630"/>
      <c r="CZ17" s="655">
        <v>8.6999999999999993</v>
      </c>
      <c r="DA17" s="655"/>
      <c r="DB17" s="655"/>
      <c r="DC17" s="655"/>
      <c r="DD17" s="634" t="s">
        <v>259</v>
      </c>
      <c r="DE17" s="629"/>
      <c r="DF17" s="629"/>
      <c r="DG17" s="629"/>
      <c r="DH17" s="629"/>
      <c r="DI17" s="629"/>
      <c r="DJ17" s="629"/>
      <c r="DK17" s="629"/>
      <c r="DL17" s="629"/>
      <c r="DM17" s="629"/>
      <c r="DN17" s="629"/>
      <c r="DO17" s="629"/>
      <c r="DP17" s="630"/>
      <c r="DQ17" s="634">
        <v>12201353</v>
      </c>
      <c r="DR17" s="629"/>
      <c r="DS17" s="629"/>
      <c r="DT17" s="629"/>
      <c r="DU17" s="629"/>
      <c r="DV17" s="629"/>
      <c r="DW17" s="629"/>
      <c r="DX17" s="629"/>
      <c r="DY17" s="629"/>
      <c r="DZ17" s="629"/>
      <c r="EA17" s="629"/>
      <c r="EB17" s="629"/>
      <c r="EC17" s="669"/>
    </row>
    <row r="18" spans="2:133" ht="11.25" customHeight="1" x14ac:dyDescent="0.2">
      <c r="B18" s="625" t="s">
        <v>275</v>
      </c>
      <c r="C18" s="626"/>
      <c r="D18" s="626"/>
      <c r="E18" s="626"/>
      <c r="F18" s="626"/>
      <c r="G18" s="626"/>
      <c r="H18" s="626"/>
      <c r="I18" s="626"/>
      <c r="J18" s="626"/>
      <c r="K18" s="626"/>
      <c r="L18" s="626"/>
      <c r="M18" s="626"/>
      <c r="N18" s="626"/>
      <c r="O18" s="626"/>
      <c r="P18" s="626"/>
      <c r="Q18" s="627"/>
      <c r="R18" s="628">
        <v>1035035</v>
      </c>
      <c r="S18" s="629"/>
      <c r="T18" s="629"/>
      <c r="U18" s="629"/>
      <c r="V18" s="629"/>
      <c r="W18" s="629"/>
      <c r="X18" s="629"/>
      <c r="Y18" s="630"/>
      <c r="Z18" s="655">
        <v>0.7</v>
      </c>
      <c r="AA18" s="655"/>
      <c r="AB18" s="655"/>
      <c r="AC18" s="655"/>
      <c r="AD18" s="656">
        <v>1035035</v>
      </c>
      <c r="AE18" s="656"/>
      <c r="AF18" s="656"/>
      <c r="AG18" s="656"/>
      <c r="AH18" s="656"/>
      <c r="AI18" s="656"/>
      <c r="AJ18" s="656"/>
      <c r="AK18" s="656"/>
      <c r="AL18" s="631">
        <v>1.5</v>
      </c>
      <c r="AM18" s="632"/>
      <c r="AN18" s="632"/>
      <c r="AO18" s="657"/>
      <c r="AP18" s="625" t="s">
        <v>276</v>
      </c>
      <c r="AQ18" s="626"/>
      <c r="AR18" s="626"/>
      <c r="AS18" s="626"/>
      <c r="AT18" s="626"/>
      <c r="AU18" s="626"/>
      <c r="AV18" s="626"/>
      <c r="AW18" s="626"/>
      <c r="AX18" s="626"/>
      <c r="AY18" s="626"/>
      <c r="AZ18" s="626"/>
      <c r="BA18" s="626"/>
      <c r="BB18" s="626"/>
      <c r="BC18" s="626"/>
      <c r="BD18" s="626"/>
      <c r="BE18" s="626"/>
      <c r="BF18" s="627"/>
      <c r="BG18" s="628" t="s">
        <v>239</v>
      </c>
      <c r="BH18" s="629"/>
      <c r="BI18" s="629"/>
      <c r="BJ18" s="629"/>
      <c r="BK18" s="629"/>
      <c r="BL18" s="629"/>
      <c r="BM18" s="629"/>
      <c r="BN18" s="630"/>
      <c r="BO18" s="655" t="s">
        <v>239</v>
      </c>
      <c r="BP18" s="655"/>
      <c r="BQ18" s="655"/>
      <c r="BR18" s="655"/>
      <c r="BS18" s="656" t="s">
        <v>259</v>
      </c>
      <c r="BT18" s="656"/>
      <c r="BU18" s="656"/>
      <c r="BV18" s="656"/>
      <c r="BW18" s="656"/>
      <c r="BX18" s="656"/>
      <c r="BY18" s="656"/>
      <c r="BZ18" s="656"/>
      <c r="CA18" s="656"/>
      <c r="CB18" s="714"/>
      <c r="CD18" s="670" t="s">
        <v>277</v>
      </c>
      <c r="CE18" s="667"/>
      <c r="CF18" s="667"/>
      <c r="CG18" s="667"/>
      <c r="CH18" s="667"/>
      <c r="CI18" s="667"/>
      <c r="CJ18" s="667"/>
      <c r="CK18" s="667"/>
      <c r="CL18" s="667"/>
      <c r="CM18" s="667"/>
      <c r="CN18" s="667"/>
      <c r="CO18" s="667"/>
      <c r="CP18" s="667"/>
      <c r="CQ18" s="668"/>
      <c r="CR18" s="628">
        <v>507822</v>
      </c>
      <c r="CS18" s="629"/>
      <c r="CT18" s="629"/>
      <c r="CU18" s="629"/>
      <c r="CV18" s="629"/>
      <c r="CW18" s="629"/>
      <c r="CX18" s="629"/>
      <c r="CY18" s="630"/>
      <c r="CZ18" s="655">
        <v>0.4</v>
      </c>
      <c r="DA18" s="655"/>
      <c r="DB18" s="655"/>
      <c r="DC18" s="655"/>
      <c r="DD18" s="634" t="s">
        <v>259</v>
      </c>
      <c r="DE18" s="629"/>
      <c r="DF18" s="629"/>
      <c r="DG18" s="629"/>
      <c r="DH18" s="629"/>
      <c r="DI18" s="629"/>
      <c r="DJ18" s="629"/>
      <c r="DK18" s="629"/>
      <c r="DL18" s="629"/>
      <c r="DM18" s="629"/>
      <c r="DN18" s="629"/>
      <c r="DO18" s="629"/>
      <c r="DP18" s="630"/>
      <c r="DQ18" s="634">
        <v>366574</v>
      </c>
      <c r="DR18" s="629"/>
      <c r="DS18" s="629"/>
      <c r="DT18" s="629"/>
      <c r="DU18" s="629"/>
      <c r="DV18" s="629"/>
      <c r="DW18" s="629"/>
      <c r="DX18" s="629"/>
      <c r="DY18" s="629"/>
      <c r="DZ18" s="629"/>
      <c r="EA18" s="629"/>
      <c r="EB18" s="629"/>
      <c r="EC18" s="669"/>
    </row>
    <row r="19" spans="2:133" ht="11.25" customHeight="1" x14ac:dyDescent="0.2">
      <c r="B19" s="625" t="s">
        <v>278</v>
      </c>
      <c r="C19" s="626"/>
      <c r="D19" s="626"/>
      <c r="E19" s="626"/>
      <c r="F19" s="626"/>
      <c r="G19" s="626"/>
      <c r="H19" s="626"/>
      <c r="I19" s="626"/>
      <c r="J19" s="626"/>
      <c r="K19" s="626"/>
      <c r="L19" s="626"/>
      <c r="M19" s="626"/>
      <c r="N19" s="626"/>
      <c r="O19" s="626"/>
      <c r="P19" s="626"/>
      <c r="Q19" s="627"/>
      <c r="R19" s="628">
        <v>165177</v>
      </c>
      <c r="S19" s="629"/>
      <c r="T19" s="629"/>
      <c r="U19" s="629"/>
      <c r="V19" s="629"/>
      <c r="W19" s="629"/>
      <c r="X19" s="629"/>
      <c r="Y19" s="630"/>
      <c r="Z19" s="655">
        <v>0.1</v>
      </c>
      <c r="AA19" s="655"/>
      <c r="AB19" s="655"/>
      <c r="AC19" s="655"/>
      <c r="AD19" s="656">
        <v>165177</v>
      </c>
      <c r="AE19" s="656"/>
      <c r="AF19" s="656"/>
      <c r="AG19" s="656"/>
      <c r="AH19" s="656"/>
      <c r="AI19" s="656"/>
      <c r="AJ19" s="656"/>
      <c r="AK19" s="656"/>
      <c r="AL19" s="631">
        <v>0.2</v>
      </c>
      <c r="AM19" s="632"/>
      <c r="AN19" s="632"/>
      <c r="AO19" s="657"/>
      <c r="AP19" s="625" t="s">
        <v>279</v>
      </c>
      <c r="AQ19" s="626"/>
      <c r="AR19" s="626"/>
      <c r="AS19" s="626"/>
      <c r="AT19" s="626"/>
      <c r="AU19" s="626"/>
      <c r="AV19" s="626"/>
      <c r="AW19" s="626"/>
      <c r="AX19" s="626"/>
      <c r="AY19" s="626"/>
      <c r="AZ19" s="626"/>
      <c r="BA19" s="626"/>
      <c r="BB19" s="626"/>
      <c r="BC19" s="626"/>
      <c r="BD19" s="626"/>
      <c r="BE19" s="626"/>
      <c r="BF19" s="627"/>
      <c r="BG19" s="628">
        <v>2483071</v>
      </c>
      <c r="BH19" s="629"/>
      <c r="BI19" s="629"/>
      <c r="BJ19" s="629"/>
      <c r="BK19" s="629"/>
      <c r="BL19" s="629"/>
      <c r="BM19" s="629"/>
      <c r="BN19" s="630"/>
      <c r="BO19" s="655">
        <v>7.9</v>
      </c>
      <c r="BP19" s="655"/>
      <c r="BQ19" s="655"/>
      <c r="BR19" s="655"/>
      <c r="BS19" s="656" t="s">
        <v>239</v>
      </c>
      <c r="BT19" s="656"/>
      <c r="BU19" s="656"/>
      <c r="BV19" s="656"/>
      <c r="BW19" s="656"/>
      <c r="BX19" s="656"/>
      <c r="BY19" s="656"/>
      <c r="BZ19" s="656"/>
      <c r="CA19" s="656"/>
      <c r="CB19" s="714"/>
      <c r="CD19" s="670" t="s">
        <v>280</v>
      </c>
      <c r="CE19" s="667"/>
      <c r="CF19" s="667"/>
      <c r="CG19" s="667"/>
      <c r="CH19" s="667"/>
      <c r="CI19" s="667"/>
      <c r="CJ19" s="667"/>
      <c r="CK19" s="667"/>
      <c r="CL19" s="667"/>
      <c r="CM19" s="667"/>
      <c r="CN19" s="667"/>
      <c r="CO19" s="667"/>
      <c r="CP19" s="667"/>
      <c r="CQ19" s="668"/>
      <c r="CR19" s="628" t="s">
        <v>239</v>
      </c>
      <c r="CS19" s="629"/>
      <c r="CT19" s="629"/>
      <c r="CU19" s="629"/>
      <c r="CV19" s="629"/>
      <c r="CW19" s="629"/>
      <c r="CX19" s="629"/>
      <c r="CY19" s="630"/>
      <c r="CZ19" s="655" t="s">
        <v>239</v>
      </c>
      <c r="DA19" s="655"/>
      <c r="DB19" s="655"/>
      <c r="DC19" s="655"/>
      <c r="DD19" s="634" t="s">
        <v>259</v>
      </c>
      <c r="DE19" s="629"/>
      <c r="DF19" s="629"/>
      <c r="DG19" s="629"/>
      <c r="DH19" s="629"/>
      <c r="DI19" s="629"/>
      <c r="DJ19" s="629"/>
      <c r="DK19" s="629"/>
      <c r="DL19" s="629"/>
      <c r="DM19" s="629"/>
      <c r="DN19" s="629"/>
      <c r="DO19" s="629"/>
      <c r="DP19" s="630"/>
      <c r="DQ19" s="634" t="s">
        <v>239</v>
      </c>
      <c r="DR19" s="629"/>
      <c r="DS19" s="629"/>
      <c r="DT19" s="629"/>
      <c r="DU19" s="629"/>
      <c r="DV19" s="629"/>
      <c r="DW19" s="629"/>
      <c r="DX19" s="629"/>
      <c r="DY19" s="629"/>
      <c r="DZ19" s="629"/>
      <c r="EA19" s="629"/>
      <c r="EB19" s="629"/>
      <c r="EC19" s="669"/>
    </row>
    <row r="20" spans="2:133" ht="11.25" customHeight="1" x14ac:dyDescent="0.2">
      <c r="B20" s="625" t="s">
        <v>281</v>
      </c>
      <c r="C20" s="626"/>
      <c r="D20" s="626"/>
      <c r="E20" s="626"/>
      <c r="F20" s="626"/>
      <c r="G20" s="626"/>
      <c r="H20" s="626"/>
      <c r="I20" s="626"/>
      <c r="J20" s="626"/>
      <c r="K20" s="626"/>
      <c r="L20" s="626"/>
      <c r="M20" s="626"/>
      <c r="N20" s="626"/>
      <c r="O20" s="626"/>
      <c r="P20" s="626"/>
      <c r="Q20" s="627"/>
      <c r="R20" s="628">
        <v>13608</v>
      </c>
      <c r="S20" s="629"/>
      <c r="T20" s="629"/>
      <c r="U20" s="629"/>
      <c r="V20" s="629"/>
      <c r="W20" s="629"/>
      <c r="X20" s="629"/>
      <c r="Y20" s="630"/>
      <c r="Z20" s="655">
        <v>0</v>
      </c>
      <c r="AA20" s="655"/>
      <c r="AB20" s="655"/>
      <c r="AC20" s="655"/>
      <c r="AD20" s="656">
        <v>13608</v>
      </c>
      <c r="AE20" s="656"/>
      <c r="AF20" s="656"/>
      <c r="AG20" s="656"/>
      <c r="AH20" s="656"/>
      <c r="AI20" s="656"/>
      <c r="AJ20" s="656"/>
      <c r="AK20" s="656"/>
      <c r="AL20" s="631">
        <v>0</v>
      </c>
      <c r="AM20" s="632"/>
      <c r="AN20" s="632"/>
      <c r="AO20" s="657"/>
      <c r="AP20" s="625" t="s">
        <v>282</v>
      </c>
      <c r="AQ20" s="626"/>
      <c r="AR20" s="626"/>
      <c r="AS20" s="626"/>
      <c r="AT20" s="626"/>
      <c r="AU20" s="626"/>
      <c r="AV20" s="626"/>
      <c r="AW20" s="626"/>
      <c r="AX20" s="626"/>
      <c r="AY20" s="626"/>
      <c r="AZ20" s="626"/>
      <c r="BA20" s="626"/>
      <c r="BB20" s="626"/>
      <c r="BC20" s="626"/>
      <c r="BD20" s="626"/>
      <c r="BE20" s="626"/>
      <c r="BF20" s="627"/>
      <c r="BG20" s="628">
        <v>2483071</v>
      </c>
      <c r="BH20" s="629"/>
      <c r="BI20" s="629"/>
      <c r="BJ20" s="629"/>
      <c r="BK20" s="629"/>
      <c r="BL20" s="629"/>
      <c r="BM20" s="629"/>
      <c r="BN20" s="630"/>
      <c r="BO20" s="655">
        <v>7.9</v>
      </c>
      <c r="BP20" s="655"/>
      <c r="BQ20" s="655"/>
      <c r="BR20" s="655"/>
      <c r="BS20" s="656" t="s">
        <v>239</v>
      </c>
      <c r="BT20" s="656"/>
      <c r="BU20" s="656"/>
      <c r="BV20" s="656"/>
      <c r="BW20" s="656"/>
      <c r="BX20" s="656"/>
      <c r="BY20" s="656"/>
      <c r="BZ20" s="656"/>
      <c r="CA20" s="656"/>
      <c r="CB20" s="714"/>
      <c r="CD20" s="670" t="s">
        <v>283</v>
      </c>
      <c r="CE20" s="667"/>
      <c r="CF20" s="667"/>
      <c r="CG20" s="667"/>
      <c r="CH20" s="667"/>
      <c r="CI20" s="667"/>
      <c r="CJ20" s="667"/>
      <c r="CK20" s="667"/>
      <c r="CL20" s="667"/>
      <c r="CM20" s="667"/>
      <c r="CN20" s="667"/>
      <c r="CO20" s="667"/>
      <c r="CP20" s="667"/>
      <c r="CQ20" s="668"/>
      <c r="CR20" s="628">
        <v>142484781</v>
      </c>
      <c r="CS20" s="629"/>
      <c r="CT20" s="629"/>
      <c r="CU20" s="629"/>
      <c r="CV20" s="629"/>
      <c r="CW20" s="629"/>
      <c r="CX20" s="629"/>
      <c r="CY20" s="630"/>
      <c r="CZ20" s="655">
        <v>100</v>
      </c>
      <c r="DA20" s="655"/>
      <c r="DB20" s="655"/>
      <c r="DC20" s="655"/>
      <c r="DD20" s="634">
        <v>9309133</v>
      </c>
      <c r="DE20" s="629"/>
      <c r="DF20" s="629"/>
      <c r="DG20" s="629"/>
      <c r="DH20" s="629"/>
      <c r="DI20" s="629"/>
      <c r="DJ20" s="629"/>
      <c r="DK20" s="629"/>
      <c r="DL20" s="629"/>
      <c r="DM20" s="629"/>
      <c r="DN20" s="629"/>
      <c r="DO20" s="629"/>
      <c r="DP20" s="630"/>
      <c r="DQ20" s="634">
        <v>81852285</v>
      </c>
      <c r="DR20" s="629"/>
      <c r="DS20" s="629"/>
      <c r="DT20" s="629"/>
      <c r="DU20" s="629"/>
      <c r="DV20" s="629"/>
      <c r="DW20" s="629"/>
      <c r="DX20" s="629"/>
      <c r="DY20" s="629"/>
      <c r="DZ20" s="629"/>
      <c r="EA20" s="629"/>
      <c r="EB20" s="629"/>
      <c r="EC20" s="669"/>
    </row>
    <row r="21" spans="2:133" ht="11.25" customHeight="1" x14ac:dyDescent="0.2">
      <c r="B21" s="625" t="s">
        <v>284</v>
      </c>
      <c r="C21" s="626"/>
      <c r="D21" s="626"/>
      <c r="E21" s="626"/>
      <c r="F21" s="626"/>
      <c r="G21" s="626"/>
      <c r="H21" s="626"/>
      <c r="I21" s="626"/>
      <c r="J21" s="626"/>
      <c r="K21" s="626"/>
      <c r="L21" s="626"/>
      <c r="M21" s="626"/>
      <c r="N21" s="626"/>
      <c r="O21" s="626"/>
      <c r="P21" s="626"/>
      <c r="Q21" s="627"/>
      <c r="R21" s="628">
        <v>17847</v>
      </c>
      <c r="S21" s="629"/>
      <c r="T21" s="629"/>
      <c r="U21" s="629"/>
      <c r="V21" s="629"/>
      <c r="W21" s="629"/>
      <c r="X21" s="629"/>
      <c r="Y21" s="630"/>
      <c r="Z21" s="655">
        <v>0</v>
      </c>
      <c r="AA21" s="655"/>
      <c r="AB21" s="655"/>
      <c r="AC21" s="655"/>
      <c r="AD21" s="656">
        <v>17847</v>
      </c>
      <c r="AE21" s="656"/>
      <c r="AF21" s="656"/>
      <c r="AG21" s="656"/>
      <c r="AH21" s="656"/>
      <c r="AI21" s="656"/>
      <c r="AJ21" s="656"/>
      <c r="AK21" s="656"/>
      <c r="AL21" s="631">
        <v>0</v>
      </c>
      <c r="AM21" s="632"/>
      <c r="AN21" s="632"/>
      <c r="AO21" s="657"/>
      <c r="AP21" s="721" t="s">
        <v>285</v>
      </c>
      <c r="AQ21" s="728"/>
      <c r="AR21" s="728"/>
      <c r="AS21" s="728"/>
      <c r="AT21" s="728"/>
      <c r="AU21" s="728"/>
      <c r="AV21" s="728"/>
      <c r="AW21" s="728"/>
      <c r="AX21" s="728"/>
      <c r="AY21" s="728"/>
      <c r="AZ21" s="728"/>
      <c r="BA21" s="728"/>
      <c r="BB21" s="728"/>
      <c r="BC21" s="728"/>
      <c r="BD21" s="728"/>
      <c r="BE21" s="728"/>
      <c r="BF21" s="723"/>
      <c r="BG21" s="628">
        <v>136536</v>
      </c>
      <c r="BH21" s="629"/>
      <c r="BI21" s="629"/>
      <c r="BJ21" s="629"/>
      <c r="BK21" s="629"/>
      <c r="BL21" s="629"/>
      <c r="BM21" s="629"/>
      <c r="BN21" s="630"/>
      <c r="BO21" s="655">
        <v>0.4</v>
      </c>
      <c r="BP21" s="655"/>
      <c r="BQ21" s="655"/>
      <c r="BR21" s="655"/>
      <c r="BS21" s="656" t="s">
        <v>239</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286</v>
      </c>
      <c r="C22" s="692"/>
      <c r="D22" s="692"/>
      <c r="E22" s="692"/>
      <c r="F22" s="692"/>
      <c r="G22" s="692"/>
      <c r="H22" s="692"/>
      <c r="I22" s="692"/>
      <c r="J22" s="692"/>
      <c r="K22" s="692"/>
      <c r="L22" s="692"/>
      <c r="M22" s="692"/>
      <c r="N22" s="692"/>
      <c r="O22" s="692"/>
      <c r="P22" s="692"/>
      <c r="Q22" s="693"/>
      <c r="R22" s="628">
        <v>838403</v>
      </c>
      <c r="S22" s="629"/>
      <c r="T22" s="629"/>
      <c r="U22" s="629"/>
      <c r="V22" s="629"/>
      <c r="W22" s="629"/>
      <c r="X22" s="629"/>
      <c r="Y22" s="630"/>
      <c r="Z22" s="655">
        <v>0.6</v>
      </c>
      <c r="AA22" s="655"/>
      <c r="AB22" s="655"/>
      <c r="AC22" s="655"/>
      <c r="AD22" s="656" t="s">
        <v>239</v>
      </c>
      <c r="AE22" s="656"/>
      <c r="AF22" s="656"/>
      <c r="AG22" s="656"/>
      <c r="AH22" s="656"/>
      <c r="AI22" s="656"/>
      <c r="AJ22" s="656"/>
      <c r="AK22" s="656"/>
      <c r="AL22" s="631" t="s">
        <v>239</v>
      </c>
      <c r="AM22" s="632"/>
      <c r="AN22" s="632"/>
      <c r="AO22" s="657"/>
      <c r="AP22" s="721" t="s">
        <v>287</v>
      </c>
      <c r="AQ22" s="728"/>
      <c r="AR22" s="728"/>
      <c r="AS22" s="728"/>
      <c r="AT22" s="728"/>
      <c r="AU22" s="728"/>
      <c r="AV22" s="728"/>
      <c r="AW22" s="728"/>
      <c r="AX22" s="728"/>
      <c r="AY22" s="728"/>
      <c r="AZ22" s="728"/>
      <c r="BA22" s="728"/>
      <c r="BB22" s="728"/>
      <c r="BC22" s="728"/>
      <c r="BD22" s="728"/>
      <c r="BE22" s="728"/>
      <c r="BF22" s="723"/>
      <c r="BG22" s="628" t="s">
        <v>259</v>
      </c>
      <c r="BH22" s="629"/>
      <c r="BI22" s="629"/>
      <c r="BJ22" s="629"/>
      <c r="BK22" s="629"/>
      <c r="BL22" s="629"/>
      <c r="BM22" s="629"/>
      <c r="BN22" s="630"/>
      <c r="BO22" s="655" t="s">
        <v>259</v>
      </c>
      <c r="BP22" s="655"/>
      <c r="BQ22" s="655"/>
      <c r="BR22" s="655"/>
      <c r="BS22" s="656" t="s">
        <v>239</v>
      </c>
      <c r="BT22" s="656"/>
      <c r="BU22" s="656"/>
      <c r="BV22" s="656"/>
      <c r="BW22" s="656"/>
      <c r="BX22" s="656"/>
      <c r="BY22" s="656"/>
      <c r="BZ22" s="656"/>
      <c r="CA22" s="656"/>
      <c r="CB22" s="714"/>
      <c r="CD22" s="730" t="s">
        <v>288</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289</v>
      </c>
      <c r="C23" s="626"/>
      <c r="D23" s="626"/>
      <c r="E23" s="626"/>
      <c r="F23" s="626"/>
      <c r="G23" s="626"/>
      <c r="H23" s="626"/>
      <c r="I23" s="626"/>
      <c r="J23" s="626"/>
      <c r="K23" s="626"/>
      <c r="L23" s="626"/>
      <c r="M23" s="626"/>
      <c r="N23" s="626"/>
      <c r="O23" s="626"/>
      <c r="P23" s="626"/>
      <c r="Q23" s="627"/>
      <c r="R23" s="628">
        <v>34040183</v>
      </c>
      <c r="S23" s="629"/>
      <c r="T23" s="629"/>
      <c r="U23" s="629"/>
      <c r="V23" s="629"/>
      <c r="W23" s="629"/>
      <c r="X23" s="629"/>
      <c r="Y23" s="630"/>
      <c r="Z23" s="655">
        <v>23.2</v>
      </c>
      <c r="AA23" s="655"/>
      <c r="AB23" s="655"/>
      <c r="AC23" s="655"/>
      <c r="AD23" s="656">
        <v>32362595</v>
      </c>
      <c r="AE23" s="656"/>
      <c r="AF23" s="656"/>
      <c r="AG23" s="656"/>
      <c r="AH23" s="656"/>
      <c r="AI23" s="656"/>
      <c r="AJ23" s="656"/>
      <c r="AK23" s="656"/>
      <c r="AL23" s="631">
        <v>45.5</v>
      </c>
      <c r="AM23" s="632"/>
      <c r="AN23" s="632"/>
      <c r="AO23" s="657"/>
      <c r="AP23" s="721" t="s">
        <v>290</v>
      </c>
      <c r="AQ23" s="728"/>
      <c r="AR23" s="728"/>
      <c r="AS23" s="728"/>
      <c r="AT23" s="728"/>
      <c r="AU23" s="728"/>
      <c r="AV23" s="728"/>
      <c r="AW23" s="728"/>
      <c r="AX23" s="728"/>
      <c r="AY23" s="728"/>
      <c r="AZ23" s="728"/>
      <c r="BA23" s="728"/>
      <c r="BB23" s="728"/>
      <c r="BC23" s="728"/>
      <c r="BD23" s="728"/>
      <c r="BE23" s="728"/>
      <c r="BF23" s="723"/>
      <c r="BG23" s="628">
        <v>2346535</v>
      </c>
      <c r="BH23" s="629"/>
      <c r="BI23" s="629"/>
      <c r="BJ23" s="629"/>
      <c r="BK23" s="629"/>
      <c r="BL23" s="629"/>
      <c r="BM23" s="629"/>
      <c r="BN23" s="630"/>
      <c r="BO23" s="655">
        <v>7.5</v>
      </c>
      <c r="BP23" s="655"/>
      <c r="BQ23" s="655"/>
      <c r="BR23" s="655"/>
      <c r="BS23" s="656" t="s">
        <v>259</v>
      </c>
      <c r="BT23" s="656"/>
      <c r="BU23" s="656"/>
      <c r="BV23" s="656"/>
      <c r="BW23" s="656"/>
      <c r="BX23" s="656"/>
      <c r="BY23" s="656"/>
      <c r="BZ23" s="656"/>
      <c r="CA23" s="656"/>
      <c r="CB23" s="714"/>
      <c r="CD23" s="730" t="s">
        <v>227</v>
      </c>
      <c r="CE23" s="731"/>
      <c r="CF23" s="731"/>
      <c r="CG23" s="731"/>
      <c r="CH23" s="731"/>
      <c r="CI23" s="731"/>
      <c r="CJ23" s="731"/>
      <c r="CK23" s="731"/>
      <c r="CL23" s="731"/>
      <c r="CM23" s="731"/>
      <c r="CN23" s="731"/>
      <c r="CO23" s="731"/>
      <c r="CP23" s="731"/>
      <c r="CQ23" s="732"/>
      <c r="CR23" s="730" t="s">
        <v>291</v>
      </c>
      <c r="CS23" s="731"/>
      <c r="CT23" s="731"/>
      <c r="CU23" s="731"/>
      <c r="CV23" s="731"/>
      <c r="CW23" s="731"/>
      <c r="CX23" s="731"/>
      <c r="CY23" s="732"/>
      <c r="CZ23" s="730" t="s">
        <v>292</v>
      </c>
      <c r="DA23" s="731"/>
      <c r="DB23" s="731"/>
      <c r="DC23" s="732"/>
      <c r="DD23" s="730" t="s">
        <v>293</v>
      </c>
      <c r="DE23" s="731"/>
      <c r="DF23" s="731"/>
      <c r="DG23" s="731"/>
      <c r="DH23" s="731"/>
      <c r="DI23" s="731"/>
      <c r="DJ23" s="731"/>
      <c r="DK23" s="732"/>
      <c r="DL23" s="739" t="s">
        <v>294</v>
      </c>
      <c r="DM23" s="740"/>
      <c r="DN23" s="740"/>
      <c r="DO23" s="740"/>
      <c r="DP23" s="740"/>
      <c r="DQ23" s="740"/>
      <c r="DR23" s="740"/>
      <c r="DS23" s="740"/>
      <c r="DT23" s="740"/>
      <c r="DU23" s="740"/>
      <c r="DV23" s="741"/>
      <c r="DW23" s="730" t="s">
        <v>295</v>
      </c>
      <c r="DX23" s="731"/>
      <c r="DY23" s="731"/>
      <c r="DZ23" s="731"/>
      <c r="EA23" s="731"/>
      <c r="EB23" s="731"/>
      <c r="EC23" s="732"/>
    </row>
    <row r="24" spans="2:133" ht="11.25" customHeight="1" x14ac:dyDescent="0.2">
      <c r="B24" s="625" t="s">
        <v>296</v>
      </c>
      <c r="C24" s="626"/>
      <c r="D24" s="626"/>
      <c r="E24" s="626"/>
      <c r="F24" s="626"/>
      <c r="G24" s="626"/>
      <c r="H24" s="626"/>
      <c r="I24" s="626"/>
      <c r="J24" s="626"/>
      <c r="K24" s="626"/>
      <c r="L24" s="626"/>
      <c r="M24" s="626"/>
      <c r="N24" s="626"/>
      <c r="O24" s="626"/>
      <c r="P24" s="626"/>
      <c r="Q24" s="627"/>
      <c r="R24" s="628">
        <v>32362595</v>
      </c>
      <c r="S24" s="629"/>
      <c r="T24" s="629"/>
      <c r="U24" s="629"/>
      <c r="V24" s="629"/>
      <c r="W24" s="629"/>
      <c r="X24" s="629"/>
      <c r="Y24" s="630"/>
      <c r="Z24" s="655">
        <v>22.1</v>
      </c>
      <c r="AA24" s="655"/>
      <c r="AB24" s="655"/>
      <c r="AC24" s="655"/>
      <c r="AD24" s="656">
        <v>32362595</v>
      </c>
      <c r="AE24" s="656"/>
      <c r="AF24" s="656"/>
      <c r="AG24" s="656"/>
      <c r="AH24" s="656"/>
      <c r="AI24" s="656"/>
      <c r="AJ24" s="656"/>
      <c r="AK24" s="656"/>
      <c r="AL24" s="631">
        <v>45.5</v>
      </c>
      <c r="AM24" s="632"/>
      <c r="AN24" s="632"/>
      <c r="AO24" s="657"/>
      <c r="AP24" s="721" t="s">
        <v>297</v>
      </c>
      <c r="AQ24" s="728"/>
      <c r="AR24" s="728"/>
      <c r="AS24" s="728"/>
      <c r="AT24" s="728"/>
      <c r="AU24" s="728"/>
      <c r="AV24" s="728"/>
      <c r="AW24" s="728"/>
      <c r="AX24" s="728"/>
      <c r="AY24" s="728"/>
      <c r="AZ24" s="728"/>
      <c r="BA24" s="728"/>
      <c r="BB24" s="728"/>
      <c r="BC24" s="728"/>
      <c r="BD24" s="728"/>
      <c r="BE24" s="728"/>
      <c r="BF24" s="723"/>
      <c r="BG24" s="628" t="s">
        <v>259</v>
      </c>
      <c r="BH24" s="629"/>
      <c r="BI24" s="629"/>
      <c r="BJ24" s="629"/>
      <c r="BK24" s="629"/>
      <c r="BL24" s="629"/>
      <c r="BM24" s="629"/>
      <c r="BN24" s="630"/>
      <c r="BO24" s="655" t="s">
        <v>239</v>
      </c>
      <c r="BP24" s="655"/>
      <c r="BQ24" s="655"/>
      <c r="BR24" s="655"/>
      <c r="BS24" s="656" t="s">
        <v>259</v>
      </c>
      <c r="BT24" s="656"/>
      <c r="BU24" s="656"/>
      <c r="BV24" s="656"/>
      <c r="BW24" s="656"/>
      <c r="BX24" s="656"/>
      <c r="BY24" s="656"/>
      <c r="BZ24" s="656"/>
      <c r="CA24" s="656"/>
      <c r="CB24" s="714"/>
      <c r="CD24" s="684" t="s">
        <v>298</v>
      </c>
      <c r="CE24" s="685"/>
      <c r="CF24" s="685"/>
      <c r="CG24" s="685"/>
      <c r="CH24" s="685"/>
      <c r="CI24" s="685"/>
      <c r="CJ24" s="685"/>
      <c r="CK24" s="685"/>
      <c r="CL24" s="685"/>
      <c r="CM24" s="685"/>
      <c r="CN24" s="685"/>
      <c r="CO24" s="685"/>
      <c r="CP24" s="685"/>
      <c r="CQ24" s="686"/>
      <c r="CR24" s="681">
        <v>79058619</v>
      </c>
      <c r="CS24" s="682"/>
      <c r="CT24" s="682"/>
      <c r="CU24" s="682"/>
      <c r="CV24" s="682"/>
      <c r="CW24" s="682"/>
      <c r="CX24" s="682"/>
      <c r="CY24" s="725"/>
      <c r="CZ24" s="726">
        <v>55.5</v>
      </c>
      <c r="DA24" s="699"/>
      <c r="DB24" s="699"/>
      <c r="DC24" s="729"/>
      <c r="DD24" s="724">
        <v>41245097</v>
      </c>
      <c r="DE24" s="682"/>
      <c r="DF24" s="682"/>
      <c r="DG24" s="682"/>
      <c r="DH24" s="682"/>
      <c r="DI24" s="682"/>
      <c r="DJ24" s="682"/>
      <c r="DK24" s="725"/>
      <c r="DL24" s="724">
        <v>39817774</v>
      </c>
      <c r="DM24" s="682"/>
      <c r="DN24" s="682"/>
      <c r="DO24" s="682"/>
      <c r="DP24" s="682"/>
      <c r="DQ24" s="682"/>
      <c r="DR24" s="682"/>
      <c r="DS24" s="682"/>
      <c r="DT24" s="682"/>
      <c r="DU24" s="682"/>
      <c r="DV24" s="725"/>
      <c r="DW24" s="726">
        <v>53.7</v>
      </c>
      <c r="DX24" s="699"/>
      <c r="DY24" s="699"/>
      <c r="DZ24" s="699"/>
      <c r="EA24" s="699"/>
      <c r="EB24" s="699"/>
      <c r="EC24" s="727"/>
    </row>
    <row r="25" spans="2:133" ht="11.25" customHeight="1" x14ac:dyDescent="0.2">
      <c r="B25" s="625" t="s">
        <v>299</v>
      </c>
      <c r="C25" s="626"/>
      <c r="D25" s="626"/>
      <c r="E25" s="626"/>
      <c r="F25" s="626"/>
      <c r="G25" s="626"/>
      <c r="H25" s="626"/>
      <c r="I25" s="626"/>
      <c r="J25" s="626"/>
      <c r="K25" s="626"/>
      <c r="L25" s="626"/>
      <c r="M25" s="626"/>
      <c r="N25" s="626"/>
      <c r="O25" s="626"/>
      <c r="P25" s="626"/>
      <c r="Q25" s="627"/>
      <c r="R25" s="628">
        <v>1677588</v>
      </c>
      <c r="S25" s="629"/>
      <c r="T25" s="629"/>
      <c r="U25" s="629"/>
      <c r="V25" s="629"/>
      <c r="W25" s="629"/>
      <c r="X25" s="629"/>
      <c r="Y25" s="630"/>
      <c r="Z25" s="655">
        <v>1.1000000000000001</v>
      </c>
      <c r="AA25" s="655"/>
      <c r="AB25" s="655"/>
      <c r="AC25" s="655"/>
      <c r="AD25" s="656" t="s">
        <v>239</v>
      </c>
      <c r="AE25" s="656"/>
      <c r="AF25" s="656"/>
      <c r="AG25" s="656"/>
      <c r="AH25" s="656"/>
      <c r="AI25" s="656"/>
      <c r="AJ25" s="656"/>
      <c r="AK25" s="656"/>
      <c r="AL25" s="631" t="s">
        <v>259</v>
      </c>
      <c r="AM25" s="632"/>
      <c r="AN25" s="632"/>
      <c r="AO25" s="657"/>
      <c r="AP25" s="721" t="s">
        <v>300</v>
      </c>
      <c r="AQ25" s="728"/>
      <c r="AR25" s="728"/>
      <c r="AS25" s="728"/>
      <c r="AT25" s="728"/>
      <c r="AU25" s="728"/>
      <c r="AV25" s="728"/>
      <c r="AW25" s="728"/>
      <c r="AX25" s="728"/>
      <c r="AY25" s="728"/>
      <c r="AZ25" s="728"/>
      <c r="BA25" s="728"/>
      <c r="BB25" s="728"/>
      <c r="BC25" s="728"/>
      <c r="BD25" s="728"/>
      <c r="BE25" s="728"/>
      <c r="BF25" s="723"/>
      <c r="BG25" s="628" t="s">
        <v>259</v>
      </c>
      <c r="BH25" s="629"/>
      <c r="BI25" s="629"/>
      <c r="BJ25" s="629"/>
      <c r="BK25" s="629"/>
      <c r="BL25" s="629"/>
      <c r="BM25" s="629"/>
      <c r="BN25" s="630"/>
      <c r="BO25" s="655" t="s">
        <v>239</v>
      </c>
      <c r="BP25" s="655"/>
      <c r="BQ25" s="655"/>
      <c r="BR25" s="655"/>
      <c r="BS25" s="656" t="s">
        <v>239</v>
      </c>
      <c r="BT25" s="656"/>
      <c r="BU25" s="656"/>
      <c r="BV25" s="656"/>
      <c r="BW25" s="656"/>
      <c r="BX25" s="656"/>
      <c r="BY25" s="656"/>
      <c r="BZ25" s="656"/>
      <c r="CA25" s="656"/>
      <c r="CB25" s="714"/>
      <c r="CD25" s="670" t="s">
        <v>301</v>
      </c>
      <c r="CE25" s="667"/>
      <c r="CF25" s="667"/>
      <c r="CG25" s="667"/>
      <c r="CH25" s="667"/>
      <c r="CI25" s="667"/>
      <c r="CJ25" s="667"/>
      <c r="CK25" s="667"/>
      <c r="CL25" s="667"/>
      <c r="CM25" s="667"/>
      <c r="CN25" s="667"/>
      <c r="CO25" s="667"/>
      <c r="CP25" s="667"/>
      <c r="CQ25" s="668"/>
      <c r="CR25" s="628">
        <v>16726329</v>
      </c>
      <c r="CS25" s="639"/>
      <c r="CT25" s="639"/>
      <c r="CU25" s="639"/>
      <c r="CV25" s="639"/>
      <c r="CW25" s="639"/>
      <c r="CX25" s="639"/>
      <c r="CY25" s="640"/>
      <c r="CZ25" s="631">
        <v>11.7</v>
      </c>
      <c r="DA25" s="641"/>
      <c r="DB25" s="641"/>
      <c r="DC25" s="642"/>
      <c r="DD25" s="634">
        <v>15899730</v>
      </c>
      <c r="DE25" s="639"/>
      <c r="DF25" s="639"/>
      <c r="DG25" s="639"/>
      <c r="DH25" s="639"/>
      <c r="DI25" s="639"/>
      <c r="DJ25" s="639"/>
      <c r="DK25" s="640"/>
      <c r="DL25" s="634">
        <v>15398159</v>
      </c>
      <c r="DM25" s="639"/>
      <c r="DN25" s="639"/>
      <c r="DO25" s="639"/>
      <c r="DP25" s="639"/>
      <c r="DQ25" s="639"/>
      <c r="DR25" s="639"/>
      <c r="DS25" s="639"/>
      <c r="DT25" s="639"/>
      <c r="DU25" s="639"/>
      <c r="DV25" s="640"/>
      <c r="DW25" s="631">
        <v>20.8</v>
      </c>
      <c r="DX25" s="641"/>
      <c r="DY25" s="641"/>
      <c r="DZ25" s="641"/>
      <c r="EA25" s="641"/>
      <c r="EB25" s="641"/>
      <c r="EC25" s="662"/>
    </row>
    <row r="26" spans="2:133" ht="11.25" customHeight="1" x14ac:dyDescent="0.2">
      <c r="B26" s="625" t="s">
        <v>302</v>
      </c>
      <c r="C26" s="626"/>
      <c r="D26" s="626"/>
      <c r="E26" s="626"/>
      <c r="F26" s="626"/>
      <c r="G26" s="626"/>
      <c r="H26" s="626"/>
      <c r="I26" s="626"/>
      <c r="J26" s="626"/>
      <c r="K26" s="626"/>
      <c r="L26" s="626"/>
      <c r="M26" s="626"/>
      <c r="N26" s="626"/>
      <c r="O26" s="626"/>
      <c r="P26" s="626"/>
      <c r="Q26" s="627"/>
      <c r="R26" s="628" t="s">
        <v>239</v>
      </c>
      <c r="S26" s="629"/>
      <c r="T26" s="629"/>
      <c r="U26" s="629"/>
      <c r="V26" s="629"/>
      <c r="W26" s="629"/>
      <c r="X26" s="629"/>
      <c r="Y26" s="630"/>
      <c r="Z26" s="655" t="s">
        <v>259</v>
      </c>
      <c r="AA26" s="655"/>
      <c r="AB26" s="655"/>
      <c r="AC26" s="655"/>
      <c r="AD26" s="656" t="s">
        <v>239</v>
      </c>
      <c r="AE26" s="656"/>
      <c r="AF26" s="656"/>
      <c r="AG26" s="656"/>
      <c r="AH26" s="656"/>
      <c r="AI26" s="656"/>
      <c r="AJ26" s="656"/>
      <c r="AK26" s="656"/>
      <c r="AL26" s="631" t="s">
        <v>239</v>
      </c>
      <c r="AM26" s="632"/>
      <c r="AN26" s="632"/>
      <c r="AO26" s="657"/>
      <c r="AP26" s="721" t="s">
        <v>303</v>
      </c>
      <c r="AQ26" s="722"/>
      <c r="AR26" s="722"/>
      <c r="AS26" s="722"/>
      <c r="AT26" s="722"/>
      <c r="AU26" s="722"/>
      <c r="AV26" s="722"/>
      <c r="AW26" s="722"/>
      <c r="AX26" s="722"/>
      <c r="AY26" s="722"/>
      <c r="AZ26" s="722"/>
      <c r="BA26" s="722"/>
      <c r="BB26" s="722"/>
      <c r="BC26" s="722"/>
      <c r="BD26" s="722"/>
      <c r="BE26" s="722"/>
      <c r="BF26" s="723"/>
      <c r="BG26" s="628" t="s">
        <v>239</v>
      </c>
      <c r="BH26" s="629"/>
      <c r="BI26" s="629"/>
      <c r="BJ26" s="629"/>
      <c r="BK26" s="629"/>
      <c r="BL26" s="629"/>
      <c r="BM26" s="629"/>
      <c r="BN26" s="630"/>
      <c r="BO26" s="655" t="s">
        <v>239</v>
      </c>
      <c r="BP26" s="655"/>
      <c r="BQ26" s="655"/>
      <c r="BR26" s="655"/>
      <c r="BS26" s="656" t="s">
        <v>239</v>
      </c>
      <c r="BT26" s="656"/>
      <c r="BU26" s="656"/>
      <c r="BV26" s="656"/>
      <c r="BW26" s="656"/>
      <c r="BX26" s="656"/>
      <c r="BY26" s="656"/>
      <c r="BZ26" s="656"/>
      <c r="CA26" s="656"/>
      <c r="CB26" s="714"/>
      <c r="CD26" s="670" t="s">
        <v>304</v>
      </c>
      <c r="CE26" s="667"/>
      <c r="CF26" s="667"/>
      <c r="CG26" s="667"/>
      <c r="CH26" s="667"/>
      <c r="CI26" s="667"/>
      <c r="CJ26" s="667"/>
      <c r="CK26" s="667"/>
      <c r="CL26" s="667"/>
      <c r="CM26" s="667"/>
      <c r="CN26" s="667"/>
      <c r="CO26" s="667"/>
      <c r="CP26" s="667"/>
      <c r="CQ26" s="668"/>
      <c r="CR26" s="628">
        <v>11214773</v>
      </c>
      <c r="CS26" s="629"/>
      <c r="CT26" s="629"/>
      <c r="CU26" s="629"/>
      <c r="CV26" s="629"/>
      <c r="CW26" s="629"/>
      <c r="CX26" s="629"/>
      <c r="CY26" s="630"/>
      <c r="CZ26" s="631">
        <v>7.9</v>
      </c>
      <c r="DA26" s="641"/>
      <c r="DB26" s="641"/>
      <c r="DC26" s="642"/>
      <c r="DD26" s="634">
        <v>10513306</v>
      </c>
      <c r="DE26" s="629"/>
      <c r="DF26" s="629"/>
      <c r="DG26" s="629"/>
      <c r="DH26" s="629"/>
      <c r="DI26" s="629"/>
      <c r="DJ26" s="629"/>
      <c r="DK26" s="630"/>
      <c r="DL26" s="634" t="s">
        <v>239</v>
      </c>
      <c r="DM26" s="629"/>
      <c r="DN26" s="629"/>
      <c r="DO26" s="629"/>
      <c r="DP26" s="629"/>
      <c r="DQ26" s="629"/>
      <c r="DR26" s="629"/>
      <c r="DS26" s="629"/>
      <c r="DT26" s="629"/>
      <c r="DU26" s="629"/>
      <c r="DV26" s="630"/>
      <c r="DW26" s="631" t="s">
        <v>239</v>
      </c>
      <c r="DX26" s="641"/>
      <c r="DY26" s="641"/>
      <c r="DZ26" s="641"/>
      <c r="EA26" s="641"/>
      <c r="EB26" s="641"/>
      <c r="EC26" s="662"/>
    </row>
    <row r="27" spans="2:133" ht="11.25" customHeight="1" x14ac:dyDescent="0.2">
      <c r="B27" s="625" t="s">
        <v>305</v>
      </c>
      <c r="C27" s="626"/>
      <c r="D27" s="626"/>
      <c r="E27" s="626"/>
      <c r="F27" s="626"/>
      <c r="G27" s="626"/>
      <c r="H27" s="626"/>
      <c r="I27" s="626"/>
      <c r="J27" s="626"/>
      <c r="K27" s="626"/>
      <c r="L27" s="626"/>
      <c r="M27" s="626"/>
      <c r="N27" s="626"/>
      <c r="O27" s="626"/>
      <c r="P27" s="626"/>
      <c r="Q27" s="627"/>
      <c r="R27" s="628">
        <v>74526914</v>
      </c>
      <c r="S27" s="629"/>
      <c r="T27" s="629"/>
      <c r="U27" s="629"/>
      <c r="V27" s="629"/>
      <c r="W27" s="629"/>
      <c r="X27" s="629"/>
      <c r="Y27" s="630"/>
      <c r="Z27" s="655">
        <v>50.9</v>
      </c>
      <c r="AA27" s="655"/>
      <c r="AB27" s="655"/>
      <c r="AC27" s="655"/>
      <c r="AD27" s="656">
        <v>70502791</v>
      </c>
      <c r="AE27" s="656"/>
      <c r="AF27" s="656"/>
      <c r="AG27" s="656"/>
      <c r="AH27" s="656"/>
      <c r="AI27" s="656"/>
      <c r="AJ27" s="656"/>
      <c r="AK27" s="656"/>
      <c r="AL27" s="631">
        <v>99.2</v>
      </c>
      <c r="AM27" s="632"/>
      <c r="AN27" s="632"/>
      <c r="AO27" s="657"/>
      <c r="AP27" s="625" t="s">
        <v>306</v>
      </c>
      <c r="AQ27" s="626"/>
      <c r="AR27" s="626"/>
      <c r="AS27" s="626"/>
      <c r="AT27" s="626"/>
      <c r="AU27" s="626"/>
      <c r="AV27" s="626"/>
      <c r="AW27" s="626"/>
      <c r="AX27" s="626"/>
      <c r="AY27" s="626"/>
      <c r="AZ27" s="626"/>
      <c r="BA27" s="626"/>
      <c r="BB27" s="626"/>
      <c r="BC27" s="626"/>
      <c r="BD27" s="626"/>
      <c r="BE27" s="626"/>
      <c r="BF27" s="627"/>
      <c r="BG27" s="628">
        <v>31267532</v>
      </c>
      <c r="BH27" s="629"/>
      <c r="BI27" s="629"/>
      <c r="BJ27" s="629"/>
      <c r="BK27" s="629"/>
      <c r="BL27" s="629"/>
      <c r="BM27" s="629"/>
      <c r="BN27" s="630"/>
      <c r="BO27" s="655">
        <v>100</v>
      </c>
      <c r="BP27" s="655"/>
      <c r="BQ27" s="655"/>
      <c r="BR27" s="655"/>
      <c r="BS27" s="656">
        <v>537492</v>
      </c>
      <c r="BT27" s="656"/>
      <c r="BU27" s="656"/>
      <c r="BV27" s="656"/>
      <c r="BW27" s="656"/>
      <c r="BX27" s="656"/>
      <c r="BY27" s="656"/>
      <c r="BZ27" s="656"/>
      <c r="CA27" s="656"/>
      <c r="CB27" s="714"/>
      <c r="CD27" s="670" t="s">
        <v>307</v>
      </c>
      <c r="CE27" s="667"/>
      <c r="CF27" s="667"/>
      <c r="CG27" s="667"/>
      <c r="CH27" s="667"/>
      <c r="CI27" s="667"/>
      <c r="CJ27" s="667"/>
      <c r="CK27" s="667"/>
      <c r="CL27" s="667"/>
      <c r="CM27" s="667"/>
      <c r="CN27" s="667"/>
      <c r="CO27" s="667"/>
      <c r="CP27" s="667"/>
      <c r="CQ27" s="668"/>
      <c r="CR27" s="628">
        <v>49888821</v>
      </c>
      <c r="CS27" s="639"/>
      <c r="CT27" s="639"/>
      <c r="CU27" s="639"/>
      <c r="CV27" s="639"/>
      <c r="CW27" s="639"/>
      <c r="CX27" s="639"/>
      <c r="CY27" s="640"/>
      <c r="CZ27" s="631">
        <v>35</v>
      </c>
      <c r="DA27" s="641"/>
      <c r="DB27" s="641"/>
      <c r="DC27" s="642"/>
      <c r="DD27" s="634">
        <v>13144499</v>
      </c>
      <c r="DE27" s="639"/>
      <c r="DF27" s="639"/>
      <c r="DG27" s="639"/>
      <c r="DH27" s="639"/>
      <c r="DI27" s="639"/>
      <c r="DJ27" s="639"/>
      <c r="DK27" s="640"/>
      <c r="DL27" s="634">
        <v>12277344</v>
      </c>
      <c r="DM27" s="639"/>
      <c r="DN27" s="639"/>
      <c r="DO27" s="639"/>
      <c r="DP27" s="639"/>
      <c r="DQ27" s="639"/>
      <c r="DR27" s="639"/>
      <c r="DS27" s="639"/>
      <c r="DT27" s="639"/>
      <c r="DU27" s="639"/>
      <c r="DV27" s="640"/>
      <c r="DW27" s="631">
        <v>16.5</v>
      </c>
      <c r="DX27" s="641"/>
      <c r="DY27" s="641"/>
      <c r="DZ27" s="641"/>
      <c r="EA27" s="641"/>
      <c r="EB27" s="641"/>
      <c r="EC27" s="662"/>
    </row>
    <row r="28" spans="2:133" ht="11.25" customHeight="1" x14ac:dyDescent="0.2">
      <c r="B28" s="625" t="s">
        <v>308</v>
      </c>
      <c r="C28" s="626"/>
      <c r="D28" s="626"/>
      <c r="E28" s="626"/>
      <c r="F28" s="626"/>
      <c r="G28" s="626"/>
      <c r="H28" s="626"/>
      <c r="I28" s="626"/>
      <c r="J28" s="626"/>
      <c r="K28" s="626"/>
      <c r="L28" s="626"/>
      <c r="M28" s="626"/>
      <c r="N28" s="626"/>
      <c r="O28" s="626"/>
      <c r="P28" s="626"/>
      <c r="Q28" s="627"/>
      <c r="R28" s="628">
        <v>38605</v>
      </c>
      <c r="S28" s="629"/>
      <c r="T28" s="629"/>
      <c r="U28" s="629"/>
      <c r="V28" s="629"/>
      <c r="W28" s="629"/>
      <c r="X28" s="629"/>
      <c r="Y28" s="630"/>
      <c r="Z28" s="655">
        <v>0</v>
      </c>
      <c r="AA28" s="655"/>
      <c r="AB28" s="655"/>
      <c r="AC28" s="655"/>
      <c r="AD28" s="656">
        <v>38605</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309</v>
      </c>
      <c r="CE28" s="667"/>
      <c r="CF28" s="667"/>
      <c r="CG28" s="667"/>
      <c r="CH28" s="667"/>
      <c r="CI28" s="667"/>
      <c r="CJ28" s="667"/>
      <c r="CK28" s="667"/>
      <c r="CL28" s="667"/>
      <c r="CM28" s="667"/>
      <c r="CN28" s="667"/>
      <c r="CO28" s="667"/>
      <c r="CP28" s="667"/>
      <c r="CQ28" s="668"/>
      <c r="CR28" s="628">
        <v>12443469</v>
      </c>
      <c r="CS28" s="629"/>
      <c r="CT28" s="629"/>
      <c r="CU28" s="629"/>
      <c r="CV28" s="629"/>
      <c r="CW28" s="629"/>
      <c r="CX28" s="629"/>
      <c r="CY28" s="630"/>
      <c r="CZ28" s="631">
        <v>8.6999999999999993</v>
      </c>
      <c r="DA28" s="641"/>
      <c r="DB28" s="641"/>
      <c r="DC28" s="642"/>
      <c r="DD28" s="634">
        <v>12200868</v>
      </c>
      <c r="DE28" s="629"/>
      <c r="DF28" s="629"/>
      <c r="DG28" s="629"/>
      <c r="DH28" s="629"/>
      <c r="DI28" s="629"/>
      <c r="DJ28" s="629"/>
      <c r="DK28" s="630"/>
      <c r="DL28" s="634">
        <v>12142271</v>
      </c>
      <c r="DM28" s="629"/>
      <c r="DN28" s="629"/>
      <c r="DO28" s="629"/>
      <c r="DP28" s="629"/>
      <c r="DQ28" s="629"/>
      <c r="DR28" s="629"/>
      <c r="DS28" s="629"/>
      <c r="DT28" s="629"/>
      <c r="DU28" s="629"/>
      <c r="DV28" s="630"/>
      <c r="DW28" s="631">
        <v>16.399999999999999</v>
      </c>
      <c r="DX28" s="641"/>
      <c r="DY28" s="641"/>
      <c r="DZ28" s="641"/>
      <c r="EA28" s="641"/>
      <c r="EB28" s="641"/>
      <c r="EC28" s="662"/>
    </row>
    <row r="29" spans="2:133" ht="11.25" customHeight="1" x14ac:dyDescent="0.2">
      <c r="B29" s="625" t="s">
        <v>310</v>
      </c>
      <c r="C29" s="626"/>
      <c r="D29" s="626"/>
      <c r="E29" s="626"/>
      <c r="F29" s="626"/>
      <c r="G29" s="626"/>
      <c r="H29" s="626"/>
      <c r="I29" s="626"/>
      <c r="J29" s="626"/>
      <c r="K29" s="626"/>
      <c r="L29" s="626"/>
      <c r="M29" s="626"/>
      <c r="N29" s="626"/>
      <c r="O29" s="626"/>
      <c r="P29" s="626"/>
      <c r="Q29" s="627"/>
      <c r="R29" s="628">
        <v>219822</v>
      </c>
      <c r="S29" s="629"/>
      <c r="T29" s="629"/>
      <c r="U29" s="629"/>
      <c r="V29" s="629"/>
      <c r="W29" s="629"/>
      <c r="X29" s="629"/>
      <c r="Y29" s="630"/>
      <c r="Z29" s="655">
        <v>0.2</v>
      </c>
      <c r="AA29" s="655"/>
      <c r="AB29" s="655"/>
      <c r="AC29" s="655"/>
      <c r="AD29" s="656">
        <v>10969</v>
      </c>
      <c r="AE29" s="656"/>
      <c r="AF29" s="656"/>
      <c r="AG29" s="656"/>
      <c r="AH29" s="656"/>
      <c r="AI29" s="656"/>
      <c r="AJ29" s="656"/>
      <c r="AK29" s="656"/>
      <c r="AL29" s="631">
        <v>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311</v>
      </c>
      <c r="CE29" s="716"/>
      <c r="CF29" s="670" t="s">
        <v>74</v>
      </c>
      <c r="CG29" s="667"/>
      <c r="CH29" s="667"/>
      <c r="CI29" s="667"/>
      <c r="CJ29" s="667"/>
      <c r="CK29" s="667"/>
      <c r="CL29" s="667"/>
      <c r="CM29" s="667"/>
      <c r="CN29" s="667"/>
      <c r="CO29" s="667"/>
      <c r="CP29" s="667"/>
      <c r="CQ29" s="668"/>
      <c r="CR29" s="628">
        <v>12441994</v>
      </c>
      <c r="CS29" s="639"/>
      <c r="CT29" s="639"/>
      <c r="CU29" s="639"/>
      <c r="CV29" s="639"/>
      <c r="CW29" s="639"/>
      <c r="CX29" s="639"/>
      <c r="CY29" s="640"/>
      <c r="CZ29" s="631">
        <v>8.6999999999999993</v>
      </c>
      <c r="DA29" s="641"/>
      <c r="DB29" s="641"/>
      <c r="DC29" s="642"/>
      <c r="DD29" s="634">
        <v>12199393</v>
      </c>
      <c r="DE29" s="639"/>
      <c r="DF29" s="639"/>
      <c r="DG29" s="639"/>
      <c r="DH29" s="639"/>
      <c r="DI29" s="639"/>
      <c r="DJ29" s="639"/>
      <c r="DK29" s="640"/>
      <c r="DL29" s="634">
        <v>12140796</v>
      </c>
      <c r="DM29" s="639"/>
      <c r="DN29" s="639"/>
      <c r="DO29" s="639"/>
      <c r="DP29" s="639"/>
      <c r="DQ29" s="639"/>
      <c r="DR29" s="639"/>
      <c r="DS29" s="639"/>
      <c r="DT29" s="639"/>
      <c r="DU29" s="639"/>
      <c r="DV29" s="640"/>
      <c r="DW29" s="631">
        <v>16.399999999999999</v>
      </c>
      <c r="DX29" s="641"/>
      <c r="DY29" s="641"/>
      <c r="DZ29" s="641"/>
      <c r="EA29" s="641"/>
      <c r="EB29" s="641"/>
      <c r="EC29" s="662"/>
    </row>
    <row r="30" spans="2:133" ht="11.25" customHeight="1" x14ac:dyDescent="0.2">
      <c r="B30" s="625" t="s">
        <v>312</v>
      </c>
      <c r="C30" s="626"/>
      <c r="D30" s="626"/>
      <c r="E30" s="626"/>
      <c r="F30" s="626"/>
      <c r="G30" s="626"/>
      <c r="H30" s="626"/>
      <c r="I30" s="626"/>
      <c r="J30" s="626"/>
      <c r="K30" s="626"/>
      <c r="L30" s="626"/>
      <c r="M30" s="626"/>
      <c r="N30" s="626"/>
      <c r="O30" s="626"/>
      <c r="P30" s="626"/>
      <c r="Q30" s="627"/>
      <c r="R30" s="628">
        <v>2023122</v>
      </c>
      <c r="S30" s="629"/>
      <c r="T30" s="629"/>
      <c r="U30" s="629"/>
      <c r="V30" s="629"/>
      <c r="W30" s="629"/>
      <c r="X30" s="629"/>
      <c r="Y30" s="630"/>
      <c r="Z30" s="655">
        <v>1.4</v>
      </c>
      <c r="AA30" s="655"/>
      <c r="AB30" s="655"/>
      <c r="AC30" s="655"/>
      <c r="AD30" s="656">
        <v>270664</v>
      </c>
      <c r="AE30" s="656"/>
      <c r="AF30" s="656"/>
      <c r="AG30" s="656"/>
      <c r="AH30" s="656"/>
      <c r="AI30" s="656"/>
      <c r="AJ30" s="656"/>
      <c r="AK30" s="656"/>
      <c r="AL30" s="631">
        <v>0.4</v>
      </c>
      <c r="AM30" s="632"/>
      <c r="AN30" s="632"/>
      <c r="AO30" s="657"/>
      <c r="AP30" s="687" t="s">
        <v>227</v>
      </c>
      <c r="AQ30" s="688"/>
      <c r="AR30" s="688"/>
      <c r="AS30" s="688"/>
      <c r="AT30" s="688"/>
      <c r="AU30" s="688"/>
      <c r="AV30" s="688"/>
      <c r="AW30" s="688"/>
      <c r="AX30" s="688"/>
      <c r="AY30" s="688"/>
      <c r="AZ30" s="688"/>
      <c r="BA30" s="688"/>
      <c r="BB30" s="688"/>
      <c r="BC30" s="688"/>
      <c r="BD30" s="688"/>
      <c r="BE30" s="688"/>
      <c r="BF30" s="689"/>
      <c r="BG30" s="687" t="s">
        <v>313</v>
      </c>
      <c r="BH30" s="712"/>
      <c r="BI30" s="712"/>
      <c r="BJ30" s="712"/>
      <c r="BK30" s="712"/>
      <c r="BL30" s="712"/>
      <c r="BM30" s="712"/>
      <c r="BN30" s="712"/>
      <c r="BO30" s="712"/>
      <c r="BP30" s="712"/>
      <c r="BQ30" s="713"/>
      <c r="BR30" s="687" t="s">
        <v>314</v>
      </c>
      <c r="BS30" s="712"/>
      <c r="BT30" s="712"/>
      <c r="BU30" s="712"/>
      <c r="BV30" s="712"/>
      <c r="BW30" s="712"/>
      <c r="BX30" s="712"/>
      <c r="BY30" s="712"/>
      <c r="BZ30" s="712"/>
      <c r="CA30" s="712"/>
      <c r="CB30" s="713"/>
      <c r="CD30" s="717"/>
      <c r="CE30" s="718"/>
      <c r="CF30" s="670" t="s">
        <v>315</v>
      </c>
      <c r="CG30" s="667"/>
      <c r="CH30" s="667"/>
      <c r="CI30" s="667"/>
      <c r="CJ30" s="667"/>
      <c r="CK30" s="667"/>
      <c r="CL30" s="667"/>
      <c r="CM30" s="667"/>
      <c r="CN30" s="667"/>
      <c r="CO30" s="667"/>
      <c r="CP30" s="667"/>
      <c r="CQ30" s="668"/>
      <c r="CR30" s="628">
        <v>12079149</v>
      </c>
      <c r="CS30" s="629"/>
      <c r="CT30" s="629"/>
      <c r="CU30" s="629"/>
      <c r="CV30" s="629"/>
      <c r="CW30" s="629"/>
      <c r="CX30" s="629"/>
      <c r="CY30" s="630"/>
      <c r="CZ30" s="631">
        <v>8.5</v>
      </c>
      <c r="DA30" s="641"/>
      <c r="DB30" s="641"/>
      <c r="DC30" s="642"/>
      <c r="DD30" s="634">
        <v>11836548</v>
      </c>
      <c r="DE30" s="629"/>
      <c r="DF30" s="629"/>
      <c r="DG30" s="629"/>
      <c r="DH30" s="629"/>
      <c r="DI30" s="629"/>
      <c r="DJ30" s="629"/>
      <c r="DK30" s="630"/>
      <c r="DL30" s="634">
        <v>11777951</v>
      </c>
      <c r="DM30" s="629"/>
      <c r="DN30" s="629"/>
      <c r="DO30" s="629"/>
      <c r="DP30" s="629"/>
      <c r="DQ30" s="629"/>
      <c r="DR30" s="629"/>
      <c r="DS30" s="629"/>
      <c r="DT30" s="629"/>
      <c r="DU30" s="629"/>
      <c r="DV30" s="630"/>
      <c r="DW30" s="631">
        <v>15.9</v>
      </c>
      <c r="DX30" s="641"/>
      <c r="DY30" s="641"/>
      <c r="DZ30" s="641"/>
      <c r="EA30" s="641"/>
      <c r="EB30" s="641"/>
      <c r="EC30" s="662"/>
    </row>
    <row r="31" spans="2:133" ht="11.25" customHeight="1" x14ac:dyDescent="0.2">
      <c r="B31" s="625" t="s">
        <v>316</v>
      </c>
      <c r="C31" s="626"/>
      <c r="D31" s="626"/>
      <c r="E31" s="626"/>
      <c r="F31" s="626"/>
      <c r="G31" s="626"/>
      <c r="H31" s="626"/>
      <c r="I31" s="626"/>
      <c r="J31" s="626"/>
      <c r="K31" s="626"/>
      <c r="L31" s="626"/>
      <c r="M31" s="626"/>
      <c r="N31" s="626"/>
      <c r="O31" s="626"/>
      <c r="P31" s="626"/>
      <c r="Q31" s="627"/>
      <c r="R31" s="628">
        <v>1257145</v>
      </c>
      <c r="S31" s="629"/>
      <c r="T31" s="629"/>
      <c r="U31" s="629"/>
      <c r="V31" s="629"/>
      <c r="W31" s="629"/>
      <c r="X31" s="629"/>
      <c r="Y31" s="630"/>
      <c r="Z31" s="655">
        <v>0.9</v>
      </c>
      <c r="AA31" s="655"/>
      <c r="AB31" s="655"/>
      <c r="AC31" s="655"/>
      <c r="AD31" s="656">
        <v>94277</v>
      </c>
      <c r="AE31" s="656"/>
      <c r="AF31" s="656"/>
      <c r="AG31" s="656"/>
      <c r="AH31" s="656"/>
      <c r="AI31" s="656"/>
      <c r="AJ31" s="656"/>
      <c r="AK31" s="656"/>
      <c r="AL31" s="631">
        <v>0.1</v>
      </c>
      <c r="AM31" s="632"/>
      <c r="AN31" s="632"/>
      <c r="AO31" s="657"/>
      <c r="AP31" s="701" t="s">
        <v>317</v>
      </c>
      <c r="AQ31" s="702"/>
      <c r="AR31" s="702"/>
      <c r="AS31" s="702"/>
      <c r="AT31" s="707" t="s">
        <v>318</v>
      </c>
      <c r="AU31" s="217"/>
      <c r="AV31" s="217"/>
      <c r="AW31" s="217"/>
      <c r="AX31" s="694" t="s">
        <v>191</v>
      </c>
      <c r="AY31" s="695"/>
      <c r="AZ31" s="695"/>
      <c r="BA31" s="695"/>
      <c r="BB31" s="695"/>
      <c r="BC31" s="695"/>
      <c r="BD31" s="695"/>
      <c r="BE31" s="695"/>
      <c r="BF31" s="696"/>
      <c r="BG31" s="697">
        <v>99</v>
      </c>
      <c r="BH31" s="698"/>
      <c r="BI31" s="698"/>
      <c r="BJ31" s="698"/>
      <c r="BK31" s="698"/>
      <c r="BL31" s="698"/>
      <c r="BM31" s="699">
        <v>96.9</v>
      </c>
      <c r="BN31" s="698"/>
      <c r="BO31" s="698"/>
      <c r="BP31" s="698"/>
      <c r="BQ31" s="700"/>
      <c r="BR31" s="697">
        <v>97.9</v>
      </c>
      <c r="BS31" s="698"/>
      <c r="BT31" s="698"/>
      <c r="BU31" s="698"/>
      <c r="BV31" s="698"/>
      <c r="BW31" s="698"/>
      <c r="BX31" s="699">
        <v>95.9</v>
      </c>
      <c r="BY31" s="698"/>
      <c r="BZ31" s="698"/>
      <c r="CA31" s="698"/>
      <c r="CB31" s="700"/>
      <c r="CD31" s="717"/>
      <c r="CE31" s="718"/>
      <c r="CF31" s="670" t="s">
        <v>319</v>
      </c>
      <c r="CG31" s="667"/>
      <c r="CH31" s="667"/>
      <c r="CI31" s="667"/>
      <c r="CJ31" s="667"/>
      <c r="CK31" s="667"/>
      <c r="CL31" s="667"/>
      <c r="CM31" s="667"/>
      <c r="CN31" s="667"/>
      <c r="CO31" s="667"/>
      <c r="CP31" s="667"/>
      <c r="CQ31" s="668"/>
      <c r="CR31" s="628">
        <v>362845</v>
      </c>
      <c r="CS31" s="639"/>
      <c r="CT31" s="639"/>
      <c r="CU31" s="639"/>
      <c r="CV31" s="639"/>
      <c r="CW31" s="639"/>
      <c r="CX31" s="639"/>
      <c r="CY31" s="640"/>
      <c r="CZ31" s="631">
        <v>0.3</v>
      </c>
      <c r="DA31" s="641"/>
      <c r="DB31" s="641"/>
      <c r="DC31" s="642"/>
      <c r="DD31" s="634">
        <v>362845</v>
      </c>
      <c r="DE31" s="639"/>
      <c r="DF31" s="639"/>
      <c r="DG31" s="639"/>
      <c r="DH31" s="639"/>
      <c r="DI31" s="639"/>
      <c r="DJ31" s="639"/>
      <c r="DK31" s="640"/>
      <c r="DL31" s="634">
        <v>362845</v>
      </c>
      <c r="DM31" s="639"/>
      <c r="DN31" s="639"/>
      <c r="DO31" s="639"/>
      <c r="DP31" s="639"/>
      <c r="DQ31" s="639"/>
      <c r="DR31" s="639"/>
      <c r="DS31" s="639"/>
      <c r="DT31" s="639"/>
      <c r="DU31" s="639"/>
      <c r="DV31" s="640"/>
      <c r="DW31" s="631">
        <v>0.5</v>
      </c>
      <c r="DX31" s="641"/>
      <c r="DY31" s="641"/>
      <c r="DZ31" s="641"/>
      <c r="EA31" s="641"/>
      <c r="EB31" s="641"/>
      <c r="EC31" s="662"/>
    </row>
    <row r="32" spans="2:133" ht="11.25" customHeight="1" x14ac:dyDescent="0.2">
      <c r="B32" s="625" t="s">
        <v>320</v>
      </c>
      <c r="C32" s="626"/>
      <c r="D32" s="626"/>
      <c r="E32" s="626"/>
      <c r="F32" s="626"/>
      <c r="G32" s="626"/>
      <c r="H32" s="626"/>
      <c r="I32" s="626"/>
      <c r="J32" s="626"/>
      <c r="K32" s="626"/>
      <c r="L32" s="626"/>
      <c r="M32" s="626"/>
      <c r="N32" s="626"/>
      <c r="O32" s="626"/>
      <c r="P32" s="626"/>
      <c r="Q32" s="627"/>
      <c r="R32" s="628">
        <v>40769199</v>
      </c>
      <c r="S32" s="629"/>
      <c r="T32" s="629"/>
      <c r="U32" s="629"/>
      <c r="V32" s="629"/>
      <c r="W32" s="629"/>
      <c r="X32" s="629"/>
      <c r="Y32" s="630"/>
      <c r="Z32" s="655">
        <v>27.8</v>
      </c>
      <c r="AA32" s="655"/>
      <c r="AB32" s="655"/>
      <c r="AC32" s="655"/>
      <c r="AD32" s="656" t="s">
        <v>270</v>
      </c>
      <c r="AE32" s="656"/>
      <c r="AF32" s="656"/>
      <c r="AG32" s="656"/>
      <c r="AH32" s="656"/>
      <c r="AI32" s="656"/>
      <c r="AJ32" s="656"/>
      <c r="AK32" s="656"/>
      <c r="AL32" s="631" t="s">
        <v>259</v>
      </c>
      <c r="AM32" s="632"/>
      <c r="AN32" s="632"/>
      <c r="AO32" s="657"/>
      <c r="AP32" s="703"/>
      <c r="AQ32" s="704"/>
      <c r="AR32" s="704"/>
      <c r="AS32" s="704"/>
      <c r="AT32" s="708"/>
      <c r="AU32" s="216" t="s">
        <v>321</v>
      </c>
      <c r="AV32" s="216"/>
      <c r="AW32" s="216"/>
      <c r="AX32" s="625" t="s">
        <v>322</v>
      </c>
      <c r="AY32" s="626"/>
      <c r="AZ32" s="626"/>
      <c r="BA32" s="626"/>
      <c r="BB32" s="626"/>
      <c r="BC32" s="626"/>
      <c r="BD32" s="626"/>
      <c r="BE32" s="626"/>
      <c r="BF32" s="627"/>
      <c r="BG32" s="710">
        <v>98.9</v>
      </c>
      <c r="BH32" s="639"/>
      <c r="BI32" s="639"/>
      <c r="BJ32" s="639"/>
      <c r="BK32" s="639"/>
      <c r="BL32" s="639"/>
      <c r="BM32" s="632">
        <v>96.5</v>
      </c>
      <c r="BN32" s="711"/>
      <c r="BO32" s="711"/>
      <c r="BP32" s="711"/>
      <c r="BQ32" s="666"/>
      <c r="BR32" s="710">
        <v>98.2</v>
      </c>
      <c r="BS32" s="639"/>
      <c r="BT32" s="639"/>
      <c r="BU32" s="639"/>
      <c r="BV32" s="639"/>
      <c r="BW32" s="639"/>
      <c r="BX32" s="632">
        <v>96</v>
      </c>
      <c r="BY32" s="711"/>
      <c r="BZ32" s="711"/>
      <c r="CA32" s="711"/>
      <c r="CB32" s="666"/>
      <c r="CD32" s="719"/>
      <c r="CE32" s="720"/>
      <c r="CF32" s="670" t="s">
        <v>323</v>
      </c>
      <c r="CG32" s="667"/>
      <c r="CH32" s="667"/>
      <c r="CI32" s="667"/>
      <c r="CJ32" s="667"/>
      <c r="CK32" s="667"/>
      <c r="CL32" s="667"/>
      <c r="CM32" s="667"/>
      <c r="CN32" s="667"/>
      <c r="CO32" s="667"/>
      <c r="CP32" s="667"/>
      <c r="CQ32" s="668"/>
      <c r="CR32" s="628">
        <v>1475</v>
      </c>
      <c r="CS32" s="629"/>
      <c r="CT32" s="629"/>
      <c r="CU32" s="629"/>
      <c r="CV32" s="629"/>
      <c r="CW32" s="629"/>
      <c r="CX32" s="629"/>
      <c r="CY32" s="630"/>
      <c r="CZ32" s="631">
        <v>0</v>
      </c>
      <c r="DA32" s="641"/>
      <c r="DB32" s="641"/>
      <c r="DC32" s="642"/>
      <c r="DD32" s="634">
        <v>1475</v>
      </c>
      <c r="DE32" s="629"/>
      <c r="DF32" s="629"/>
      <c r="DG32" s="629"/>
      <c r="DH32" s="629"/>
      <c r="DI32" s="629"/>
      <c r="DJ32" s="629"/>
      <c r="DK32" s="630"/>
      <c r="DL32" s="634">
        <v>1475</v>
      </c>
      <c r="DM32" s="629"/>
      <c r="DN32" s="629"/>
      <c r="DO32" s="629"/>
      <c r="DP32" s="629"/>
      <c r="DQ32" s="629"/>
      <c r="DR32" s="629"/>
      <c r="DS32" s="629"/>
      <c r="DT32" s="629"/>
      <c r="DU32" s="629"/>
      <c r="DV32" s="630"/>
      <c r="DW32" s="631">
        <v>0</v>
      </c>
      <c r="DX32" s="641"/>
      <c r="DY32" s="641"/>
      <c r="DZ32" s="641"/>
      <c r="EA32" s="641"/>
      <c r="EB32" s="641"/>
      <c r="EC32" s="662"/>
    </row>
    <row r="33" spans="2:133" ht="11.25" customHeight="1" x14ac:dyDescent="0.2">
      <c r="B33" s="691" t="s">
        <v>324</v>
      </c>
      <c r="C33" s="692"/>
      <c r="D33" s="692"/>
      <c r="E33" s="692"/>
      <c r="F33" s="692"/>
      <c r="G33" s="692"/>
      <c r="H33" s="692"/>
      <c r="I33" s="692"/>
      <c r="J33" s="692"/>
      <c r="K33" s="692"/>
      <c r="L33" s="692"/>
      <c r="M33" s="692"/>
      <c r="N33" s="692"/>
      <c r="O33" s="692"/>
      <c r="P33" s="692"/>
      <c r="Q33" s="693"/>
      <c r="R33" s="628">
        <v>1719</v>
      </c>
      <c r="S33" s="629"/>
      <c r="T33" s="629"/>
      <c r="U33" s="629"/>
      <c r="V33" s="629"/>
      <c r="W33" s="629"/>
      <c r="X33" s="629"/>
      <c r="Y33" s="630"/>
      <c r="Z33" s="655">
        <v>0</v>
      </c>
      <c r="AA33" s="655"/>
      <c r="AB33" s="655"/>
      <c r="AC33" s="655"/>
      <c r="AD33" s="656">
        <v>1719</v>
      </c>
      <c r="AE33" s="656"/>
      <c r="AF33" s="656"/>
      <c r="AG33" s="656"/>
      <c r="AH33" s="656"/>
      <c r="AI33" s="656"/>
      <c r="AJ33" s="656"/>
      <c r="AK33" s="656"/>
      <c r="AL33" s="631">
        <v>0</v>
      </c>
      <c r="AM33" s="632"/>
      <c r="AN33" s="632"/>
      <c r="AO33" s="657"/>
      <c r="AP33" s="705"/>
      <c r="AQ33" s="706"/>
      <c r="AR33" s="706"/>
      <c r="AS33" s="706"/>
      <c r="AT33" s="709"/>
      <c r="AU33" s="218"/>
      <c r="AV33" s="218"/>
      <c r="AW33" s="218"/>
      <c r="AX33" s="605" t="s">
        <v>325</v>
      </c>
      <c r="AY33" s="606"/>
      <c r="AZ33" s="606"/>
      <c r="BA33" s="606"/>
      <c r="BB33" s="606"/>
      <c r="BC33" s="606"/>
      <c r="BD33" s="606"/>
      <c r="BE33" s="606"/>
      <c r="BF33" s="607"/>
      <c r="BG33" s="690">
        <v>98.9</v>
      </c>
      <c r="BH33" s="609"/>
      <c r="BI33" s="609"/>
      <c r="BJ33" s="609"/>
      <c r="BK33" s="609"/>
      <c r="BL33" s="609"/>
      <c r="BM33" s="647">
        <v>96.7</v>
      </c>
      <c r="BN33" s="609"/>
      <c r="BO33" s="609"/>
      <c r="BP33" s="609"/>
      <c r="BQ33" s="658"/>
      <c r="BR33" s="690">
        <v>97.2</v>
      </c>
      <c r="BS33" s="609"/>
      <c r="BT33" s="609"/>
      <c r="BU33" s="609"/>
      <c r="BV33" s="609"/>
      <c r="BW33" s="609"/>
      <c r="BX33" s="647">
        <v>95.2</v>
      </c>
      <c r="BY33" s="609"/>
      <c r="BZ33" s="609"/>
      <c r="CA33" s="609"/>
      <c r="CB33" s="658"/>
      <c r="CD33" s="670" t="s">
        <v>326</v>
      </c>
      <c r="CE33" s="667"/>
      <c r="CF33" s="667"/>
      <c r="CG33" s="667"/>
      <c r="CH33" s="667"/>
      <c r="CI33" s="667"/>
      <c r="CJ33" s="667"/>
      <c r="CK33" s="667"/>
      <c r="CL33" s="667"/>
      <c r="CM33" s="667"/>
      <c r="CN33" s="667"/>
      <c r="CO33" s="667"/>
      <c r="CP33" s="667"/>
      <c r="CQ33" s="668"/>
      <c r="CR33" s="628">
        <v>54117029</v>
      </c>
      <c r="CS33" s="639"/>
      <c r="CT33" s="639"/>
      <c r="CU33" s="639"/>
      <c r="CV33" s="639"/>
      <c r="CW33" s="639"/>
      <c r="CX33" s="639"/>
      <c r="CY33" s="640"/>
      <c r="CZ33" s="631">
        <v>38</v>
      </c>
      <c r="DA33" s="641"/>
      <c r="DB33" s="641"/>
      <c r="DC33" s="642"/>
      <c r="DD33" s="634">
        <v>38357741</v>
      </c>
      <c r="DE33" s="639"/>
      <c r="DF33" s="639"/>
      <c r="DG33" s="639"/>
      <c r="DH33" s="639"/>
      <c r="DI33" s="639"/>
      <c r="DJ33" s="639"/>
      <c r="DK33" s="640"/>
      <c r="DL33" s="634">
        <v>27839522</v>
      </c>
      <c r="DM33" s="639"/>
      <c r="DN33" s="639"/>
      <c r="DO33" s="639"/>
      <c r="DP33" s="639"/>
      <c r="DQ33" s="639"/>
      <c r="DR33" s="639"/>
      <c r="DS33" s="639"/>
      <c r="DT33" s="639"/>
      <c r="DU33" s="639"/>
      <c r="DV33" s="640"/>
      <c r="DW33" s="631">
        <v>37.5</v>
      </c>
      <c r="DX33" s="641"/>
      <c r="DY33" s="641"/>
      <c r="DZ33" s="641"/>
      <c r="EA33" s="641"/>
      <c r="EB33" s="641"/>
      <c r="EC33" s="662"/>
    </row>
    <row r="34" spans="2:133" ht="11.25" customHeight="1" x14ac:dyDescent="0.2">
      <c r="B34" s="625" t="s">
        <v>327</v>
      </c>
      <c r="C34" s="626"/>
      <c r="D34" s="626"/>
      <c r="E34" s="626"/>
      <c r="F34" s="626"/>
      <c r="G34" s="626"/>
      <c r="H34" s="626"/>
      <c r="I34" s="626"/>
      <c r="J34" s="626"/>
      <c r="K34" s="626"/>
      <c r="L34" s="626"/>
      <c r="M34" s="626"/>
      <c r="N34" s="626"/>
      <c r="O34" s="626"/>
      <c r="P34" s="626"/>
      <c r="Q34" s="627"/>
      <c r="R34" s="628">
        <v>8330359</v>
      </c>
      <c r="S34" s="629"/>
      <c r="T34" s="629"/>
      <c r="U34" s="629"/>
      <c r="V34" s="629"/>
      <c r="W34" s="629"/>
      <c r="X34" s="629"/>
      <c r="Y34" s="630"/>
      <c r="Z34" s="655">
        <v>5.7</v>
      </c>
      <c r="AA34" s="655"/>
      <c r="AB34" s="655"/>
      <c r="AC34" s="655"/>
      <c r="AD34" s="656" t="s">
        <v>239</v>
      </c>
      <c r="AE34" s="656"/>
      <c r="AF34" s="656"/>
      <c r="AG34" s="656"/>
      <c r="AH34" s="656"/>
      <c r="AI34" s="656"/>
      <c r="AJ34" s="656"/>
      <c r="AK34" s="656"/>
      <c r="AL34" s="631" t="s">
        <v>239</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328</v>
      </c>
      <c r="CE34" s="667"/>
      <c r="CF34" s="667"/>
      <c r="CG34" s="667"/>
      <c r="CH34" s="667"/>
      <c r="CI34" s="667"/>
      <c r="CJ34" s="667"/>
      <c r="CK34" s="667"/>
      <c r="CL34" s="667"/>
      <c r="CM34" s="667"/>
      <c r="CN34" s="667"/>
      <c r="CO34" s="667"/>
      <c r="CP34" s="667"/>
      <c r="CQ34" s="668"/>
      <c r="CR34" s="628">
        <v>16886832</v>
      </c>
      <c r="CS34" s="629"/>
      <c r="CT34" s="629"/>
      <c r="CU34" s="629"/>
      <c r="CV34" s="629"/>
      <c r="CW34" s="629"/>
      <c r="CX34" s="629"/>
      <c r="CY34" s="630"/>
      <c r="CZ34" s="631">
        <v>11.9</v>
      </c>
      <c r="DA34" s="641"/>
      <c r="DB34" s="641"/>
      <c r="DC34" s="642"/>
      <c r="DD34" s="634">
        <v>11654671</v>
      </c>
      <c r="DE34" s="629"/>
      <c r="DF34" s="629"/>
      <c r="DG34" s="629"/>
      <c r="DH34" s="629"/>
      <c r="DI34" s="629"/>
      <c r="DJ34" s="629"/>
      <c r="DK34" s="630"/>
      <c r="DL34" s="634">
        <v>9999819</v>
      </c>
      <c r="DM34" s="629"/>
      <c r="DN34" s="629"/>
      <c r="DO34" s="629"/>
      <c r="DP34" s="629"/>
      <c r="DQ34" s="629"/>
      <c r="DR34" s="629"/>
      <c r="DS34" s="629"/>
      <c r="DT34" s="629"/>
      <c r="DU34" s="629"/>
      <c r="DV34" s="630"/>
      <c r="DW34" s="631">
        <v>13.5</v>
      </c>
      <c r="DX34" s="641"/>
      <c r="DY34" s="641"/>
      <c r="DZ34" s="641"/>
      <c r="EA34" s="641"/>
      <c r="EB34" s="641"/>
      <c r="EC34" s="662"/>
    </row>
    <row r="35" spans="2:133" ht="11.25" customHeight="1" x14ac:dyDescent="0.2">
      <c r="B35" s="625" t="s">
        <v>329</v>
      </c>
      <c r="C35" s="626"/>
      <c r="D35" s="626"/>
      <c r="E35" s="626"/>
      <c r="F35" s="626"/>
      <c r="G35" s="626"/>
      <c r="H35" s="626"/>
      <c r="I35" s="626"/>
      <c r="J35" s="626"/>
      <c r="K35" s="626"/>
      <c r="L35" s="626"/>
      <c r="M35" s="626"/>
      <c r="N35" s="626"/>
      <c r="O35" s="626"/>
      <c r="P35" s="626"/>
      <c r="Q35" s="627"/>
      <c r="R35" s="628">
        <v>570136</v>
      </c>
      <c r="S35" s="629"/>
      <c r="T35" s="629"/>
      <c r="U35" s="629"/>
      <c r="V35" s="629"/>
      <c r="W35" s="629"/>
      <c r="X35" s="629"/>
      <c r="Y35" s="630"/>
      <c r="Z35" s="655">
        <v>0.4</v>
      </c>
      <c r="AA35" s="655"/>
      <c r="AB35" s="655"/>
      <c r="AC35" s="655"/>
      <c r="AD35" s="656">
        <v>138692</v>
      </c>
      <c r="AE35" s="656"/>
      <c r="AF35" s="656"/>
      <c r="AG35" s="656"/>
      <c r="AH35" s="656"/>
      <c r="AI35" s="656"/>
      <c r="AJ35" s="656"/>
      <c r="AK35" s="656"/>
      <c r="AL35" s="631">
        <v>0.2</v>
      </c>
      <c r="AM35" s="632"/>
      <c r="AN35" s="632"/>
      <c r="AO35" s="657"/>
      <c r="AP35" s="221"/>
      <c r="AQ35" s="687" t="s">
        <v>330</v>
      </c>
      <c r="AR35" s="688"/>
      <c r="AS35" s="688"/>
      <c r="AT35" s="688"/>
      <c r="AU35" s="688"/>
      <c r="AV35" s="688"/>
      <c r="AW35" s="688"/>
      <c r="AX35" s="688"/>
      <c r="AY35" s="688"/>
      <c r="AZ35" s="688"/>
      <c r="BA35" s="688"/>
      <c r="BB35" s="688"/>
      <c r="BC35" s="688"/>
      <c r="BD35" s="688"/>
      <c r="BE35" s="688"/>
      <c r="BF35" s="689"/>
      <c r="BG35" s="687" t="s">
        <v>331</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332</v>
      </c>
      <c r="CE35" s="667"/>
      <c r="CF35" s="667"/>
      <c r="CG35" s="667"/>
      <c r="CH35" s="667"/>
      <c r="CI35" s="667"/>
      <c r="CJ35" s="667"/>
      <c r="CK35" s="667"/>
      <c r="CL35" s="667"/>
      <c r="CM35" s="667"/>
      <c r="CN35" s="667"/>
      <c r="CO35" s="667"/>
      <c r="CP35" s="667"/>
      <c r="CQ35" s="668"/>
      <c r="CR35" s="628">
        <v>2957649</v>
      </c>
      <c r="CS35" s="639"/>
      <c r="CT35" s="639"/>
      <c r="CU35" s="639"/>
      <c r="CV35" s="639"/>
      <c r="CW35" s="639"/>
      <c r="CX35" s="639"/>
      <c r="CY35" s="640"/>
      <c r="CZ35" s="631">
        <v>2.1</v>
      </c>
      <c r="DA35" s="641"/>
      <c r="DB35" s="641"/>
      <c r="DC35" s="642"/>
      <c r="DD35" s="634">
        <v>2324632</v>
      </c>
      <c r="DE35" s="639"/>
      <c r="DF35" s="639"/>
      <c r="DG35" s="639"/>
      <c r="DH35" s="639"/>
      <c r="DI35" s="639"/>
      <c r="DJ35" s="639"/>
      <c r="DK35" s="640"/>
      <c r="DL35" s="634">
        <v>2276299</v>
      </c>
      <c r="DM35" s="639"/>
      <c r="DN35" s="639"/>
      <c r="DO35" s="639"/>
      <c r="DP35" s="639"/>
      <c r="DQ35" s="639"/>
      <c r="DR35" s="639"/>
      <c r="DS35" s="639"/>
      <c r="DT35" s="639"/>
      <c r="DU35" s="639"/>
      <c r="DV35" s="640"/>
      <c r="DW35" s="631">
        <v>3.1</v>
      </c>
      <c r="DX35" s="641"/>
      <c r="DY35" s="641"/>
      <c r="DZ35" s="641"/>
      <c r="EA35" s="641"/>
      <c r="EB35" s="641"/>
      <c r="EC35" s="662"/>
    </row>
    <row r="36" spans="2:133" ht="11.25" customHeight="1" x14ac:dyDescent="0.2">
      <c r="B36" s="625" t="s">
        <v>333</v>
      </c>
      <c r="C36" s="626"/>
      <c r="D36" s="626"/>
      <c r="E36" s="626"/>
      <c r="F36" s="626"/>
      <c r="G36" s="626"/>
      <c r="H36" s="626"/>
      <c r="I36" s="626"/>
      <c r="J36" s="626"/>
      <c r="K36" s="626"/>
      <c r="L36" s="626"/>
      <c r="M36" s="626"/>
      <c r="N36" s="626"/>
      <c r="O36" s="626"/>
      <c r="P36" s="626"/>
      <c r="Q36" s="627"/>
      <c r="R36" s="628">
        <v>1219510</v>
      </c>
      <c r="S36" s="629"/>
      <c r="T36" s="629"/>
      <c r="U36" s="629"/>
      <c r="V36" s="629"/>
      <c r="W36" s="629"/>
      <c r="X36" s="629"/>
      <c r="Y36" s="630"/>
      <c r="Z36" s="655">
        <v>0.8</v>
      </c>
      <c r="AA36" s="655"/>
      <c r="AB36" s="655"/>
      <c r="AC36" s="655"/>
      <c r="AD36" s="656" t="s">
        <v>239</v>
      </c>
      <c r="AE36" s="656"/>
      <c r="AF36" s="656"/>
      <c r="AG36" s="656"/>
      <c r="AH36" s="656"/>
      <c r="AI36" s="656"/>
      <c r="AJ36" s="656"/>
      <c r="AK36" s="656"/>
      <c r="AL36" s="631" t="s">
        <v>239</v>
      </c>
      <c r="AM36" s="632"/>
      <c r="AN36" s="632"/>
      <c r="AO36" s="657"/>
      <c r="AP36" s="221"/>
      <c r="AQ36" s="678" t="s">
        <v>334</v>
      </c>
      <c r="AR36" s="679"/>
      <c r="AS36" s="679"/>
      <c r="AT36" s="679"/>
      <c r="AU36" s="679"/>
      <c r="AV36" s="679"/>
      <c r="AW36" s="679"/>
      <c r="AX36" s="679"/>
      <c r="AY36" s="680"/>
      <c r="AZ36" s="681">
        <v>18403568</v>
      </c>
      <c r="BA36" s="682"/>
      <c r="BB36" s="682"/>
      <c r="BC36" s="682"/>
      <c r="BD36" s="682"/>
      <c r="BE36" s="682"/>
      <c r="BF36" s="683"/>
      <c r="BG36" s="684" t="s">
        <v>335</v>
      </c>
      <c r="BH36" s="685"/>
      <c r="BI36" s="685"/>
      <c r="BJ36" s="685"/>
      <c r="BK36" s="685"/>
      <c r="BL36" s="685"/>
      <c r="BM36" s="685"/>
      <c r="BN36" s="685"/>
      <c r="BO36" s="685"/>
      <c r="BP36" s="685"/>
      <c r="BQ36" s="685"/>
      <c r="BR36" s="685"/>
      <c r="BS36" s="685"/>
      <c r="BT36" s="685"/>
      <c r="BU36" s="686"/>
      <c r="BV36" s="681">
        <v>476638</v>
      </c>
      <c r="BW36" s="682"/>
      <c r="BX36" s="682"/>
      <c r="BY36" s="682"/>
      <c r="BZ36" s="682"/>
      <c r="CA36" s="682"/>
      <c r="CB36" s="683"/>
      <c r="CD36" s="670" t="s">
        <v>336</v>
      </c>
      <c r="CE36" s="667"/>
      <c r="CF36" s="667"/>
      <c r="CG36" s="667"/>
      <c r="CH36" s="667"/>
      <c r="CI36" s="667"/>
      <c r="CJ36" s="667"/>
      <c r="CK36" s="667"/>
      <c r="CL36" s="667"/>
      <c r="CM36" s="667"/>
      <c r="CN36" s="667"/>
      <c r="CO36" s="667"/>
      <c r="CP36" s="667"/>
      <c r="CQ36" s="668"/>
      <c r="CR36" s="628">
        <v>13654313</v>
      </c>
      <c r="CS36" s="629"/>
      <c r="CT36" s="629"/>
      <c r="CU36" s="629"/>
      <c r="CV36" s="629"/>
      <c r="CW36" s="629"/>
      <c r="CX36" s="629"/>
      <c r="CY36" s="630"/>
      <c r="CZ36" s="631">
        <v>9.6</v>
      </c>
      <c r="DA36" s="641"/>
      <c r="DB36" s="641"/>
      <c r="DC36" s="642"/>
      <c r="DD36" s="634">
        <v>12140550</v>
      </c>
      <c r="DE36" s="629"/>
      <c r="DF36" s="629"/>
      <c r="DG36" s="629"/>
      <c r="DH36" s="629"/>
      <c r="DI36" s="629"/>
      <c r="DJ36" s="629"/>
      <c r="DK36" s="630"/>
      <c r="DL36" s="634">
        <v>5957118</v>
      </c>
      <c r="DM36" s="629"/>
      <c r="DN36" s="629"/>
      <c r="DO36" s="629"/>
      <c r="DP36" s="629"/>
      <c r="DQ36" s="629"/>
      <c r="DR36" s="629"/>
      <c r="DS36" s="629"/>
      <c r="DT36" s="629"/>
      <c r="DU36" s="629"/>
      <c r="DV36" s="630"/>
      <c r="DW36" s="631">
        <v>8</v>
      </c>
      <c r="DX36" s="641"/>
      <c r="DY36" s="641"/>
      <c r="DZ36" s="641"/>
      <c r="EA36" s="641"/>
      <c r="EB36" s="641"/>
      <c r="EC36" s="662"/>
    </row>
    <row r="37" spans="2:133" ht="11.25" customHeight="1" x14ac:dyDescent="0.2">
      <c r="B37" s="625" t="s">
        <v>337</v>
      </c>
      <c r="C37" s="626"/>
      <c r="D37" s="626"/>
      <c r="E37" s="626"/>
      <c r="F37" s="626"/>
      <c r="G37" s="626"/>
      <c r="H37" s="626"/>
      <c r="I37" s="626"/>
      <c r="J37" s="626"/>
      <c r="K37" s="626"/>
      <c r="L37" s="626"/>
      <c r="M37" s="626"/>
      <c r="N37" s="626"/>
      <c r="O37" s="626"/>
      <c r="P37" s="626"/>
      <c r="Q37" s="627"/>
      <c r="R37" s="628">
        <v>493508</v>
      </c>
      <c r="S37" s="629"/>
      <c r="T37" s="629"/>
      <c r="U37" s="629"/>
      <c r="V37" s="629"/>
      <c r="W37" s="629"/>
      <c r="X37" s="629"/>
      <c r="Y37" s="630"/>
      <c r="Z37" s="655">
        <v>0.3</v>
      </c>
      <c r="AA37" s="655"/>
      <c r="AB37" s="655"/>
      <c r="AC37" s="655"/>
      <c r="AD37" s="656" t="s">
        <v>239</v>
      </c>
      <c r="AE37" s="656"/>
      <c r="AF37" s="656"/>
      <c r="AG37" s="656"/>
      <c r="AH37" s="656"/>
      <c r="AI37" s="656"/>
      <c r="AJ37" s="656"/>
      <c r="AK37" s="656"/>
      <c r="AL37" s="631" t="s">
        <v>239</v>
      </c>
      <c r="AM37" s="632"/>
      <c r="AN37" s="632"/>
      <c r="AO37" s="657"/>
      <c r="AQ37" s="663" t="s">
        <v>338</v>
      </c>
      <c r="AR37" s="664"/>
      <c r="AS37" s="664"/>
      <c r="AT37" s="664"/>
      <c r="AU37" s="664"/>
      <c r="AV37" s="664"/>
      <c r="AW37" s="664"/>
      <c r="AX37" s="664"/>
      <c r="AY37" s="665"/>
      <c r="AZ37" s="628">
        <v>2574457</v>
      </c>
      <c r="BA37" s="629"/>
      <c r="BB37" s="629"/>
      <c r="BC37" s="629"/>
      <c r="BD37" s="639"/>
      <c r="BE37" s="639"/>
      <c r="BF37" s="666"/>
      <c r="BG37" s="670" t="s">
        <v>339</v>
      </c>
      <c r="BH37" s="667"/>
      <c r="BI37" s="667"/>
      <c r="BJ37" s="667"/>
      <c r="BK37" s="667"/>
      <c r="BL37" s="667"/>
      <c r="BM37" s="667"/>
      <c r="BN37" s="667"/>
      <c r="BO37" s="667"/>
      <c r="BP37" s="667"/>
      <c r="BQ37" s="667"/>
      <c r="BR37" s="667"/>
      <c r="BS37" s="667"/>
      <c r="BT37" s="667"/>
      <c r="BU37" s="668"/>
      <c r="BV37" s="628">
        <v>13979</v>
      </c>
      <c r="BW37" s="629"/>
      <c r="BX37" s="629"/>
      <c r="BY37" s="629"/>
      <c r="BZ37" s="629"/>
      <c r="CA37" s="629"/>
      <c r="CB37" s="669"/>
      <c r="CD37" s="670" t="s">
        <v>340</v>
      </c>
      <c r="CE37" s="667"/>
      <c r="CF37" s="667"/>
      <c r="CG37" s="667"/>
      <c r="CH37" s="667"/>
      <c r="CI37" s="667"/>
      <c r="CJ37" s="667"/>
      <c r="CK37" s="667"/>
      <c r="CL37" s="667"/>
      <c r="CM37" s="667"/>
      <c r="CN37" s="667"/>
      <c r="CO37" s="667"/>
      <c r="CP37" s="667"/>
      <c r="CQ37" s="668"/>
      <c r="CR37" s="628">
        <v>1897872</v>
      </c>
      <c r="CS37" s="639"/>
      <c r="CT37" s="639"/>
      <c r="CU37" s="639"/>
      <c r="CV37" s="639"/>
      <c r="CW37" s="639"/>
      <c r="CX37" s="639"/>
      <c r="CY37" s="640"/>
      <c r="CZ37" s="631">
        <v>1.3</v>
      </c>
      <c r="DA37" s="641"/>
      <c r="DB37" s="641"/>
      <c r="DC37" s="642"/>
      <c r="DD37" s="634">
        <v>1897872</v>
      </c>
      <c r="DE37" s="639"/>
      <c r="DF37" s="639"/>
      <c r="DG37" s="639"/>
      <c r="DH37" s="639"/>
      <c r="DI37" s="639"/>
      <c r="DJ37" s="639"/>
      <c r="DK37" s="640"/>
      <c r="DL37" s="634">
        <v>1727879</v>
      </c>
      <c r="DM37" s="639"/>
      <c r="DN37" s="639"/>
      <c r="DO37" s="639"/>
      <c r="DP37" s="639"/>
      <c r="DQ37" s="639"/>
      <c r="DR37" s="639"/>
      <c r="DS37" s="639"/>
      <c r="DT37" s="639"/>
      <c r="DU37" s="639"/>
      <c r="DV37" s="640"/>
      <c r="DW37" s="631">
        <v>2.2999999999999998</v>
      </c>
      <c r="DX37" s="641"/>
      <c r="DY37" s="641"/>
      <c r="DZ37" s="641"/>
      <c r="EA37" s="641"/>
      <c r="EB37" s="641"/>
      <c r="EC37" s="662"/>
    </row>
    <row r="38" spans="2:133" ht="11.25" customHeight="1" x14ac:dyDescent="0.2">
      <c r="B38" s="625" t="s">
        <v>341</v>
      </c>
      <c r="C38" s="626"/>
      <c r="D38" s="626"/>
      <c r="E38" s="626"/>
      <c r="F38" s="626"/>
      <c r="G38" s="626"/>
      <c r="H38" s="626"/>
      <c r="I38" s="626"/>
      <c r="J38" s="626"/>
      <c r="K38" s="626"/>
      <c r="L38" s="626"/>
      <c r="M38" s="626"/>
      <c r="N38" s="626"/>
      <c r="O38" s="626"/>
      <c r="P38" s="626"/>
      <c r="Q38" s="627"/>
      <c r="R38" s="628">
        <v>2427779</v>
      </c>
      <c r="S38" s="629"/>
      <c r="T38" s="629"/>
      <c r="U38" s="629"/>
      <c r="V38" s="629"/>
      <c r="W38" s="629"/>
      <c r="X38" s="629"/>
      <c r="Y38" s="630"/>
      <c r="Z38" s="655">
        <v>1.7</v>
      </c>
      <c r="AA38" s="655"/>
      <c r="AB38" s="655"/>
      <c r="AC38" s="655"/>
      <c r="AD38" s="656" t="s">
        <v>259</v>
      </c>
      <c r="AE38" s="656"/>
      <c r="AF38" s="656"/>
      <c r="AG38" s="656"/>
      <c r="AH38" s="656"/>
      <c r="AI38" s="656"/>
      <c r="AJ38" s="656"/>
      <c r="AK38" s="656"/>
      <c r="AL38" s="631" t="s">
        <v>239</v>
      </c>
      <c r="AM38" s="632"/>
      <c r="AN38" s="632"/>
      <c r="AO38" s="657"/>
      <c r="AQ38" s="663" t="s">
        <v>342</v>
      </c>
      <c r="AR38" s="664"/>
      <c r="AS38" s="664"/>
      <c r="AT38" s="664"/>
      <c r="AU38" s="664"/>
      <c r="AV38" s="664"/>
      <c r="AW38" s="664"/>
      <c r="AX38" s="664"/>
      <c r="AY38" s="665"/>
      <c r="AZ38" s="628">
        <v>1973214</v>
      </c>
      <c r="BA38" s="629"/>
      <c r="BB38" s="629"/>
      <c r="BC38" s="629"/>
      <c r="BD38" s="639"/>
      <c r="BE38" s="639"/>
      <c r="BF38" s="666"/>
      <c r="BG38" s="670" t="s">
        <v>343</v>
      </c>
      <c r="BH38" s="667"/>
      <c r="BI38" s="667"/>
      <c r="BJ38" s="667"/>
      <c r="BK38" s="667"/>
      <c r="BL38" s="667"/>
      <c r="BM38" s="667"/>
      <c r="BN38" s="667"/>
      <c r="BO38" s="667"/>
      <c r="BP38" s="667"/>
      <c r="BQ38" s="667"/>
      <c r="BR38" s="667"/>
      <c r="BS38" s="667"/>
      <c r="BT38" s="667"/>
      <c r="BU38" s="668"/>
      <c r="BV38" s="628">
        <v>36255</v>
      </c>
      <c r="BW38" s="629"/>
      <c r="BX38" s="629"/>
      <c r="BY38" s="629"/>
      <c r="BZ38" s="629"/>
      <c r="CA38" s="629"/>
      <c r="CB38" s="669"/>
      <c r="CD38" s="670" t="s">
        <v>344</v>
      </c>
      <c r="CE38" s="667"/>
      <c r="CF38" s="667"/>
      <c r="CG38" s="667"/>
      <c r="CH38" s="667"/>
      <c r="CI38" s="667"/>
      <c r="CJ38" s="667"/>
      <c r="CK38" s="667"/>
      <c r="CL38" s="667"/>
      <c r="CM38" s="667"/>
      <c r="CN38" s="667"/>
      <c r="CO38" s="667"/>
      <c r="CP38" s="667"/>
      <c r="CQ38" s="668"/>
      <c r="CR38" s="628">
        <v>13250450</v>
      </c>
      <c r="CS38" s="629"/>
      <c r="CT38" s="629"/>
      <c r="CU38" s="629"/>
      <c r="CV38" s="629"/>
      <c r="CW38" s="629"/>
      <c r="CX38" s="629"/>
      <c r="CY38" s="630"/>
      <c r="CZ38" s="631">
        <v>9.3000000000000007</v>
      </c>
      <c r="DA38" s="641"/>
      <c r="DB38" s="641"/>
      <c r="DC38" s="642"/>
      <c r="DD38" s="634">
        <v>10645091</v>
      </c>
      <c r="DE38" s="629"/>
      <c r="DF38" s="629"/>
      <c r="DG38" s="629"/>
      <c r="DH38" s="629"/>
      <c r="DI38" s="629"/>
      <c r="DJ38" s="629"/>
      <c r="DK38" s="630"/>
      <c r="DL38" s="634">
        <v>9606286</v>
      </c>
      <c r="DM38" s="629"/>
      <c r="DN38" s="629"/>
      <c r="DO38" s="629"/>
      <c r="DP38" s="629"/>
      <c r="DQ38" s="629"/>
      <c r="DR38" s="629"/>
      <c r="DS38" s="629"/>
      <c r="DT38" s="629"/>
      <c r="DU38" s="629"/>
      <c r="DV38" s="630"/>
      <c r="DW38" s="631">
        <v>12.9</v>
      </c>
      <c r="DX38" s="641"/>
      <c r="DY38" s="641"/>
      <c r="DZ38" s="641"/>
      <c r="EA38" s="641"/>
      <c r="EB38" s="641"/>
      <c r="EC38" s="662"/>
    </row>
    <row r="39" spans="2:133" ht="11.25" customHeight="1" x14ac:dyDescent="0.2">
      <c r="B39" s="625" t="s">
        <v>345</v>
      </c>
      <c r="C39" s="626"/>
      <c r="D39" s="626"/>
      <c r="E39" s="626"/>
      <c r="F39" s="626"/>
      <c r="G39" s="626"/>
      <c r="H39" s="626"/>
      <c r="I39" s="626"/>
      <c r="J39" s="626"/>
      <c r="K39" s="626"/>
      <c r="L39" s="626"/>
      <c r="M39" s="626"/>
      <c r="N39" s="626"/>
      <c r="O39" s="626"/>
      <c r="P39" s="626"/>
      <c r="Q39" s="627"/>
      <c r="R39" s="628">
        <v>6739967</v>
      </c>
      <c r="S39" s="629"/>
      <c r="T39" s="629"/>
      <c r="U39" s="629"/>
      <c r="V39" s="629"/>
      <c r="W39" s="629"/>
      <c r="X39" s="629"/>
      <c r="Y39" s="630"/>
      <c r="Z39" s="655">
        <v>4.5999999999999996</v>
      </c>
      <c r="AA39" s="655"/>
      <c r="AB39" s="655"/>
      <c r="AC39" s="655"/>
      <c r="AD39" s="656">
        <v>156373</v>
      </c>
      <c r="AE39" s="656"/>
      <c r="AF39" s="656"/>
      <c r="AG39" s="656"/>
      <c r="AH39" s="656"/>
      <c r="AI39" s="656"/>
      <c r="AJ39" s="656"/>
      <c r="AK39" s="656"/>
      <c r="AL39" s="631">
        <v>0.2</v>
      </c>
      <c r="AM39" s="632"/>
      <c r="AN39" s="632"/>
      <c r="AO39" s="657"/>
      <c r="AQ39" s="663" t="s">
        <v>346</v>
      </c>
      <c r="AR39" s="664"/>
      <c r="AS39" s="664"/>
      <c r="AT39" s="664"/>
      <c r="AU39" s="664"/>
      <c r="AV39" s="664"/>
      <c r="AW39" s="664"/>
      <c r="AX39" s="664"/>
      <c r="AY39" s="665"/>
      <c r="AZ39" s="628">
        <v>507822</v>
      </c>
      <c r="BA39" s="629"/>
      <c r="BB39" s="629"/>
      <c r="BC39" s="629"/>
      <c r="BD39" s="639"/>
      <c r="BE39" s="639"/>
      <c r="BF39" s="666"/>
      <c r="BG39" s="670" t="s">
        <v>347</v>
      </c>
      <c r="BH39" s="667"/>
      <c r="BI39" s="667"/>
      <c r="BJ39" s="667"/>
      <c r="BK39" s="667"/>
      <c r="BL39" s="667"/>
      <c r="BM39" s="667"/>
      <c r="BN39" s="667"/>
      <c r="BO39" s="667"/>
      <c r="BP39" s="667"/>
      <c r="BQ39" s="667"/>
      <c r="BR39" s="667"/>
      <c r="BS39" s="667"/>
      <c r="BT39" s="667"/>
      <c r="BU39" s="668"/>
      <c r="BV39" s="628">
        <v>51274</v>
      </c>
      <c r="BW39" s="629"/>
      <c r="BX39" s="629"/>
      <c r="BY39" s="629"/>
      <c r="BZ39" s="629"/>
      <c r="CA39" s="629"/>
      <c r="CB39" s="669"/>
      <c r="CD39" s="670" t="s">
        <v>348</v>
      </c>
      <c r="CE39" s="667"/>
      <c r="CF39" s="667"/>
      <c r="CG39" s="667"/>
      <c r="CH39" s="667"/>
      <c r="CI39" s="667"/>
      <c r="CJ39" s="667"/>
      <c r="CK39" s="667"/>
      <c r="CL39" s="667"/>
      <c r="CM39" s="667"/>
      <c r="CN39" s="667"/>
      <c r="CO39" s="667"/>
      <c r="CP39" s="667"/>
      <c r="CQ39" s="668"/>
      <c r="CR39" s="628">
        <v>1620894</v>
      </c>
      <c r="CS39" s="639"/>
      <c r="CT39" s="639"/>
      <c r="CU39" s="639"/>
      <c r="CV39" s="639"/>
      <c r="CW39" s="639"/>
      <c r="CX39" s="639"/>
      <c r="CY39" s="640"/>
      <c r="CZ39" s="631">
        <v>1.1000000000000001</v>
      </c>
      <c r="DA39" s="641"/>
      <c r="DB39" s="641"/>
      <c r="DC39" s="642"/>
      <c r="DD39" s="634">
        <v>1519872</v>
      </c>
      <c r="DE39" s="639"/>
      <c r="DF39" s="639"/>
      <c r="DG39" s="639"/>
      <c r="DH39" s="639"/>
      <c r="DI39" s="639"/>
      <c r="DJ39" s="639"/>
      <c r="DK39" s="640"/>
      <c r="DL39" s="634" t="s">
        <v>259</v>
      </c>
      <c r="DM39" s="639"/>
      <c r="DN39" s="639"/>
      <c r="DO39" s="639"/>
      <c r="DP39" s="639"/>
      <c r="DQ39" s="639"/>
      <c r="DR39" s="639"/>
      <c r="DS39" s="639"/>
      <c r="DT39" s="639"/>
      <c r="DU39" s="639"/>
      <c r="DV39" s="640"/>
      <c r="DW39" s="631" t="s">
        <v>259</v>
      </c>
      <c r="DX39" s="641"/>
      <c r="DY39" s="641"/>
      <c r="DZ39" s="641"/>
      <c r="EA39" s="641"/>
      <c r="EB39" s="641"/>
      <c r="EC39" s="662"/>
    </row>
    <row r="40" spans="2:133" ht="11.25" customHeight="1" x14ac:dyDescent="0.2">
      <c r="B40" s="625" t="s">
        <v>349</v>
      </c>
      <c r="C40" s="626"/>
      <c r="D40" s="626"/>
      <c r="E40" s="626"/>
      <c r="F40" s="626"/>
      <c r="G40" s="626"/>
      <c r="H40" s="626"/>
      <c r="I40" s="626"/>
      <c r="J40" s="626"/>
      <c r="K40" s="626"/>
      <c r="L40" s="626"/>
      <c r="M40" s="626"/>
      <c r="N40" s="626"/>
      <c r="O40" s="626"/>
      <c r="P40" s="626"/>
      <c r="Q40" s="627"/>
      <c r="R40" s="628">
        <v>7917000</v>
      </c>
      <c r="S40" s="629"/>
      <c r="T40" s="629"/>
      <c r="U40" s="629"/>
      <c r="V40" s="629"/>
      <c r="W40" s="629"/>
      <c r="X40" s="629"/>
      <c r="Y40" s="630"/>
      <c r="Z40" s="655">
        <v>5.4</v>
      </c>
      <c r="AA40" s="655"/>
      <c r="AB40" s="655"/>
      <c r="AC40" s="655"/>
      <c r="AD40" s="656" t="s">
        <v>239</v>
      </c>
      <c r="AE40" s="656"/>
      <c r="AF40" s="656"/>
      <c r="AG40" s="656"/>
      <c r="AH40" s="656"/>
      <c r="AI40" s="656"/>
      <c r="AJ40" s="656"/>
      <c r="AK40" s="656"/>
      <c r="AL40" s="631" t="s">
        <v>259</v>
      </c>
      <c r="AM40" s="632"/>
      <c r="AN40" s="632"/>
      <c r="AO40" s="657"/>
      <c r="AQ40" s="663" t="s">
        <v>350</v>
      </c>
      <c r="AR40" s="664"/>
      <c r="AS40" s="664"/>
      <c r="AT40" s="664"/>
      <c r="AU40" s="664"/>
      <c r="AV40" s="664"/>
      <c r="AW40" s="664"/>
      <c r="AX40" s="664"/>
      <c r="AY40" s="665"/>
      <c r="AZ40" s="628">
        <v>214119</v>
      </c>
      <c r="BA40" s="629"/>
      <c r="BB40" s="629"/>
      <c r="BC40" s="629"/>
      <c r="BD40" s="639"/>
      <c r="BE40" s="639"/>
      <c r="BF40" s="666"/>
      <c r="BG40" s="671" t="s">
        <v>351</v>
      </c>
      <c r="BH40" s="672"/>
      <c r="BI40" s="672"/>
      <c r="BJ40" s="672"/>
      <c r="BK40" s="672"/>
      <c r="BL40" s="222"/>
      <c r="BM40" s="667" t="s">
        <v>352</v>
      </c>
      <c r="BN40" s="667"/>
      <c r="BO40" s="667"/>
      <c r="BP40" s="667"/>
      <c r="BQ40" s="667"/>
      <c r="BR40" s="667"/>
      <c r="BS40" s="667"/>
      <c r="BT40" s="667"/>
      <c r="BU40" s="668"/>
      <c r="BV40" s="628">
        <v>83</v>
      </c>
      <c r="BW40" s="629"/>
      <c r="BX40" s="629"/>
      <c r="BY40" s="629"/>
      <c r="BZ40" s="629"/>
      <c r="CA40" s="629"/>
      <c r="CB40" s="669"/>
      <c r="CD40" s="670" t="s">
        <v>353</v>
      </c>
      <c r="CE40" s="667"/>
      <c r="CF40" s="667"/>
      <c r="CG40" s="667"/>
      <c r="CH40" s="667"/>
      <c r="CI40" s="667"/>
      <c r="CJ40" s="667"/>
      <c r="CK40" s="667"/>
      <c r="CL40" s="667"/>
      <c r="CM40" s="667"/>
      <c r="CN40" s="667"/>
      <c r="CO40" s="667"/>
      <c r="CP40" s="667"/>
      <c r="CQ40" s="668"/>
      <c r="CR40" s="628">
        <v>5746891</v>
      </c>
      <c r="CS40" s="629"/>
      <c r="CT40" s="629"/>
      <c r="CU40" s="629"/>
      <c r="CV40" s="629"/>
      <c r="CW40" s="629"/>
      <c r="CX40" s="629"/>
      <c r="CY40" s="630"/>
      <c r="CZ40" s="631">
        <v>4</v>
      </c>
      <c r="DA40" s="641"/>
      <c r="DB40" s="641"/>
      <c r="DC40" s="642"/>
      <c r="DD40" s="634">
        <v>72925</v>
      </c>
      <c r="DE40" s="629"/>
      <c r="DF40" s="629"/>
      <c r="DG40" s="629"/>
      <c r="DH40" s="629"/>
      <c r="DI40" s="629"/>
      <c r="DJ40" s="629"/>
      <c r="DK40" s="630"/>
      <c r="DL40" s="634" t="s">
        <v>239</v>
      </c>
      <c r="DM40" s="629"/>
      <c r="DN40" s="629"/>
      <c r="DO40" s="629"/>
      <c r="DP40" s="629"/>
      <c r="DQ40" s="629"/>
      <c r="DR40" s="629"/>
      <c r="DS40" s="629"/>
      <c r="DT40" s="629"/>
      <c r="DU40" s="629"/>
      <c r="DV40" s="630"/>
      <c r="DW40" s="631" t="s">
        <v>239</v>
      </c>
      <c r="DX40" s="641"/>
      <c r="DY40" s="641"/>
      <c r="DZ40" s="641"/>
      <c r="EA40" s="641"/>
      <c r="EB40" s="641"/>
      <c r="EC40" s="662"/>
    </row>
    <row r="41" spans="2:133" ht="11.25" customHeight="1" x14ac:dyDescent="0.2">
      <c r="B41" s="625" t="s">
        <v>354</v>
      </c>
      <c r="C41" s="626"/>
      <c r="D41" s="626"/>
      <c r="E41" s="626"/>
      <c r="F41" s="626"/>
      <c r="G41" s="626"/>
      <c r="H41" s="626"/>
      <c r="I41" s="626"/>
      <c r="J41" s="626"/>
      <c r="K41" s="626"/>
      <c r="L41" s="626"/>
      <c r="M41" s="626"/>
      <c r="N41" s="626"/>
      <c r="O41" s="626"/>
      <c r="P41" s="626"/>
      <c r="Q41" s="627"/>
      <c r="R41" s="628" t="s">
        <v>259</v>
      </c>
      <c r="S41" s="629"/>
      <c r="T41" s="629"/>
      <c r="U41" s="629"/>
      <c r="V41" s="629"/>
      <c r="W41" s="629"/>
      <c r="X41" s="629"/>
      <c r="Y41" s="630"/>
      <c r="Z41" s="655" t="s">
        <v>239</v>
      </c>
      <c r="AA41" s="655"/>
      <c r="AB41" s="655"/>
      <c r="AC41" s="655"/>
      <c r="AD41" s="656" t="s">
        <v>259</v>
      </c>
      <c r="AE41" s="656"/>
      <c r="AF41" s="656"/>
      <c r="AG41" s="656"/>
      <c r="AH41" s="656"/>
      <c r="AI41" s="656"/>
      <c r="AJ41" s="656"/>
      <c r="AK41" s="656"/>
      <c r="AL41" s="631" t="s">
        <v>259</v>
      </c>
      <c r="AM41" s="632"/>
      <c r="AN41" s="632"/>
      <c r="AO41" s="657"/>
      <c r="AQ41" s="663" t="s">
        <v>355</v>
      </c>
      <c r="AR41" s="664"/>
      <c r="AS41" s="664"/>
      <c r="AT41" s="664"/>
      <c r="AU41" s="664"/>
      <c r="AV41" s="664"/>
      <c r="AW41" s="664"/>
      <c r="AX41" s="664"/>
      <c r="AY41" s="665"/>
      <c r="AZ41" s="628">
        <v>2829976</v>
      </c>
      <c r="BA41" s="629"/>
      <c r="BB41" s="629"/>
      <c r="BC41" s="629"/>
      <c r="BD41" s="639"/>
      <c r="BE41" s="639"/>
      <c r="BF41" s="666"/>
      <c r="BG41" s="671"/>
      <c r="BH41" s="672"/>
      <c r="BI41" s="672"/>
      <c r="BJ41" s="672"/>
      <c r="BK41" s="672"/>
      <c r="BL41" s="222"/>
      <c r="BM41" s="667" t="s">
        <v>356</v>
      </c>
      <c r="BN41" s="667"/>
      <c r="BO41" s="667"/>
      <c r="BP41" s="667"/>
      <c r="BQ41" s="667"/>
      <c r="BR41" s="667"/>
      <c r="BS41" s="667"/>
      <c r="BT41" s="667"/>
      <c r="BU41" s="668"/>
      <c r="BV41" s="628">
        <v>3</v>
      </c>
      <c r="BW41" s="629"/>
      <c r="BX41" s="629"/>
      <c r="BY41" s="629"/>
      <c r="BZ41" s="629"/>
      <c r="CA41" s="629"/>
      <c r="CB41" s="669"/>
      <c r="CD41" s="670" t="s">
        <v>357</v>
      </c>
      <c r="CE41" s="667"/>
      <c r="CF41" s="667"/>
      <c r="CG41" s="667"/>
      <c r="CH41" s="667"/>
      <c r="CI41" s="667"/>
      <c r="CJ41" s="667"/>
      <c r="CK41" s="667"/>
      <c r="CL41" s="667"/>
      <c r="CM41" s="667"/>
      <c r="CN41" s="667"/>
      <c r="CO41" s="667"/>
      <c r="CP41" s="667"/>
      <c r="CQ41" s="668"/>
      <c r="CR41" s="628" t="s">
        <v>259</v>
      </c>
      <c r="CS41" s="639"/>
      <c r="CT41" s="639"/>
      <c r="CU41" s="639"/>
      <c r="CV41" s="639"/>
      <c r="CW41" s="639"/>
      <c r="CX41" s="639"/>
      <c r="CY41" s="640"/>
      <c r="CZ41" s="631" t="s">
        <v>239</v>
      </c>
      <c r="DA41" s="641"/>
      <c r="DB41" s="641"/>
      <c r="DC41" s="642"/>
      <c r="DD41" s="634" t="s">
        <v>239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358</v>
      </c>
      <c r="C42" s="626"/>
      <c r="D42" s="626"/>
      <c r="E42" s="626"/>
      <c r="F42" s="626"/>
      <c r="G42" s="626"/>
      <c r="H42" s="626"/>
      <c r="I42" s="626"/>
      <c r="J42" s="626"/>
      <c r="K42" s="626"/>
      <c r="L42" s="626"/>
      <c r="M42" s="626"/>
      <c r="N42" s="626"/>
      <c r="O42" s="626"/>
      <c r="P42" s="626"/>
      <c r="Q42" s="627"/>
      <c r="R42" s="628" t="s">
        <v>239</v>
      </c>
      <c r="S42" s="629"/>
      <c r="T42" s="629"/>
      <c r="U42" s="629"/>
      <c r="V42" s="629"/>
      <c r="W42" s="629"/>
      <c r="X42" s="629"/>
      <c r="Y42" s="630"/>
      <c r="Z42" s="655" t="s">
        <v>239</v>
      </c>
      <c r="AA42" s="655"/>
      <c r="AB42" s="655"/>
      <c r="AC42" s="655"/>
      <c r="AD42" s="656" t="s">
        <v>239</v>
      </c>
      <c r="AE42" s="656"/>
      <c r="AF42" s="656"/>
      <c r="AG42" s="656"/>
      <c r="AH42" s="656"/>
      <c r="AI42" s="656"/>
      <c r="AJ42" s="656"/>
      <c r="AK42" s="656"/>
      <c r="AL42" s="631" t="s">
        <v>239</v>
      </c>
      <c r="AM42" s="632"/>
      <c r="AN42" s="632"/>
      <c r="AO42" s="657"/>
      <c r="AQ42" s="675" t="s">
        <v>359</v>
      </c>
      <c r="AR42" s="676"/>
      <c r="AS42" s="676"/>
      <c r="AT42" s="676"/>
      <c r="AU42" s="676"/>
      <c r="AV42" s="676"/>
      <c r="AW42" s="676"/>
      <c r="AX42" s="676"/>
      <c r="AY42" s="677"/>
      <c r="AZ42" s="608">
        <v>10303980</v>
      </c>
      <c r="BA42" s="643"/>
      <c r="BB42" s="643"/>
      <c r="BC42" s="643"/>
      <c r="BD42" s="609"/>
      <c r="BE42" s="609"/>
      <c r="BF42" s="658"/>
      <c r="BG42" s="673"/>
      <c r="BH42" s="674"/>
      <c r="BI42" s="674"/>
      <c r="BJ42" s="674"/>
      <c r="BK42" s="674"/>
      <c r="BL42" s="223"/>
      <c r="BM42" s="659" t="s">
        <v>360</v>
      </c>
      <c r="BN42" s="659"/>
      <c r="BO42" s="659"/>
      <c r="BP42" s="659"/>
      <c r="BQ42" s="659"/>
      <c r="BR42" s="659"/>
      <c r="BS42" s="659"/>
      <c r="BT42" s="659"/>
      <c r="BU42" s="660"/>
      <c r="BV42" s="608">
        <v>400</v>
      </c>
      <c r="BW42" s="643"/>
      <c r="BX42" s="643"/>
      <c r="BY42" s="643"/>
      <c r="BZ42" s="643"/>
      <c r="CA42" s="643"/>
      <c r="CB42" s="661"/>
      <c r="CD42" s="625" t="s">
        <v>361</v>
      </c>
      <c r="CE42" s="626"/>
      <c r="CF42" s="626"/>
      <c r="CG42" s="626"/>
      <c r="CH42" s="626"/>
      <c r="CI42" s="626"/>
      <c r="CJ42" s="626"/>
      <c r="CK42" s="626"/>
      <c r="CL42" s="626"/>
      <c r="CM42" s="626"/>
      <c r="CN42" s="626"/>
      <c r="CO42" s="626"/>
      <c r="CP42" s="626"/>
      <c r="CQ42" s="627"/>
      <c r="CR42" s="628">
        <v>9309133</v>
      </c>
      <c r="CS42" s="639"/>
      <c r="CT42" s="639"/>
      <c r="CU42" s="639"/>
      <c r="CV42" s="639"/>
      <c r="CW42" s="639"/>
      <c r="CX42" s="639"/>
      <c r="CY42" s="640"/>
      <c r="CZ42" s="631">
        <v>6.5</v>
      </c>
      <c r="DA42" s="641"/>
      <c r="DB42" s="641"/>
      <c r="DC42" s="642"/>
      <c r="DD42" s="634">
        <v>2249447</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362</v>
      </c>
      <c r="C43" s="626"/>
      <c r="D43" s="626"/>
      <c r="E43" s="626"/>
      <c r="F43" s="626"/>
      <c r="G43" s="626"/>
      <c r="H43" s="626"/>
      <c r="I43" s="626"/>
      <c r="J43" s="626"/>
      <c r="K43" s="626"/>
      <c r="L43" s="626"/>
      <c r="M43" s="626"/>
      <c r="N43" s="626"/>
      <c r="O43" s="626"/>
      <c r="P43" s="626"/>
      <c r="Q43" s="627"/>
      <c r="R43" s="628">
        <v>3097000</v>
      </c>
      <c r="S43" s="629"/>
      <c r="T43" s="629"/>
      <c r="U43" s="629"/>
      <c r="V43" s="629"/>
      <c r="W43" s="629"/>
      <c r="X43" s="629"/>
      <c r="Y43" s="630"/>
      <c r="Z43" s="655">
        <v>2.1</v>
      </c>
      <c r="AA43" s="655"/>
      <c r="AB43" s="655"/>
      <c r="AC43" s="655"/>
      <c r="AD43" s="656" t="s">
        <v>239</v>
      </c>
      <c r="AE43" s="656"/>
      <c r="AF43" s="656"/>
      <c r="AG43" s="656"/>
      <c r="AH43" s="656"/>
      <c r="AI43" s="656"/>
      <c r="AJ43" s="656"/>
      <c r="AK43" s="656"/>
      <c r="AL43" s="631" t="s">
        <v>259</v>
      </c>
      <c r="AM43" s="632"/>
      <c r="AN43" s="632"/>
      <c r="AO43" s="657"/>
      <c r="BV43" s="224"/>
      <c r="BW43" s="224"/>
      <c r="BX43" s="224"/>
      <c r="BY43" s="224"/>
      <c r="BZ43" s="224"/>
      <c r="CA43" s="224"/>
      <c r="CB43" s="224"/>
      <c r="CD43" s="625" t="s">
        <v>363</v>
      </c>
      <c r="CE43" s="626"/>
      <c r="CF43" s="626"/>
      <c r="CG43" s="626"/>
      <c r="CH43" s="626"/>
      <c r="CI43" s="626"/>
      <c r="CJ43" s="626"/>
      <c r="CK43" s="626"/>
      <c r="CL43" s="626"/>
      <c r="CM43" s="626"/>
      <c r="CN43" s="626"/>
      <c r="CO43" s="626"/>
      <c r="CP43" s="626"/>
      <c r="CQ43" s="627"/>
      <c r="CR43" s="628">
        <v>297340</v>
      </c>
      <c r="CS43" s="639"/>
      <c r="CT43" s="639"/>
      <c r="CU43" s="639"/>
      <c r="CV43" s="639"/>
      <c r="CW43" s="639"/>
      <c r="CX43" s="639"/>
      <c r="CY43" s="640"/>
      <c r="CZ43" s="631">
        <v>0.2</v>
      </c>
      <c r="DA43" s="641"/>
      <c r="DB43" s="641"/>
      <c r="DC43" s="642"/>
      <c r="DD43" s="634">
        <v>287773</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364</v>
      </c>
      <c r="C44" s="606"/>
      <c r="D44" s="606"/>
      <c r="E44" s="606"/>
      <c r="F44" s="606"/>
      <c r="G44" s="606"/>
      <c r="H44" s="606"/>
      <c r="I44" s="606"/>
      <c r="J44" s="606"/>
      <c r="K44" s="606"/>
      <c r="L44" s="606"/>
      <c r="M44" s="606"/>
      <c r="N44" s="606"/>
      <c r="O44" s="606"/>
      <c r="P44" s="606"/>
      <c r="Q44" s="607"/>
      <c r="R44" s="608">
        <v>146534785</v>
      </c>
      <c r="S44" s="643"/>
      <c r="T44" s="643"/>
      <c r="U44" s="643"/>
      <c r="V44" s="643"/>
      <c r="W44" s="643"/>
      <c r="X44" s="643"/>
      <c r="Y44" s="644"/>
      <c r="Z44" s="645">
        <v>100</v>
      </c>
      <c r="AA44" s="645"/>
      <c r="AB44" s="645"/>
      <c r="AC44" s="645"/>
      <c r="AD44" s="646">
        <v>71089399</v>
      </c>
      <c r="AE44" s="646"/>
      <c r="AF44" s="646"/>
      <c r="AG44" s="646"/>
      <c r="AH44" s="646"/>
      <c r="AI44" s="646"/>
      <c r="AJ44" s="646"/>
      <c r="AK44" s="646"/>
      <c r="AL44" s="611">
        <v>100</v>
      </c>
      <c r="AM44" s="647"/>
      <c r="AN44" s="647"/>
      <c r="AO44" s="648"/>
      <c r="CD44" s="649" t="s">
        <v>311</v>
      </c>
      <c r="CE44" s="650"/>
      <c r="CF44" s="625" t="s">
        <v>365</v>
      </c>
      <c r="CG44" s="626"/>
      <c r="CH44" s="626"/>
      <c r="CI44" s="626"/>
      <c r="CJ44" s="626"/>
      <c r="CK44" s="626"/>
      <c r="CL44" s="626"/>
      <c r="CM44" s="626"/>
      <c r="CN44" s="626"/>
      <c r="CO44" s="626"/>
      <c r="CP44" s="626"/>
      <c r="CQ44" s="627"/>
      <c r="CR44" s="628">
        <v>9309133</v>
      </c>
      <c r="CS44" s="629"/>
      <c r="CT44" s="629"/>
      <c r="CU44" s="629"/>
      <c r="CV44" s="629"/>
      <c r="CW44" s="629"/>
      <c r="CX44" s="629"/>
      <c r="CY44" s="630"/>
      <c r="CZ44" s="631">
        <v>6.5</v>
      </c>
      <c r="DA44" s="632"/>
      <c r="DB44" s="632"/>
      <c r="DC44" s="633"/>
      <c r="DD44" s="634">
        <v>2249447</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366</v>
      </c>
      <c r="CG45" s="626"/>
      <c r="CH45" s="626"/>
      <c r="CI45" s="626"/>
      <c r="CJ45" s="626"/>
      <c r="CK45" s="626"/>
      <c r="CL45" s="626"/>
      <c r="CM45" s="626"/>
      <c r="CN45" s="626"/>
      <c r="CO45" s="626"/>
      <c r="CP45" s="626"/>
      <c r="CQ45" s="627"/>
      <c r="CR45" s="628">
        <v>4297042</v>
      </c>
      <c r="CS45" s="639"/>
      <c r="CT45" s="639"/>
      <c r="CU45" s="639"/>
      <c r="CV45" s="639"/>
      <c r="CW45" s="639"/>
      <c r="CX45" s="639"/>
      <c r="CY45" s="640"/>
      <c r="CZ45" s="631">
        <v>3</v>
      </c>
      <c r="DA45" s="641"/>
      <c r="DB45" s="641"/>
      <c r="DC45" s="642"/>
      <c r="DD45" s="634">
        <v>152375</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367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368</v>
      </c>
      <c r="CG46" s="626"/>
      <c r="CH46" s="626"/>
      <c r="CI46" s="626"/>
      <c r="CJ46" s="626"/>
      <c r="CK46" s="626"/>
      <c r="CL46" s="626"/>
      <c r="CM46" s="626"/>
      <c r="CN46" s="626"/>
      <c r="CO46" s="626"/>
      <c r="CP46" s="626"/>
      <c r="CQ46" s="627"/>
      <c r="CR46" s="628">
        <v>4525116</v>
      </c>
      <c r="CS46" s="629"/>
      <c r="CT46" s="629"/>
      <c r="CU46" s="629"/>
      <c r="CV46" s="629"/>
      <c r="CW46" s="629"/>
      <c r="CX46" s="629"/>
      <c r="CY46" s="630"/>
      <c r="CZ46" s="631">
        <v>3.2</v>
      </c>
      <c r="DA46" s="632"/>
      <c r="DB46" s="632"/>
      <c r="DC46" s="633"/>
      <c r="DD46" s="634">
        <v>2096731</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369</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370</v>
      </c>
      <c r="CG47" s="626"/>
      <c r="CH47" s="626"/>
      <c r="CI47" s="626"/>
      <c r="CJ47" s="626"/>
      <c r="CK47" s="626"/>
      <c r="CL47" s="626"/>
      <c r="CM47" s="626"/>
      <c r="CN47" s="626"/>
      <c r="CO47" s="626"/>
      <c r="CP47" s="626"/>
      <c r="CQ47" s="627"/>
      <c r="CR47" s="628" t="s">
        <v>239</v>
      </c>
      <c r="CS47" s="639"/>
      <c r="CT47" s="639"/>
      <c r="CU47" s="639"/>
      <c r="CV47" s="639"/>
      <c r="CW47" s="639"/>
      <c r="CX47" s="639"/>
      <c r="CY47" s="640"/>
      <c r="CZ47" s="631" t="s">
        <v>239</v>
      </c>
      <c r="DA47" s="641"/>
      <c r="DB47" s="641"/>
      <c r="DC47" s="642"/>
      <c r="DD47" s="634" t="s">
        <v>239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 x14ac:dyDescent="0.2">
      <c r="B48" s="624" t="s">
        <v>371</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372</v>
      </c>
      <c r="CG48" s="626"/>
      <c r="CH48" s="626"/>
      <c r="CI48" s="626"/>
      <c r="CJ48" s="626"/>
      <c r="CK48" s="626"/>
      <c r="CL48" s="626"/>
      <c r="CM48" s="626"/>
      <c r="CN48" s="626"/>
      <c r="CO48" s="626"/>
      <c r="CP48" s="626"/>
      <c r="CQ48" s="627"/>
      <c r="CR48" s="628" t="s">
        <v>239</v>
      </c>
      <c r="CS48" s="629"/>
      <c r="CT48" s="629"/>
      <c r="CU48" s="629"/>
      <c r="CV48" s="629"/>
      <c r="CW48" s="629"/>
      <c r="CX48" s="629"/>
      <c r="CY48" s="630"/>
      <c r="CZ48" s="631" t="s">
        <v>239</v>
      </c>
      <c r="DA48" s="632"/>
      <c r="DB48" s="632"/>
      <c r="DC48" s="633"/>
      <c r="DD48" s="634" t="s">
        <v>239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373</v>
      </c>
      <c r="CE49" s="606"/>
      <c r="CF49" s="606"/>
      <c r="CG49" s="606"/>
      <c r="CH49" s="606"/>
      <c r="CI49" s="606"/>
      <c r="CJ49" s="606"/>
      <c r="CK49" s="606"/>
      <c r="CL49" s="606"/>
      <c r="CM49" s="606"/>
      <c r="CN49" s="606"/>
      <c r="CO49" s="606"/>
      <c r="CP49" s="606"/>
      <c r="CQ49" s="607"/>
      <c r="CR49" s="608">
        <v>142484781</v>
      </c>
      <c r="CS49" s="609"/>
      <c r="CT49" s="609"/>
      <c r="CU49" s="609"/>
      <c r="CV49" s="609"/>
      <c r="CW49" s="609"/>
      <c r="CX49" s="609"/>
      <c r="CY49" s="610"/>
      <c r="CZ49" s="611">
        <v>100</v>
      </c>
      <c r="DA49" s="612"/>
      <c r="DB49" s="612"/>
      <c r="DC49" s="613"/>
      <c r="DD49" s="614">
        <v>81852285</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lPzlHkgc8Pq2RoYm9z8in49rpHFhpFQP7UsEmXvCBNzYXoIhjuKElrKZZUgafihkUxkeW7N8wxdbYDNCxoqJ0g==" saltValue="xSAUIUx4CPyjTeOQ0QZI6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5" zoomScale="70" zoomScaleNormal="25" zoomScaleSheetLayoutView="70" workbookViewId="0">
      <selection activeCell="AZ37" sqref="AZ37:BD37"/>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23" t="s">
        <v>374</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4" t="s">
        <v>375</v>
      </c>
      <c r="DK2" s="1125"/>
      <c r="DL2" s="1125"/>
      <c r="DM2" s="1125"/>
      <c r="DN2" s="1125"/>
      <c r="DO2" s="1126"/>
      <c r="DP2" s="231"/>
      <c r="DQ2" s="1124" t="s">
        <v>376</v>
      </c>
      <c r="DR2" s="1125"/>
      <c r="DS2" s="1125"/>
      <c r="DT2" s="1125"/>
      <c r="DU2" s="1125"/>
      <c r="DV2" s="1125"/>
      <c r="DW2" s="1125"/>
      <c r="DX2" s="1125"/>
      <c r="DY2" s="1125"/>
      <c r="DZ2" s="1126"/>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92" t="s">
        <v>377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35"/>
      <c r="BA4" s="235"/>
      <c r="BB4" s="235"/>
      <c r="BC4" s="235"/>
      <c r="BD4" s="235"/>
      <c r="BE4" s="236"/>
      <c r="BF4" s="236"/>
      <c r="BG4" s="236"/>
      <c r="BH4" s="236"/>
      <c r="BI4" s="236"/>
      <c r="BJ4" s="236"/>
      <c r="BK4" s="236"/>
      <c r="BL4" s="236"/>
      <c r="BM4" s="236"/>
      <c r="BN4" s="236"/>
      <c r="BO4" s="236"/>
      <c r="BP4" s="236"/>
      <c r="BQ4" s="758" t="s">
        <v>378</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7" t="s">
        <v>379</v>
      </c>
      <c r="B5" s="1028"/>
      <c r="C5" s="1028"/>
      <c r="D5" s="1028"/>
      <c r="E5" s="1028"/>
      <c r="F5" s="1028"/>
      <c r="G5" s="1028"/>
      <c r="H5" s="1028"/>
      <c r="I5" s="1028"/>
      <c r="J5" s="1028"/>
      <c r="K5" s="1028"/>
      <c r="L5" s="1028"/>
      <c r="M5" s="1028"/>
      <c r="N5" s="1028"/>
      <c r="O5" s="1028"/>
      <c r="P5" s="1029"/>
      <c r="Q5" s="1033" t="s">
        <v>380</v>
      </c>
      <c r="R5" s="1034"/>
      <c r="S5" s="1034"/>
      <c r="T5" s="1034"/>
      <c r="U5" s="1035"/>
      <c r="V5" s="1033" t="s">
        <v>381</v>
      </c>
      <c r="W5" s="1034"/>
      <c r="X5" s="1034"/>
      <c r="Y5" s="1034"/>
      <c r="Z5" s="1035"/>
      <c r="AA5" s="1033" t="s">
        <v>382</v>
      </c>
      <c r="AB5" s="1034"/>
      <c r="AC5" s="1034"/>
      <c r="AD5" s="1034"/>
      <c r="AE5" s="1034"/>
      <c r="AF5" s="1127" t="s">
        <v>383</v>
      </c>
      <c r="AG5" s="1034"/>
      <c r="AH5" s="1034"/>
      <c r="AI5" s="1034"/>
      <c r="AJ5" s="1047"/>
      <c r="AK5" s="1034" t="s">
        <v>384</v>
      </c>
      <c r="AL5" s="1034"/>
      <c r="AM5" s="1034"/>
      <c r="AN5" s="1034"/>
      <c r="AO5" s="1035"/>
      <c r="AP5" s="1033" t="s">
        <v>385</v>
      </c>
      <c r="AQ5" s="1034"/>
      <c r="AR5" s="1034"/>
      <c r="AS5" s="1034"/>
      <c r="AT5" s="1035"/>
      <c r="AU5" s="1033" t="s">
        <v>386</v>
      </c>
      <c r="AV5" s="1034"/>
      <c r="AW5" s="1034"/>
      <c r="AX5" s="1034"/>
      <c r="AY5" s="1047"/>
      <c r="AZ5" s="235"/>
      <c r="BA5" s="235"/>
      <c r="BB5" s="235"/>
      <c r="BC5" s="235"/>
      <c r="BD5" s="235"/>
      <c r="BE5" s="236"/>
      <c r="BF5" s="236"/>
      <c r="BG5" s="236"/>
      <c r="BH5" s="236"/>
      <c r="BI5" s="236"/>
      <c r="BJ5" s="236"/>
      <c r="BK5" s="236"/>
      <c r="BL5" s="236"/>
      <c r="BM5" s="236"/>
      <c r="BN5" s="236"/>
      <c r="BO5" s="236"/>
      <c r="BP5" s="236"/>
      <c r="BQ5" s="1027" t="s">
        <v>387</v>
      </c>
      <c r="BR5" s="1028"/>
      <c r="BS5" s="1028"/>
      <c r="BT5" s="1028"/>
      <c r="BU5" s="1028"/>
      <c r="BV5" s="1028"/>
      <c r="BW5" s="1028"/>
      <c r="BX5" s="1028"/>
      <c r="BY5" s="1028"/>
      <c r="BZ5" s="1028"/>
      <c r="CA5" s="1028"/>
      <c r="CB5" s="1028"/>
      <c r="CC5" s="1028"/>
      <c r="CD5" s="1028"/>
      <c r="CE5" s="1028"/>
      <c r="CF5" s="1028"/>
      <c r="CG5" s="1029"/>
      <c r="CH5" s="1033" t="s">
        <v>388</v>
      </c>
      <c r="CI5" s="1034"/>
      <c r="CJ5" s="1034"/>
      <c r="CK5" s="1034"/>
      <c r="CL5" s="1035"/>
      <c r="CM5" s="1033" t="s">
        <v>389</v>
      </c>
      <c r="CN5" s="1034"/>
      <c r="CO5" s="1034"/>
      <c r="CP5" s="1034"/>
      <c r="CQ5" s="1035"/>
      <c r="CR5" s="1033" t="s">
        <v>390</v>
      </c>
      <c r="CS5" s="1034"/>
      <c r="CT5" s="1034"/>
      <c r="CU5" s="1034"/>
      <c r="CV5" s="1035"/>
      <c r="CW5" s="1033" t="s">
        <v>391</v>
      </c>
      <c r="CX5" s="1034"/>
      <c r="CY5" s="1034"/>
      <c r="CZ5" s="1034"/>
      <c r="DA5" s="1035"/>
      <c r="DB5" s="1033" t="s">
        <v>392</v>
      </c>
      <c r="DC5" s="1034"/>
      <c r="DD5" s="1034"/>
      <c r="DE5" s="1034"/>
      <c r="DF5" s="1035"/>
      <c r="DG5" s="1117" t="s">
        <v>393</v>
      </c>
      <c r="DH5" s="1118"/>
      <c r="DI5" s="1118"/>
      <c r="DJ5" s="1118"/>
      <c r="DK5" s="1119"/>
      <c r="DL5" s="1117" t="s">
        <v>394</v>
      </c>
      <c r="DM5" s="1118"/>
      <c r="DN5" s="1118"/>
      <c r="DO5" s="1118"/>
      <c r="DP5" s="1119"/>
      <c r="DQ5" s="1033" t="s">
        <v>395</v>
      </c>
      <c r="DR5" s="1034"/>
      <c r="DS5" s="1034"/>
      <c r="DT5" s="1034"/>
      <c r="DU5" s="1035"/>
      <c r="DV5" s="1033" t="s">
        <v>386</v>
      </c>
      <c r="DW5" s="1034"/>
      <c r="DX5" s="1034"/>
      <c r="DY5" s="1034"/>
      <c r="DZ5" s="1047"/>
      <c r="EA5" s="237"/>
    </row>
    <row r="6" spans="1:131" s="238" customFormat="1" ht="26.25" customHeight="1" thickBot="1" x14ac:dyDescent="0.25">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8"/>
      <c r="AG6" s="1037"/>
      <c r="AH6" s="1037"/>
      <c r="AI6" s="1037"/>
      <c r="AJ6" s="1048"/>
      <c r="AK6" s="1037"/>
      <c r="AL6" s="1037"/>
      <c r="AM6" s="1037"/>
      <c r="AN6" s="1037"/>
      <c r="AO6" s="1038"/>
      <c r="AP6" s="1036"/>
      <c r="AQ6" s="1037"/>
      <c r="AR6" s="1037"/>
      <c r="AS6" s="1037"/>
      <c r="AT6" s="1038"/>
      <c r="AU6" s="1036"/>
      <c r="AV6" s="1037"/>
      <c r="AW6" s="1037"/>
      <c r="AX6" s="1037"/>
      <c r="AY6" s="1048"/>
      <c r="AZ6" s="235"/>
      <c r="BA6" s="235"/>
      <c r="BB6" s="235"/>
      <c r="BC6" s="235"/>
      <c r="BD6" s="235"/>
      <c r="BE6" s="236"/>
      <c r="BF6" s="236"/>
      <c r="BG6" s="236"/>
      <c r="BH6" s="236"/>
      <c r="BI6" s="236"/>
      <c r="BJ6" s="236"/>
      <c r="BK6" s="236"/>
      <c r="BL6" s="236"/>
      <c r="BM6" s="236"/>
      <c r="BN6" s="236"/>
      <c r="BO6" s="236"/>
      <c r="BP6" s="23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20"/>
      <c r="DH6" s="1121"/>
      <c r="DI6" s="1121"/>
      <c r="DJ6" s="1121"/>
      <c r="DK6" s="1122"/>
      <c r="DL6" s="1120"/>
      <c r="DM6" s="1121"/>
      <c r="DN6" s="1121"/>
      <c r="DO6" s="1121"/>
      <c r="DP6" s="1122"/>
      <c r="DQ6" s="1036"/>
      <c r="DR6" s="1037"/>
      <c r="DS6" s="1037"/>
      <c r="DT6" s="1037"/>
      <c r="DU6" s="1038"/>
      <c r="DV6" s="1036"/>
      <c r="DW6" s="1037"/>
      <c r="DX6" s="1037"/>
      <c r="DY6" s="1037"/>
      <c r="DZ6" s="1048"/>
      <c r="EA6" s="237"/>
    </row>
    <row r="7" spans="1:131" s="238" customFormat="1" ht="26.25" customHeight="1" thickTop="1" x14ac:dyDescent="0.2">
      <c r="A7" s="239">
        <v>1</v>
      </c>
      <c r="B7" s="1079" t="s">
        <v>396</v>
      </c>
      <c r="C7" s="1080"/>
      <c r="D7" s="1080"/>
      <c r="E7" s="1080"/>
      <c r="F7" s="1080"/>
      <c r="G7" s="1080"/>
      <c r="H7" s="1080"/>
      <c r="I7" s="1080"/>
      <c r="J7" s="1080"/>
      <c r="K7" s="1080"/>
      <c r="L7" s="1080"/>
      <c r="M7" s="1080"/>
      <c r="N7" s="1080"/>
      <c r="O7" s="1080"/>
      <c r="P7" s="1081"/>
      <c r="Q7" s="1135">
        <v>145327</v>
      </c>
      <c r="R7" s="1084"/>
      <c r="S7" s="1084"/>
      <c r="T7" s="1084"/>
      <c r="U7" s="1084"/>
      <c r="V7" s="1084">
        <v>141442</v>
      </c>
      <c r="W7" s="1084"/>
      <c r="X7" s="1084"/>
      <c r="Y7" s="1084"/>
      <c r="Z7" s="1084"/>
      <c r="AA7" s="1084">
        <f>Q7-V7</f>
        <v>3885</v>
      </c>
      <c r="AB7" s="1084"/>
      <c r="AC7" s="1084"/>
      <c r="AD7" s="1084"/>
      <c r="AE7" s="1085"/>
      <c r="AF7" s="1136">
        <v>3104</v>
      </c>
      <c r="AG7" s="1137"/>
      <c r="AH7" s="1137"/>
      <c r="AI7" s="1137"/>
      <c r="AJ7" s="1138"/>
      <c r="AK7" s="1139">
        <f>518+70</f>
        <v>588</v>
      </c>
      <c r="AL7" s="1140"/>
      <c r="AM7" s="1140"/>
      <c r="AN7" s="1140"/>
      <c r="AO7" s="1140"/>
      <c r="AP7" s="1140">
        <v>135258</v>
      </c>
      <c r="AQ7" s="1140"/>
      <c r="AR7" s="1140"/>
      <c r="AS7" s="1140"/>
      <c r="AT7" s="1140"/>
      <c r="AU7" s="1141"/>
      <c r="AV7" s="1141"/>
      <c r="AW7" s="1141"/>
      <c r="AX7" s="1141"/>
      <c r="AY7" s="1142"/>
      <c r="AZ7" s="235"/>
      <c r="BA7" s="235"/>
      <c r="BB7" s="235"/>
      <c r="BC7" s="235"/>
      <c r="BD7" s="235"/>
      <c r="BE7" s="236"/>
      <c r="BF7" s="236"/>
      <c r="BG7" s="236"/>
      <c r="BH7" s="236"/>
      <c r="BI7" s="236"/>
      <c r="BJ7" s="236"/>
      <c r="BK7" s="236"/>
      <c r="BL7" s="236"/>
      <c r="BM7" s="236"/>
      <c r="BN7" s="236"/>
      <c r="BO7" s="236"/>
      <c r="BP7" s="236"/>
      <c r="BQ7" s="239">
        <v>1</v>
      </c>
      <c r="BR7" s="240"/>
      <c r="BS7" s="1132" t="s">
        <v>614</v>
      </c>
      <c r="BT7" s="1133"/>
      <c r="BU7" s="1133"/>
      <c r="BV7" s="1133"/>
      <c r="BW7" s="1133"/>
      <c r="BX7" s="1133"/>
      <c r="BY7" s="1133"/>
      <c r="BZ7" s="1133"/>
      <c r="CA7" s="1133"/>
      <c r="CB7" s="1133"/>
      <c r="CC7" s="1133"/>
      <c r="CD7" s="1133"/>
      <c r="CE7" s="1133"/>
      <c r="CF7" s="1133"/>
      <c r="CG7" s="1143"/>
      <c r="CH7" s="1129">
        <v>-674</v>
      </c>
      <c r="CI7" s="1130"/>
      <c r="CJ7" s="1130"/>
      <c r="CK7" s="1130"/>
      <c r="CL7" s="1131"/>
      <c r="CM7" s="1129">
        <v>2126</v>
      </c>
      <c r="CN7" s="1130"/>
      <c r="CO7" s="1130"/>
      <c r="CP7" s="1130"/>
      <c r="CQ7" s="1131"/>
      <c r="CR7" s="1129">
        <v>20</v>
      </c>
      <c r="CS7" s="1130"/>
      <c r="CT7" s="1130"/>
      <c r="CU7" s="1130"/>
      <c r="CV7" s="1131"/>
      <c r="CW7" s="1129">
        <v>14</v>
      </c>
      <c r="CX7" s="1130"/>
      <c r="CY7" s="1130"/>
      <c r="CZ7" s="1130"/>
      <c r="DA7" s="1131"/>
      <c r="DB7" s="1129" t="s">
        <v>615</v>
      </c>
      <c r="DC7" s="1130"/>
      <c r="DD7" s="1130"/>
      <c r="DE7" s="1130"/>
      <c r="DF7" s="1131"/>
      <c r="DG7" s="1129" t="s">
        <v>615</v>
      </c>
      <c r="DH7" s="1130"/>
      <c r="DI7" s="1130"/>
      <c r="DJ7" s="1130"/>
      <c r="DK7" s="1131"/>
      <c r="DL7" s="1129" t="s">
        <v>615</v>
      </c>
      <c r="DM7" s="1130"/>
      <c r="DN7" s="1130"/>
      <c r="DO7" s="1130"/>
      <c r="DP7" s="1131"/>
      <c r="DQ7" s="1129" t="s">
        <v>615</v>
      </c>
      <c r="DR7" s="1130"/>
      <c r="DS7" s="1130"/>
      <c r="DT7" s="1130"/>
      <c r="DU7" s="1131"/>
      <c r="DV7" s="1132"/>
      <c r="DW7" s="1133"/>
      <c r="DX7" s="1133"/>
      <c r="DY7" s="1133"/>
      <c r="DZ7" s="1134"/>
      <c r="EA7" s="237"/>
    </row>
    <row r="8" spans="1:131" s="238" customFormat="1" ht="26.25" customHeight="1" x14ac:dyDescent="0.2">
      <c r="A8" s="241">
        <v>2</v>
      </c>
      <c r="B8" s="1062" t="s">
        <v>397</v>
      </c>
      <c r="C8" s="1063"/>
      <c r="D8" s="1063"/>
      <c r="E8" s="1063"/>
      <c r="F8" s="1063"/>
      <c r="G8" s="1063"/>
      <c r="H8" s="1063"/>
      <c r="I8" s="1063"/>
      <c r="J8" s="1063"/>
      <c r="K8" s="1063"/>
      <c r="L8" s="1063"/>
      <c r="M8" s="1063"/>
      <c r="N8" s="1063"/>
      <c r="O8" s="1063"/>
      <c r="P8" s="1064"/>
      <c r="Q8" s="1070">
        <v>2989</v>
      </c>
      <c r="R8" s="1071"/>
      <c r="S8" s="1071"/>
      <c r="T8" s="1071"/>
      <c r="U8" s="1071"/>
      <c r="V8" s="1071">
        <v>2949</v>
      </c>
      <c r="W8" s="1071"/>
      <c r="X8" s="1071"/>
      <c r="Y8" s="1071"/>
      <c r="Z8" s="1071"/>
      <c r="AA8" s="1071">
        <f>Q8-V8</f>
        <v>40</v>
      </c>
      <c r="AB8" s="1071"/>
      <c r="AC8" s="1071"/>
      <c r="AD8" s="1071"/>
      <c r="AE8" s="1072"/>
      <c r="AF8" s="1067">
        <v>40</v>
      </c>
      <c r="AG8" s="1068"/>
      <c r="AH8" s="1068"/>
      <c r="AI8" s="1068"/>
      <c r="AJ8" s="1069"/>
      <c r="AK8" s="1113">
        <v>1160</v>
      </c>
      <c r="AL8" s="1114"/>
      <c r="AM8" s="1114"/>
      <c r="AN8" s="1114"/>
      <c r="AO8" s="1114"/>
      <c r="AP8" s="1114">
        <v>12099</v>
      </c>
      <c r="AQ8" s="1114"/>
      <c r="AR8" s="1114"/>
      <c r="AS8" s="1114"/>
      <c r="AT8" s="1114"/>
      <c r="AU8" s="1115"/>
      <c r="AV8" s="1115"/>
      <c r="AW8" s="1115"/>
      <c r="AX8" s="1115"/>
      <c r="AY8" s="1116"/>
      <c r="AZ8" s="235"/>
      <c r="BA8" s="235"/>
      <c r="BB8" s="235"/>
      <c r="BC8" s="235"/>
      <c r="BD8" s="235"/>
      <c r="BE8" s="236"/>
      <c r="BF8" s="236"/>
      <c r="BG8" s="236"/>
      <c r="BH8" s="236"/>
      <c r="BI8" s="236"/>
      <c r="BJ8" s="236"/>
      <c r="BK8" s="236"/>
      <c r="BL8" s="236"/>
      <c r="BM8" s="236"/>
      <c r="BN8" s="236"/>
      <c r="BO8" s="236"/>
      <c r="BP8" s="236"/>
      <c r="BQ8" s="241">
        <v>2</v>
      </c>
      <c r="BR8" s="242"/>
      <c r="BS8" s="1024" t="s">
        <v>616</v>
      </c>
      <c r="BT8" s="1025"/>
      <c r="BU8" s="1025"/>
      <c r="BV8" s="1025"/>
      <c r="BW8" s="1025"/>
      <c r="BX8" s="1025"/>
      <c r="BY8" s="1025"/>
      <c r="BZ8" s="1025"/>
      <c r="CA8" s="1025"/>
      <c r="CB8" s="1025"/>
      <c r="CC8" s="1025"/>
      <c r="CD8" s="1025"/>
      <c r="CE8" s="1025"/>
      <c r="CF8" s="1025"/>
      <c r="CG8" s="1046"/>
      <c r="CH8" s="1021">
        <v>-4</v>
      </c>
      <c r="CI8" s="1022"/>
      <c r="CJ8" s="1022"/>
      <c r="CK8" s="1022"/>
      <c r="CL8" s="1023"/>
      <c r="CM8" s="1021">
        <v>439</v>
      </c>
      <c r="CN8" s="1022"/>
      <c r="CO8" s="1022"/>
      <c r="CP8" s="1022"/>
      <c r="CQ8" s="1023"/>
      <c r="CR8" s="1021">
        <v>294</v>
      </c>
      <c r="CS8" s="1022"/>
      <c r="CT8" s="1022"/>
      <c r="CU8" s="1022"/>
      <c r="CV8" s="1023"/>
      <c r="CW8" s="1021" t="s">
        <v>615</v>
      </c>
      <c r="CX8" s="1022"/>
      <c r="CY8" s="1022"/>
      <c r="CZ8" s="1022"/>
      <c r="DA8" s="1023"/>
      <c r="DB8" s="1021" t="s">
        <v>615</v>
      </c>
      <c r="DC8" s="1022"/>
      <c r="DD8" s="1022"/>
      <c r="DE8" s="1022"/>
      <c r="DF8" s="1023"/>
      <c r="DG8" s="1021" t="s">
        <v>615</v>
      </c>
      <c r="DH8" s="1022"/>
      <c r="DI8" s="1022"/>
      <c r="DJ8" s="1022"/>
      <c r="DK8" s="1023"/>
      <c r="DL8" s="1021" t="s">
        <v>615</v>
      </c>
      <c r="DM8" s="1022"/>
      <c r="DN8" s="1022"/>
      <c r="DO8" s="1022"/>
      <c r="DP8" s="1023"/>
      <c r="DQ8" s="1021" t="s">
        <v>615</v>
      </c>
      <c r="DR8" s="1022"/>
      <c r="DS8" s="1022"/>
      <c r="DT8" s="1022"/>
      <c r="DU8" s="1023"/>
      <c r="DV8" s="1024"/>
      <c r="DW8" s="1025"/>
      <c r="DX8" s="1025"/>
      <c r="DY8" s="1025"/>
      <c r="DZ8" s="1026"/>
      <c r="EA8" s="237"/>
    </row>
    <row r="9" spans="1:131" s="238" customFormat="1" ht="26.25" customHeight="1" x14ac:dyDescent="0.2">
      <c r="A9" s="241">
        <v>3</v>
      </c>
      <c r="B9" s="1062" t="s">
        <v>398</v>
      </c>
      <c r="C9" s="1063"/>
      <c r="D9" s="1063"/>
      <c r="E9" s="1063"/>
      <c r="F9" s="1063"/>
      <c r="G9" s="1063"/>
      <c r="H9" s="1063"/>
      <c r="I9" s="1063"/>
      <c r="J9" s="1063"/>
      <c r="K9" s="1063"/>
      <c r="L9" s="1063"/>
      <c r="M9" s="1063"/>
      <c r="N9" s="1063"/>
      <c r="O9" s="1063"/>
      <c r="P9" s="1064"/>
      <c r="Q9" s="1070">
        <v>66</v>
      </c>
      <c r="R9" s="1071"/>
      <c r="S9" s="1071"/>
      <c r="T9" s="1071"/>
      <c r="U9" s="1071"/>
      <c r="V9" s="1071">
        <v>65</v>
      </c>
      <c r="W9" s="1071"/>
      <c r="X9" s="1071"/>
      <c r="Y9" s="1071"/>
      <c r="Z9" s="1071"/>
      <c r="AA9" s="1071">
        <f t="shared" ref="AA9:AA10" si="0">Q9-V9</f>
        <v>1</v>
      </c>
      <c r="AB9" s="1071"/>
      <c r="AC9" s="1071"/>
      <c r="AD9" s="1071"/>
      <c r="AE9" s="1072"/>
      <c r="AF9" s="1067">
        <v>0</v>
      </c>
      <c r="AG9" s="1068"/>
      <c r="AH9" s="1068"/>
      <c r="AI9" s="1068"/>
      <c r="AJ9" s="1069"/>
      <c r="AK9" s="1113" t="s">
        <v>547</v>
      </c>
      <c r="AL9" s="1114"/>
      <c r="AM9" s="1114"/>
      <c r="AN9" s="1114"/>
      <c r="AO9" s="1114"/>
      <c r="AP9" s="1114" t="s">
        <v>547</v>
      </c>
      <c r="AQ9" s="1114"/>
      <c r="AR9" s="1114"/>
      <c r="AS9" s="1114"/>
      <c r="AT9" s="1114"/>
      <c r="AU9" s="1115"/>
      <c r="AV9" s="1115"/>
      <c r="AW9" s="1115"/>
      <c r="AX9" s="1115"/>
      <c r="AY9" s="1116"/>
      <c r="AZ9" s="235"/>
      <c r="BA9" s="235"/>
      <c r="BB9" s="235"/>
      <c r="BC9" s="235"/>
      <c r="BD9" s="235"/>
      <c r="BE9" s="236"/>
      <c r="BF9" s="236"/>
      <c r="BG9" s="236"/>
      <c r="BH9" s="236"/>
      <c r="BI9" s="236"/>
      <c r="BJ9" s="236"/>
      <c r="BK9" s="236"/>
      <c r="BL9" s="236"/>
      <c r="BM9" s="236"/>
      <c r="BN9" s="236"/>
      <c r="BO9" s="236"/>
      <c r="BP9" s="236"/>
      <c r="BQ9" s="241">
        <v>3</v>
      </c>
      <c r="BR9" s="242"/>
      <c r="BS9" s="1024" t="s">
        <v>617</v>
      </c>
      <c r="BT9" s="1025"/>
      <c r="BU9" s="1025"/>
      <c r="BV9" s="1025"/>
      <c r="BW9" s="1025"/>
      <c r="BX9" s="1025"/>
      <c r="BY9" s="1025"/>
      <c r="BZ9" s="1025"/>
      <c r="CA9" s="1025"/>
      <c r="CB9" s="1025"/>
      <c r="CC9" s="1025"/>
      <c r="CD9" s="1025"/>
      <c r="CE9" s="1025"/>
      <c r="CF9" s="1025"/>
      <c r="CG9" s="1046"/>
      <c r="CH9" s="1021">
        <v>1</v>
      </c>
      <c r="CI9" s="1022"/>
      <c r="CJ9" s="1022"/>
      <c r="CK9" s="1022"/>
      <c r="CL9" s="1023"/>
      <c r="CM9" s="1021">
        <v>2697</v>
      </c>
      <c r="CN9" s="1022"/>
      <c r="CO9" s="1022"/>
      <c r="CP9" s="1022"/>
      <c r="CQ9" s="1023"/>
      <c r="CR9" s="1021">
        <v>10</v>
      </c>
      <c r="CS9" s="1022"/>
      <c r="CT9" s="1022"/>
      <c r="CU9" s="1022"/>
      <c r="CV9" s="1023"/>
      <c r="CW9" s="1021" t="s">
        <v>615</v>
      </c>
      <c r="CX9" s="1022"/>
      <c r="CY9" s="1022"/>
      <c r="CZ9" s="1022"/>
      <c r="DA9" s="1023"/>
      <c r="DB9" s="1021" t="s">
        <v>615</v>
      </c>
      <c r="DC9" s="1022"/>
      <c r="DD9" s="1022"/>
      <c r="DE9" s="1022"/>
      <c r="DF9" s="1023"/>
      <c r="DG9" s="1021">
        <v>1481</v>
      </c>
      <c r="DH9" s="1022"/>
      <c r="DI9" s="1022"/>
      <c r="DJ9" s="1022"/>
      <c r="DK9" s="1023"/>
      <c r="DL9" s="1021" t="s">
        <v>615</v>
      </c>
      <c r="DM9" s="1022"/>
      <c r="DN9" s="1022"/>
      <c r="DO9" s="1022"/>
      <c r="DP9" s="1023"/>
      <c r="DQ9" s="1021">
        <v>1169</v>
      </c>
      <c r="DR9" s="1022"/>
      <c r="DS9" s="1022"/>
      <c r="DT9" s="1022"/>
      <c r="DU9" s="1023"/>
      <c r="DV9" s="1024"/>
      <c r="DW9" s="1025"/>
      <c r="DX9" s="1025"/>
      <c r="DY9" s="1025"/>
      <c r="DZ9" s="1026"/>
      <c r="EA9" s="237"/>
    </row>
    <row r="10" spans="1:131" s="238" customFormat="1" ht="26.25" customHeight="1" x14ac:dyDescent="0.2">
      <c r="A10" s="241">
        <v>4</v>
      </c>
      <c r="B10" s="1062" t="s">
        <v>399</v>
      </c>
      <c r="C10" s="1063"/>
      <c r="D10" s="1063"/>
      <c r="E10" s="1063"/>
      <c r="F10" s="1063"/>
      <c r="G10" s="1063"/>
      <c r="H10" s="1063"/>
      <c r="I10" s="1063"/>
      <c r="J10" s="1063"/>
      <c r="K10" s="1063"/>
      <c r="L10" s="1063"/>
      <c r="M10" s="1063"/>
      <c r="N10" s="1063"/>
      <c r="O10" s="1063"/>
      <c r="P10" s="1064"/>
      <c r="Q10" s="1070">
        <v>260</v>
      </c>
      <c r="R10" s="1071"/>
      <c r="S10" s="1071"/>
      <c r="T10" s="1071"/>
      <c r="U10" s="1071"/>
      <c r="V10" s="1071">
        <v>135</v>
      </c>
      <c r="W10" s="1071"/>
      <c r="X10" s="1071"/>
      <c r="Y10" s="1071"/>
      <c r="Z10" s="1071"/>
      <c r="AA10" s="1071">
        <f t="shared" si="0"/>
        <v>125</v>
      </c>
      <c r="AB10" s="1071"/>
      <c r="AC10" s="1071"/>
      <c r="AD10" s="1071"/>
      <c r="AE10" s="1072"/>
      <c r="AF10" s="1067" t="s">
        <v>400</v>
      </c>
      <c r="AG10" s="1068"/>
      <c r="AH10" s="1068"/>
      <c r="AI10" s="1068"/>
      <c r="AJ10" s="1069"/>
      <c r="AK10" s="1113">
        <v>1</v>
      </c>
      <c r="AL10" s="1114"/>
      <c r="AM10" s="1114"/>
      <c r="AN10" s="1114"/>
      <c r="AO10" s="1114"/>
      <c r="AP10" s="1114">
        <v>581</v>
      </c>
      <c r="AQ10" s="1114"/>
      <c r="AR10" s="1114"/>
      <c r="AS10" s="1114"/>
      <c r="AT10" s="1114"/>
      <c r="AU10" s="1115"/>
      <c r="AV10" s="1115"/>
      <c r="AW10" s="1115"/>
      <c r="AX10" s="1115"/>
      <c r="AY10" s="1116"/>
      <c r="AZ10" s="235"/>
      <c r="BA10" s="235"/>
      <c r="BB10" s="235"/>
      <c r="BC10" s="235"/>
      <c r="BD10" s="235"/>
      <c r="BE10" s="236"/>
      <c r="BF10" s="236"/>
      <c r="BG10" s="236"/>
      <c r="BH10" s="236"/>
      <c r="BI10" s="236"/>
      <c r="BJ10" s="236"/>
      <c r="BK10" s="236"/>
      <c r="BL10" s="236"/>
      <c r="BM10" s="236"/>
      <c r="BN10" s="236"/>
      <c r="BO10" s="236"/>
      <c r="BP10" s="236"/>
      <c r="BQ10" s="241">
        <v>4</v>
      </c>
      <c r="BR10" s="242"/>
      <c r="BS10" s="1024" t="s">
        <v>618</v>
      </c>
      <c r="BT10" s="1025"/>
      <c r="BU10" s="1025"/>
      <c r="BV10" s="1025"/>
      <c r="BW10" s="1025"/>
      <c r="BX10" s="1025"/>
      <c r="BY10" s="1025"/>
      <c r="BZ10" s="1025"/>
      <c r="CA10" s="1025"/>
      <c r="CB10" s="1025"/>
      <c r="CC10" s="1025"/>
      <c r="CD10" s="1025"/>
      <c r="CE10" s="1025"/>
      <c r="CF10" s="1025"/>
      <c r="CG10" s="1046"/>
      <c r="CH10" s="1021">
        <v>285</v>
      </c>
      <c r="CI10" s="1022"/>
      <c r="CJ10" s="1022"/>
      <c r="CK10" s="1022"/>
      <c r="CL10" s="1023"/>
      <c r="CM10" s="1021">
        <v>3052</v>
      </c>
      <c r="CN10" s="1022"/>
      <c r="CO10" s="1022"/>
      <c r="CP10" s="1022"/>
      <c r="CQ10" s="1023"/>
      <c r="CR10" s="1021">
        <v>80</v>
      </c>
      <c r="CS10" s="1022"/>
      <c r="CT10" s="1022"/>
      <c r="CU10" s="1022"/>
      <c r="CV10" s="1023"/>
      <c r="CW10" s="1021" t="s">
        <v>615</v>
      </c>
      <c r="CX10" s="1022"/>
      <c r="CY10" s="1022"/>
      <c r="CZ10" s="1022"/>
      <c r="DA10" s="1023"/>
      <c r="DB10" s="1021" t="s">
        <v>615</v>
      </c>
      <c r="DC10" s="1022"/>
      <c r="DD10" s="1022"/>
      <c r="DE10" s="1022"/>
      <c r="DF10" s="1023"/>
      <c r="DG10" s="1021" t="s">
        <v>615</v>
      </c>
      <c r="DH10" s="1022"/>
      <c r="DI10" s="1022"/>
      <c r="DJ10" s="1022"/>
      <c r="DK10" s="1023"/>
      <c r="DL10" s="1021" t="s">
        <v>615</v>
      </c>
      <c r="DM10" s="1022"/>
      <c r="DN10" s="1022"/>
      <c r="DO10" s="1022"/>
      <c r="DP10" s="1023"/>
      <c r="DQ10" s="1021" t="s">
        <v>615</v>
      </c>
      <c r="DR10" s="1022"/>
      <c r="DS10" s="1022"/>
      <c r="DT10" s="1022"/>
      <c r="DU10" s="1023"/>
      <c r="DV10" s="1024"/>
      <c r="DW10" s="1025"/>
      <c r="DX10" s="1025"/>
      <c r="DY10" s="1025"/>
      <c r="DZ10" s="1026"/>
      <c r="EA10" s="237"/>
    </row>
    <row r="11" spans="1:131" s="238" customFormat="1" ht="26.25" customHeight="1" x14ac:dyDescent="0.2">
      <c r="A11" s="241">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3"/>
      <c r="AL11" s="1114"/>
      <c r="AM11" s="1114"/>
      <c r="AN11" s="1114"/>
      <c r="AO11" s="1114"/>
      <c r="AP11" s="1114"/>
      <c r="AQ11" s="1114"/>
      <c r="AR11" s="1114"/>
      <c r="AS11" s="1114"/>
      <c r="AT11" s="1114"/>
      <c r="AU11" s="1115"/>
      <c r="AV11" s="1115"/>
      <c r="AW11" s="1115"/>
      <c r="AX11" s="1115"/>
      <c r="AY11" s="1116"/>
      <c r="AZ11" s="235"/>
      <c r="BA11" s="235"/>
      <c r="BB11" s="235"/>
      <c r="BC11" s="235"/>
      <c r="BD11" s="235"/>
      <c r="BE11" s="236"/>
      <c r="BF11" s="236"/>
      <c r="BG11" s="236"/>
      <c r="BH11" s="236"/>
      <c r="BI11" s="236"/>
      <c r="BJ11" s="236"/>
      <c r="BK11" s="236"/>
      <c r="BL11" s="236"/>
      <c r="BM11" s="236"/>
      <c r="BN11" s="236"/>
      <c r="BO11" s="236"/>
      <c r="BP11" s="236"/>
      <c r="BQ11" s="241">
        <v>5</v>
      </c>
      <c r="BR11" s="242"/>
      <c r="BS11" s="1024" t="s">
        <v>619</v>
      </c>
      <c r="BT11" s="1025"/>
      <c r="BU11" s="1025"/>
      <c r="BV11" s="1025"/>
      <c r="BW11" s="1025"/>
      <c r="BX11" s="1025"/>
      <c r="BY11" s="1025"/>
      <c r="BZ11" s="1025"/>
      <c r="CA11" s="1025"/>
      <c r="CB11" s="1025"/>
      <c r="CC11" s="1025"/>
      <c r="CD11" s="1025"/>
      <c r="CE11" s="1025"/>
      <c r="CF11" s="1025"/>
      <c r="CG11" s="1046"/>
      <c r="CH11" s="1021">
        <v>7</v>
      </c>
      <c r="CI11" s="1022"/>
      <c r="CJ11" s="1022"/>
      <c r="CK11" s="1022"/>
      <c r="CL11" s="1023"/>
      <c r="CM11" s="1021">
        <v>114</v>
      </c>
      <c r="CN11" s="1022"/>
      <c r="CO11" s="1022"/>
      <c r="CP11" s="1022"/>
      <c r="CQ11" s="1023"/>
      <c r="CR11" s="1021">
        <v>35</v>
      </c>
      <c r="CS11" s="1022"/>
      <c r="CT11" s="1022"/>
      <c r="CU11" s="1022"/>
      <c r="CV11" s="1023"/>
      <c r="CW11" s="1021" t="s">
        <v>615</v>
      </c>
      <c r="CX11" s="1022"/>
      <c r="CY11" s="1022"/>
      <c r="CZ11" s="1022"/>
      <c r="DA11" s="1023"/>
      <c r="DB11" s="1021" t="s">
        <v>615</v>
      </c>
      <c r="DC11" s="1022"/>
      <c r="DD11" s="1022"/>
      <c r="DE11" s="1022"/>
      <c r="DF11" s="1023"/>
      <c r="DG11" s="1021" t="s">
        <v>615</v>
      </c>
      <c r="DH11" s="1022"/>
      <c r="DI11" s="1022"/>
      <c r="DJ11" s="1022"/>
      <c r="DK11" s="1023"/>
      <c r="DL11" s="1021" t="s">
        <v>615</v>
      </c>
      <c r="DM11" s="1022"/>
      <c r="DN11" s="1022"/>
      <c r="DO11" s="1022"/>
      <c r="DP11" s="1023"/>
      <c r="DQ11" s="1021" t="s">
        <v>615</v>
      </c>
      <c r="DR11" s="1022"/>
      <c r="DS11" s="1022"/>
      <c r="DT11" s="1022"/>
      <c r="DU11" s="1023"/>
      <c r="DV11" s="1024"/>
      <c r="DW11" s="1025"/>
      <c r="DX11" s="1025"/>
      <c r="DY11" s="1025"/>
      <c r="DZ11" s="1026"/>
      <c r="EA11" s="237"/>
    </row>
    <row r="12" spans="1:131" s="238" customFormat="1" ht="26.25" customHeight="1" x14ac:dyDescent="0.2">
      <c r="A12" s="241">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3"/>
      <c r="AL12" s="1114"/>
      <c r="AM12" s="1114"/>
      <c r="AN12" s="1114"/>
      <c r="AO12" s="1114"/>
      <c r="AP12" s="1114"/>
      <c r="AQ12" s="1114"/>
      <c r="AR12" s="1114"/>
      <c r="AS12" s="1114"/>
      <c r="AT12" s="1114"/>
      <c r="AU12" s="1115"/>
      <c r="AV12" s="1115"/>
      <c r="AW12" s="1115"/>
      <c r="AX12" s="1115"/>
      <c r="AY12" s="1116"/>
      <c r="AZ12" s="235"/>
      <c r="BA12" s="235"/>
      <c r="BB12" s="235"/>
      <c r="BC12" s="235"/>
      <c r="BD12" s="235"/>
      <c r="BE12" s="236"/>
      <c r="BF12" s="236"/>
      <c r="BG12" s="236"/>
      <c r="BH12" s="236"/>
      <c r="BI12" s="236"/>
      <c r="BJ12" s="236"/>
      <c r="BK12" s="236"/>
      <c r="BL12" s="236"/>
      <c r="BM12" s="236"/>
      <c r="BN12" s="236"/>
      <c r="BO12" s="236"/>
      <c r="BP12" s="236"/>
      <c r="BQ12" s="241">
        <v>6</v>
      </c>
      <c r="BR12" s="242"/>
      <c r="BS12" s="1024" t="s">
        <v>620</v>
      </c>
      <c r="BT12" s="1025"/>
      <c r="BU12" s="1025"/>
      <c r="BV12" s="1025"/>
      <c r="BW12" s="1025"/>
      <c r="BX12" s="1025"/>
      <c r="BY12" s="1025"/>
      <c r="BZ12" s="1025"/>
      <c r="CA12" s="1025"/>
      <c r="CB12" s="1025"/>
      <c r="CC12" s="1025"/>
      <c r="CD12" s="1025"/>
      <c r="CE12" s="1025"/>
      <c r="CF12" s="1025"/>
      <c r="CG12" s="1046"/>
      <c r="CH12" s="1021">
        <v>83</v>
      </c>
      <c r="CI12" s="1022"/>
      <c r="CJ12" s="1022"/>
      <c r="CK12" s="1022"/>
      <c r="CL12" s="1023"/>
      <c r="CM12" s="1021">
        <v>563</v>
      </c>
      <c r="CN12" s="1022"/>
      <c r="CO12" s="1022"/>
      <c r="CP12" s="1022"/>
      <c r="CQ12" s="1023"/>
      <c r="CR12" s="1021">
        <v>3</v>
      </c>
      <c r="CS12" s="1022"/>
      <c r="CT12" s="1022"/>
      <c r="CU12" s="1022"/>
      <c r="CV12" s="1023"/>
      <c r="CW12" s="1021">
        <v>9</v>
      </c>
      <c r="CX12" s="1022"/>
      <c r="CY12" s="1022"/>
      <c r="CZ12" s="1022"/>
      <c r="DA12" s="1023"/>
      <c r="DB12" s="1021" t="s">
        <v>615</v>
      </c>
      <c r="DC12" s="1022"/>
      <c r="DD12" s="1022"/>
      <c r="DE12" s="1022"/>
      <c r="DF12" s="1023"/>
      <c r="DG12" s="1021" t="s">
        <v>615</v>
      </c>
      <c r="DH12" s="1022"/>
      <c r="DI12" s="1022"/>
      <c r="DJ12" s="1022"/>
      <c r="DK12" s="1023"/>
      <c r="DL12" s="1021" t="s">
        <v>615</v>
      </c>
      <c r="DM12" s="1022"/>
      <c r="DN12" s="1022"/>
      <c r="DO12" s="1022"/>
      <c r="DP12" s="1023"/>
      <c r="DQ12" s="1021" t="s">
        <v>615</v>
      </c>
      <c r="DR12" s="1022"/>
      <c r="DS12" s="1022"/>
      <c r="DT12" s="1022"/>
      <c r="DU12" s="1023"/>
      <c r="DV12" s="1024"/>
      <c r="DW12" s="1025"/>
      <c r="DX12" s="1025"/>
      <c r="DY12" s="1025"/>
      <c r="DZ12" s="1026"/>
      <c r="EA12" s="237"/>
    </row>
    <row r="13" spans="1:131" s="238" customFormat="1" ht="26.25" customHeight="1" x14ac:dyDescent="0.2">
      <c r="A13" s="241">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3"/>
      <c r="AL13" s="1114"/>
      <c r="AM13" s="1114"/>
      <c r="AN13" s="1114"/>
      <c r="AO13" s="1114"/>
      <c r="AP13" s="1114"/>
      <c r="AQ13" s="1114"/>
      <c r="AR13" s="1114"/>
      <c r="AS13" s="1114"/>
      <c r="AT13" s="1114"/>
      <c r="AU13" s="1115"/>
      <c r="AV13" s="1115"/>
      <c r="AW13" s="1115"/>
      <c r="AX13" s="1115"/>
      <c r="AY13" s="1116"/>
      <c r="AZ13" s="235"/>
      <c r="BA13" s="235"/>
      <c r="BB13" s="235"/>
      <c r="BC13" s="235"/>
      <c r="BD13" s="235"/>
      <c r="BE13" s="236"/>
      <c r="BF13" s="236"/>
      <c r="BG13" s="236"/>
      <c r="BH13" s="236"/>
      <c r="BI13" s="236"/>
      <c r="BJ13" s="236"/>
      <c r="BK13" s="236"/>
      <c r="BL13" s="236"/>
      <c r="BM13" s="236"/>
      <c r="BN13" s="236"/>
      <c r="BO13" s="236"/>
      <c r="BP13" s="236"/>
      <c r="BQ13" s="241">
        <v>7</v>
      </c>
      <c r="BR13" s="242"/>
      <c r="BS13" s="1024" t="s">
        <v>621</v>
      </c>
      <c r="BT13" s="1025"/>
      <c r="BU13" s="1025"/>
      <c r="BV13" s="1025"/>
      <c r="BW13" s="1025"/>
      <c r="BX13" s="1025"/>
      <c r="BY13" s="1025"/>
      <c r="BZ13" s="1025"/>
      <c r="CA13" s="1025"/>
      <c r="CB13" s="1025"/>
      <c r="CC13" s="1025"/>
      <c r="CD13" s="1025"/>
      <c r="CE13" s="1025"/>
      <c r="CF13" s="1025"/>
      <c r="CG13" s="1046"/>
      <c r="CH13" s="1021">
        <v>6</v>
      </c>
      <c r="CI13" s="1022"/>
      <c r="CJ13" s="1022"/>
      <c r="CK13" s="1022"/>
      <c r="CL13" s="1023"/>
      <c r="CM13" s="1021">
        <v>246</v>
      </c>
      <c r="CN13" s="1022"/>
      <c r="CO13" s="1022"/>
      <c r="CP13" s="1022"/>
      <c r="CQ13" s="1023"/>
      <c r="CR13" s="1021">
        <v>30</v>
      </c>
      <c r="CS13" s="1022"/>
      <c r="CT13" s="1022"/>
      <c r="CU13" s="1022"/>
      <c r="CV13" s="1023"/>
      <c r="CW13" s="1021" t="s">
        <v>615</v>
      </c>
      <c r="CX13" s="1022"/>
      <c r="CY13" s="1022"/>
      <c r="CZ13" s="1022"/>
      <c r="DA13" s="1023"/>
      <c r="DB13" s="1021" t="s">
        <v>615</v>
      </c>
      <c r="DC13" s="1022"/>
      <c r="DD13" s="1022"/>
      <c r="DE13" s="1022"/>
      <c r="DF13" s="1023"/>
      <c r="DG13" s="1021" t="s">
        <v>615</v>
      </c>
      <c r="DH13" s="1022"/>
      <c r="DI13" s="1022"/>
      <c r="DJ13" s="1022"/>
      <c r="DK13" s="1023"/>
      <c r="DL13" s="1021" t="s">
        <v>615</v>
      </c>
      <c r="DM13" s="1022"/>
      <c r="DN13" s="1022"/>
      <c r="DO13" s="1022"/>
      <c r="DP13" s="1023"/>
      <c r="DQ13" s="1021" t="s">
        <v>615</v>
      </c>
      <c r="DR13" s="1022"/>
      <c r="DS13" s="1022"/>
      <c r="DT13" s="1022"/>
      <c r="DU13" s="1023"/>
      <c r="DV13" s="1024"/>
      <c r="DW13" s="1025"/>
      <c r="DX13" s="1025"/>
      <c r="DY13" s="1025"/>
      <c r="DZ13" s="1026"/>
      <c r="EA13" s="237"/>
    </row>
    <row r="14" spans="1:131" s="238" customFormat="1" ht="26.25" customHeight="1" x14ac:dyDescent="0.2">
      <c r="A14" s="241">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3"/>
      <c r="AL14" s="1114"/>
      <c r="AM14" s="1114"/>
      <c r="AN14" s="1114"/>
      <c r="AO14" s="1114"/>
      <c r="AP14" s="1114"/>
      <c r="AQ14" s="1114"/>
      <c r="AR14" s="1114"/>
      <c r="AS14" s="1114"/>
      <c r="AT14" s="1114"/>
      <c r="AU14" s="1115"/>
      <c r="AV14" s="1115"/>
      <c r="AW14" s="1115"/>
      <c r="AX14" s="1115"/>
      <c r="AY14" s="1116"/>
      <c r="AZ14" s="235"/>
      <c r="BA14" s="235"/>
      <c r="BB14" s="235"/>
      <c r="BC14" s="235"/>
      <c r="BD14" s="235"/>
      <c r="BE14" s="236"/>
      <c r="BF14" s="236"/>
      <c r="BG14" s="236"/>
      <c r="BH14" s="236"/>
      <c r="BI14" s="236"/>
      <c r="BJ14" s="236"/>
      <c r="BK14" s="236"/>
      <c r="BL14" s="236"/>
      <c r="BM14" s="236"/>
      <c r="BN14" s="236"/>
      <c r="BO14" s="236"/>
      <c r="BP14" s="236"/>
      <c r="BQ14" s="241">
        <v>8</v>
      </c>
      <c r="BR14" s="242"/>
      <c r="BS14" s="1024" t="s">
        <v>622</v>
      </c>
      <c r="BT14" s="1025"/>
      <c r="BU14" s="1025"/>
      <c r="BV14" s="1025"/>
      <c r="BW14" s="1025"/>
      <c r="BX14" s="1025"/>
      <c r="BY14" s="1025"/>
      <c r="BZ14" s="1025"/>
      <c r="CA14" s="1025"/>
      <c r="CB14" s="1025"/>
      <c r="CC14" s="1025"/>
      <c r="CD14" s="1025"/>
      <c r="CE14" s="1025"/>
      <c r="CF14" s="1025"/>
      <c r="CG14" s="1046"/>
      <c r="CH14" s="1021">
        <v>-6</v>
      </c>
      <c r="CI14" s="1022"/>
      <c r="CJ14" s="1022"/>
      <c r="CK14" s="1022"/>
      <c r="CL14" s="1023"/>
      <c r="CM14" s="1021">
        <v>14</v>
      </c>
      <c r="CN14" s="1022"/>
      <c r="CO14" s="1022"/>
      <c r="CP14" s="1022"/>
      <c r="CQ14" s="1023"/>
      <c r="CR14" s="1021">
        <v>15</v>
      </c>
      <c r="CS14" s="1022"/>
      <c r="CT14" s="1022"/>
      <c r="CU14" s="1022"/>
      <c r="CV14" s="1023"/>
      <c r="CW14" s="1021" t="s">
        <v>615</v>
      </c>
      <c r="CX14" s="1022"/>
      <c r="CY14" s="1022"/>
      <c r="CZ14" s="1022"/>
      <c r="DA14" s="1023"/>
      <c r="DB14" s="1021" t="s">
        <v>615</v>
      </c>
      <c r="DC14" s="1022"/>
      <c r="DD14" s="1022"/>
      <c r="DE14" s="1022"/>
      <c r="DF14" s="1023"/>
      <c r="DG14" s="1021" t="s">
        <v>615</v>
      </c>
      <c r="DH14" s="1022"/>
      <c r="DI14" s="1022"/>
      <c r="DJ14" s="1022"/>
      <c r="DK14" s="1023"/>
      <c r="DL14" s="1021" t="s">
        <v>615</v>
      </c>
      <c r="DM14" s="1022"/>
      <c r="DN14" s="1022"/>
      <c r="DO14" s="1022"/>
      <c r="DP14" s="1023"/>
      <c r="DQ14" s="1021" t="s">
        <v>615</v>
      </c>
      <c r="DR14" s="1022"/>
      <c r="DS14" s="1022"/>
      <c r="DT14" s="1022"/>
      <c r="DU14" s="1023"/>
      <c r="DV14" s="1024"/>
      <c r="DW14" s="1025"/>
      <c r="DX14" s="1025"/>
      <c r="DY14" s="1025"/>
      <c r="DZ14" s="1026"/>
      <c r="EA14" s="237"/>
    </row>
    <row r="15" spans="1:131" s="238" customFormat="1" ht="26.25" customHeight="1" x14ac:dyDescent="0.2">
      <c r="A15" s="241">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3"/>
      <c r="AL15" s="1114"/>
      <c r="AM15" s="1114"/>
      <c r="AN15" s="1114"/>
      <c r="AO15" s="1114"/>
      <c r="AP15" s="1114"/>
      <c r="AQ15" s="1114"/>
      <c r="AR15" s="1114"/>
      <c r="AS15" s="1114"/>
      <c r="AT15" s="1114"/>
      <c r="AU15" s="1115"/>
      <c r="AV15" s="1115"/>
      <c r="AW15" s="1115"/>
      <c r="AX15" s="1115"/>
      <c r="AY15" s="1116"/>
      <c r="AZ15" s="235"/>
      <c r="BA15" s="235"/>
      <c r="BB15" s="235"/>
      <c r="BC15" s="235"/>
      <c r="BD15" s="235"/>
      <c r="BE15" s="236"/>
      <c r="BF15" s="236"/>
      <c r="BG15" s="236"/>
      <c r="BH15" s="236"/>
      <c r="BI15" s="236"/>
      <c r="BJ15" s="236"/>
      <c r="BK15" s="236"/>
      <c r="BL15" s="236"/>
      <c r="BM15" s="236"/>
      <c r="BN15" s="236"/>
      <c r="BO15" s="236"/>
      <c r="BP15" s="236"/>
      <c r="BQ15" s="241">
        <v>9</v>
      </c>
      <c r="BR15" s="242"/>
      <c r="BS15" s="1024" t="s">
        <v>623</v>
      </c>
      <c r="BT15" s="1025"/>
      <c r="BU15" s="1025"/>
      <c r="BV15" s="1025"/>
      <c r="BW15" s="1025"/>
      <c r="BX15" s="1025"/>
      <c r="BY15" s="1025"/>
      <c r="BZ15" s="1025"/>
      <c r="CA15" s="1025"/>
      <c r="CB15" s="1025"/>
      <c r="CC15" s="1025"/>
      <c r="CD15" s="1025"/>
      <c r="CE15" s="1025"/>
      <c r="CF15" s="1025"/>
      <c r="CG15" s="1046"/>
      <c r="CH15" s="1021">
        <v>3</v>
      </c>
      <c r="CI15" s="1022"/>
      <c r="CJ15" s="1022"/>
      <c r="CK15" s="1022"/>
      <c r="CL15" s="1023"/>
      <c r="CM15" s="1021">
        <v>51</v>
      </c>
      <c r="CN15" s="1022"/>
      <c r="CO15" s="1022"/>
      <c r="CP15" s="1022"/>
      <c r="CQ15" s="1023"/>
      <c r="CR15" s="1021">
        <v>20</v>
      </c>
      <c r="CS15" s="1022"/>
      <c r="CT15" s="1022"/>
      <c r="CU15" s="1022"/>
      <c r="CV15" s="1023"/>
      <c r="CW15" s="1021">
        <v>15</v>
      </c>
      <c r="CX15" s="1022"/>
      <c r="CY15" s="1022"/>
      <c r="CZ15" s="1022"/>
      <c r="DA15" s="1023"/>
      <c r="DB15" s="1021" t="s">
        <v>615</v>
      </c>
      <c r="DC15" s="1022"/>
      <c r="DD15" s="1022"/>
      <c r="DE15" s="1022"/>
      <c r="DF15" s="1023"/>
      <c r="DG15" s="1021" t="s">
        <v>615</v>
      </c>
      <c r="DH15" s="1022"/>
      <c r="DI15" s="1022"/>
      <c r="DJ15" s="1022"/>
      <c r="DK15" s="1023"/>
      <c r="DL15" s="1021" t="s">
        <v>615</v>
      </c>
      <c r="DM15" s="1022"/>
      <c r="DN15" s="1022"/>
      <c r="DO15" s="1022"/>
      <c r="DP15" s="1023"/>
      <c r="DQ15" s="1021" t="s">
        <v>615</v>
      </c>
      <c r="DR15" s="1022"/>
      <c r="DS15" s="1022"/>
      <c r="DT15" s="1022"/>
      <c r="DU15" s="1023"/>
      <c r="DV15" s="1024"/>
      <c r="DW15" s="1025"/>
      <c r="DX15" s="1025"/>
      <c r="DY15" s="1025"/>
      <c r="DZ15" s="1026"/>
      <c r="EA15" s="237"/>
    </row>
    <row r="16" spans="1:131" s="238" customFormat="1" ht="26.25" customHeight="1" x14ac:dyDescent="0.2">
      <c r="A16" s="241">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3"/>
      <c r="AL16" s="1114"/>
      <c r="AM16" s="1114"/>
      <c r="AN16" s="1114"/>
      <c r="AO16" s="1114"/>
      <c r="AP16" s="1114"/>
      <c r="AQ16" s="1114"/>
      <c r="AR16" s="1114"/>
      <c r="AS16" s="1114"/>
      <c r="AT16" s="1114"/>
      <c r="AU16" s="1115"/>
      <c r="AV16" s="1115"/>
      <c r="AW16" s="1115"/>
      <c r="AX16" s="1115"/>
      <c r="AY16" s="1116"/>
      <c r="AZ16" s="235"/>
      <c r="BA16" s="235"/>
      <c r="BB16" s="235"/>
      <c r="BC16" s="235"/>
      <c r="BD16" s="235"/>
      <c r="BE16" s="236"/>
      <c r="BF16" s="236"/>
      <c r="BG16" s="236"/>
      <c r="BH16" s="236"/>
      <c r="BI16" s="236"/>
      <c r="BJ16" s="236"/>
      <c r="BK16" s="236"/>
      <c r="BL16" s="236"/>
      <c r="BM16" s="236"/>
      <c r="BN16" s="236"/>
      <c r="BO16" s="236"/>
      <c r="BP16" s="236"/>
      <c r="BQ16" s="241">
        <v>10</v>
      </c>
      <c r="BR16" s="242"/>
      <c r="BS16" s="1024" t="s">
        <v>624</v>
      </c>
      <c r="BT16" s="1025"/>
      <c r="BU16" s="1025"/>
      <c r="BV16" s="1025"/>
      <c r="BW16" s="1025"/>
      <c r="BX16" s="1025"/>
      <c r="BY16" s="1025"/>
      <c r="BZ16" s="1025"/>
      <c r="CA16" s="1025"/>
      <c r="CB16" s="1025"/>
      <c r="CC16" s="1025"/>
      <c r="CD16" s="1025"/>
      <c r="CE16" s="1025"/>
      <c r="CF16" s="1025"/>
      <c r="CG16" s="1046"/>
      <c r="CH16" s="1021" t="s">
        <v>615</v>
      </c>
      <c r="CI16" s="1022"/>
      <c r="CJ16" s="1022"/>
      <c r="CK16" s="1022"/>
      <c r="CL16" s="1023"/>
      <c r="CM16" s="1021">
        <v>50</v>
      </c>
      <c r="CN16" s="1022"/>
      <c r="CO16" s="1022"/>
      <c r="CP16" s="1022"/>
      <c r="CQ16" s="1023"/>
      <c r="CR16" s="1021">
        <v>3</v>
      </c>
      <c r="CS16" s="1022"/>
      <c r="CT16" s="1022"/>
      <c r="CU16" s="1022"/>
      <c r="CV16" s="1023"/>
      <c r="CW16" s="1021">
        <v>16</v>
      </c>
      <c r="CX16" s="1022"/>
      <c r="CY16" s="1022"/>
      <c r="CZ16" s="1022"/>
      <c r="DA16" s="1023"/>
      <c r="DB16" s="1021" t="s">
        <v>615</v>
      </c>
      <c r="DC16" s="1022"/>
      <c r="DD16" s="1022"/>
      <c r="DE16" s="1022"/>
      <c r="DF16" s="1023"/>
      <c r="DG16" s="1021" t="s">
        <v>615</v>
      </c>
      <c r="DH16" s="1022"/>
      <c r="DI16" s="1022"/>
      <c r="DJ16" s="1022"/>
      <c r="DK16" s="1023"/>
      <c r="DL16" s="1021" t="s">
        <v>615</v>
      </c>
      <c r="DM16" s="1022"/>
      <c r="DN16" s="1022"/>
      <c r="DO16" s="1022"/>
      <c r="DP16" s="1023"/>
      <c r="DQ16" s="1021" t="s">
        <v>615</v>
      </c>
      <c r="DR16" s="1022"/>
      <c r="DS16" s="1022"/>
      <c r="DT16" s="1022"/>
      <c r="DU16" s="1023"/>
      <c r="DV16" s="1024"/>
      <c r="DW16" s="1025"/>
      <c r="DX16" s="1025"/>
      <c r="DY16" s="1025"/>
      <c r="DZ16" s="1026"/>
      <c r="EA16" s="237"/>
    </row>
    <row r="17" spans="1:131" s="238" customFormat="1" ht="26.25" customHeight="1" x14ac:dyDescent="0.2">
      <c r="A17" s="241">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3"/>
      <c r="AL17" s="1114"/>
      <c r="AM17" s="1114"/>
      <c r="AN17" s="1114"/>
      <c r="AO17" s="1114"/>
      <c r="AP17" s="1114"/>
      <c r="AQ17" s="1114"/>
      <c r="AR17" s="1114"/>
      <c r="AS17" s="1114"/>
      <c r="AT17" s="1114"/>
      <c r="AU17" s="1115"/>
      <c r="AV17" s="1115"/>
      <c r="AW17" s="1115"/>
      <c r="AX17" s="1115"/>
      <c r="AY17" s="1116"/>
      <c r="AZ17" s="235"/>
      <c r="BA17" s="235"/>
      <c r="BB17" s="235"/>
      <c r="BC17" s="235"/>
      <c r="BD17" s="235"/>
      <c r="BE17" s="236"/>
      <c r="BF17" s="236"/>
      <c r="BG17" s="236"/>
      <c r="BH17" s="236"/>
      <c r="BI17" s="236"/>
      <c r="BJ17" s="236"/>
      <c r="BK17" s="236"/>
      <c r="BL17" s="236"/>
      <c r="BM17" s="236"/>
      <c r="BN17" s="236"/>
      <c r="BO17" s="236"/>
      <c r="BP17" s="236"/>
      <c r="BQ17" s="241">
        <v>11</v>
      </c>
      <c r="BR17" s="242"/>
      <c r="BS17" s="1024" t="s">
        <v>625</v>
      </c>
      <c r="BT17" s="1025"/>
      <c r="BU17" s="1025"/>
      <c r="BV17" s="1025"/>
      <c r="BW17" s="1025"/>
      <c r="BX17" s="1025"/>
      <c r="BY17" s="1025"/>
      <c r="BZ17" s="1025"/>
      <c r="CA17" s="1025"/>
      <c r="CB17" s="1025"/>
      <c r="CC17" s="1025"/>
      <c r="CD17" s="1025"/>
      <c r="CE17" s="1025"/>
      <c r="CF17" s="1025"/>
      <c r="CG17" s="1046"/>
      <c r="CH17" s="1021">
        <v>-1</v>
      </c>
      <c r="CI17" s="1022"/>
      <c r="CJ17" s="1022"/>
      <c r="CK17" s="1022"/>
      <c r="CL17" s="1023"/>
      <c r="CM17" s="1021">
        <v>49</v>
      </c>
      <c r="CN17" s="1022"/>
      <c r="CO17" s="1022"/>
      <c r="CP17" s="1022"/>
      <c r="CQ17" s="1023"/>
      <c r="CR17" s="1021">
        <v>20</v>
      </c>
      <c r="CS17" s="1022"/>
      <c r="CT17" s="1022"/>
      <c r="CU17" s="1022"/>
      <c r="CV17" s="1023"/>
      <c r="CW17" s="1021" t="s">
        <v>615</v>
      </c>
      <c r="CX17" s="1022"/>
      <c r="CY17" s="1022"/>
      <c r="CZ17" s="1022"/>
      <c r="DA17" s="1023"/>
      <c r="DB17" s="1021" t="s">
        <v>615</v>
      </c>
      <c r="DC17" s="1022"/>
      <c r="DD17" s="1022"/>
      <c r="DE17" s="1022"/>
      <c r="DF17" s="1023"/>
      <c r="DG17" s="1021" t="s">
        <v>615</v>
      </c>
      <c r="DH17" s="1022"/>
      <c r="DI17" s="1022"/>
      <c r="DJ17" s="1022"/>
      <c r="DK17" s="1023"/>
      <c r="DL17" s="1021" t="s">
        <v>615</v>
      </c>
      <c r="DM17" s="1022"/>
      <c r="DN17" s="1022"/>
      <c r="DO17" s="1022"/>
      <c r="DP17" s="1023"/>
      <c r="DQ17" s="1021" t="s">
        <v>615</v>
      </c>
      <c r="DR17" s="1022"/>
      <c r="DS17" s="1022"/>
      <c r="DT17" s="1022"/>
      <c r="DU17" s="1023"/>
      <c r="DV17" s="1024"/>
      <c r="DW17" s="1025"/>
      <c r="DX17" s="1025"/>
      <c r="DY17" s="1025"/>
      <c r="DZ17" s="1026"/>
      <c r="EA17" s="237"/>
    </row>
    <row r="18" spans="1:131" s="238" customFormat="1" ht="26.25" customHeight="1" x14ac:dyDescent="0.2">
      <c r="A18" s="241">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3"/>
      <c r="AL18" s="1114"/>
      <c r="AM18" s="1114"/>
      <c r="AN18" s="1114"/>
      <c r="AO18" s="1114"/>
      <c r="AP18" s="1114"/>
      <c r="AQ18" s="1114"/>
      <c r="AR18" s="1114"/>
      <c r="AS18" s="1114"/>
      <c r="AT18" s="1114"/>
      <c r="AU18" s="1115"/>
      <c r="AV18" s="1115"/>
      <c r="AW18" s="1115"/>
      <c r="AX18" s="1115"/>
      <c r="AY18" s="1116"/>
      <c r="AZ18" s="235"/>
      <c r="BA18" s="235"/>
      <c r="BB18" s="235"/>
      <c r="BC18" s="235"/>
      <c r="BD18" s="235"/>
      <c r="BE18" s="236"/>
      <c r="BF18" s="236"/>
      <c r="BG18" s="236"/>
      <c r="BH18" s="236"/>
      <c r="BI18" s="236"/>
      <c r="BJ18" s="236"/>
      <c r="BK18" s="236"/>
      <c r="BL18" s="236"/>
      <c r="BM18" s="236"/>
      <c r="BN18" s="236"/>
      <c r="BO18" s="236"/>
      <c r="BP18" s="236"/>
      <c r="BQ18" s="241">
        <v>12</v>
      </c>
      <c r="BR18" s="242"/>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37"/>
    </row>
    <row r="19" spans="1:131" s="238" customFormat="1" ht="26.25" customHeight="1" x14ac:dyDescent="0.2">
      <c r="A19" s="241">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3"/>
      <c r="AL19" s="1114"/>
      <c r="AM19" s="1114"/>
      <c r="AN19" s="1114"/>
      <c r="AO19" s="1114"/>
      <c r="AP19" s="1114"/>
      <c r="AQ19" s="1114"/>
      <c r="AR19" s="1114"/>
      <c r="AS19" s="1114"/>
      <c r="AT19" s="1114"/>
      <c r="AU19" s="1115"/>
      <c r="AV19" s="1115"/>
      <c r="AW19" s="1115"/>
      <c r="AX19" s="1115"/>
      <c r="AY19" s="1116"/>
      <c r="AZ19" s="235"/>
      <c r="BA19" s="235"/>
      <c r="BB19" s="235"/>
      <c r="BC19" s="235"/>
      <c r="BD19" s="235"/>
      <c r="BE19" s="236"/>
      <c r="BF19" s="236"/>
      <c r="BG19" s="236"/>
      <c r="BH19" s="236"/>
      <c r="BI19" s="236"/>
      <c r="BJ19" s="236"/>
      <c r="BK19" s="236"/>
      <c r="BL19" s="236"/>
      <c r="BM19" s="236"/>
      <c r="BN19" s="236"/>
      <c r="BO19" s="236"/>
      <c r="BP19" s="236"/>
      <c r="BQ19" s="241">
        <v>13</v>
      </c>
      <c r="BR19" s="242"/>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37"/>
    </row>
    <row r="20" spans="1:131" s="238" customFormat="1" ht="26.25" customHeight="1" x14ac:dyDescent="0.2">
      <c r="A20" s="241">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3"/>
      <c r="AL20" s="1114"/>
      <c r="AM20" s="1114"/>
      <c r="AN20" s="1114"/>
      <c r="AO20" s="1114"/>
      <c r="AP20" s="1114"/>
      <c r="AQ20" s="1114"/>
      <c r="AR20" s="1114"/>
      <c r="AS20" s="1114"/>
      <c r="AT20" s="1114"/>
      <c r="AU20" s="1115"/>
      <c r="AV20" s="1115"/>
      <c r="AW20" s="1115"/>
      <c r="AX20" s="1115"/>
      <c r="AY20" s="1116"/>
      <c r="AZ20" s="235"/>
      <c r="BA20" s="235"/>
      <c r="BB20" s="235"/>
      <c r="BC20" s="235"/>
      <c r="BD20" s="235"/>
      <c r="BE20" s="236"/>
      <c r="BF20" s="236"/>
      <c r="BG20" s="236"/>
      <c r="BH20" s="236"/>
      <c r="BI20" s="236"/>
      <c r="BJ20" s="236"/>
      <c r="BK20" s="236"/>
      <c r="BL20" s="236"/>
      <c r="BM20" s="236"/>
      <c r="BN20" s="236"/>
      <c r="BO20" s="236"/>
      <c r="BP20" s="236"/>
      <c r="BQ20" s="241">
        <v>14</v>
      </c>
      <c r="BR20" s="242"/>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37"/>
    </row>
    <row r="21" spans="1:131" s="238" customFormat="1" ht="26.25" customHeight="1" thickBot="1" x14ac:dyDescent="0.25">
      <c r="A21" s="241">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3"/>
      <c r="AL21" s="1114"/>
      <c r="AM21" s="1114"/>
      <c r="AN21" s="1114"/>
      <c r="AO21" s="1114"/>
      <c r="AP21" s="1114"/>
      <c r="AQ21" s="1114"/>
      <c r="AR21" s="1114"/>
      <c r="AS21" s="1114"/>
      <c r="AT21" s="1114"/>
      <c r="AU21" s="1115"/>
      <c r="AV21" s="1115"/>
      <c r="AW21" s="1115"/>
      <c r="AX21" s="1115"/>
      <c r="AY21" s="1116"/>
      <c r="AZ21" s="235"/>
      <c r="BA21" s="235"/>
      <c r="BB21" s="235"/>
      <c r="BC21" s="235"/>
      <c r="BD21" s="235"/>
      <c r="BE21" s="236"/>
      <c r="BF21" s="236"/>
      <c r="BG21" s="236"/>
      <c r="BH21" s="236"/>
      <c r="BI21" s="236"/>
      <c r="BJ21" s="236"/>
      <c r="BK21" s="236"/>
      <c r="BL21" s="236"/>
      <c r="BM21" s="236"/>
      <c r="BN21" s="236"/>
      <c r="BO21" s="236"/>
      <c r="BP21" s="236"/>
      <c r="BQ21" s="241">
        <v>15</v>
      </c>
      <c r="BR21" s="242"/>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37"/>
    </row>
    <row r="22" spans="1:131" s="238" customFormat="1" ht="26.25" customHeight="1" x14ac:dyDescent="0.2">
      <c r="A22" s="241">
        <v>16</v>
      </c>
      <c r="B22" s="1062"/>
      <c r="C22" s="1063"/>
      <c r="D22" s="1063"/>
      <c r="E22" s="1063"/>
      <c r="F22" s="1063"/>
      <c r="G22" s="1063"/>
      <c r="H22" s="1063"/>
      <c r="I22" s="1063"/>
      <c r="J22" s="1063"/>
      <c r="K22" s="1063"/>
      <c r="L22" s="1063"/>
      <c r="M22" s="1063"/>
      <c r="N22" s="1063"/>
      <c r="O22" s="1063"/>
      <c r="P22" s="1064"/>
      <c r="Q22" s="1106"/>
      <c r="R22" s="1107"/>
      <c r="S22" s="1107"/>
      <c r="T22" s="1107"/>
      <c r="U22" s="1107"/>
      <c r="V22" s="1107"/>
      <c r="W22" s="1107"/>
      <c r="X22" s="1107"/>
      <c r="Y22" s="1107"/>
      <c r="Z22" s="1107"/>
      <c r="AA22" s="1107"/>
      <c r="AB22" s="1107"/>
      <c r="AC22" s="1107"/>
      <c r="AD22" s="1107"/>
      <c r="AE22" s="1108"/>
      <c r="AF22" s="1067"/>
      <c r="AG22" s="1068"/>
      <c r="AH22" s="1068"/>
      <c r="AI22" s="1068"/>
      <c r="AJ22" s="1069"/>
      <c r="AK22" s="1109"/>
      <c r="AL22" s="1110"/>
      <c r="AM22" s="1110"/>
      <c r="AN22" s="1110"/>
      <c r="AO22" s="1110"/>
      <c r="AP22" s="1110"/>
      <c r="AQ22" s="1110"/>
      <c r="AR22" s="1110"/>
      <c r="AS22" s="1110"/>
      <c r="AT22" s="1110"/>
      <c r="AU22" s="1111"/>
      <c r="AV22" s="1111"/>
      <c r="AW22" s="1111"/>
      <c r="AX22" s="1111"/>
      <c r="AY22" s="1112"/>
      <c r="AZ22" s="1060" t="s">
        <v>401</v>
      </c>
      <c r="BA22" s="1060"/>
      <c r="BB22" s="1060"/>
      <c r="BC22" s="1060"/>
      <c r="BD22" s="1061"/>
      <c r="BE22" s="236"/>
      <c r="BF22" s="236"/>
      <c r="BG22" s="236"/>
      <c r="BH22" s="236"/>
      <c r="BI22" s="236"/>
      <c r="BJ22" s="236"/>
      <c r="BK22" s="236"/>
      <c r="BL22" s="236"/>
      <c r="BM22" s="236"/>
      <c r="BN22" s="236"/>
      <c r="BO22" s="236"/>
      <c r="BP22" s="236"/>
      <c r="BQ22" s="241">
        <v>16</v>
      </c>
      <c r="BR22" s="242"/>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37"/>
    </row>
    <row r="23" spans="1:131" s="238" customFormat="1" ht="26.25" customHeight="1" thickBot="1" x14ac:dyDescent="0.25">
      <c r="A23" s="243" t="s">
        <v>402</v>
      </c>
      <c r="B23" s="965" t="s">
        <v>403</v>
      </c>
      <c r="C23" s="966"/>
      <c r="D23" s="966"/>
      <c r="E23" s="966"/>
      <c r="F23" s="966"/>
      <c r="G23" s="966"/>
      <c r="H23" s="966"/>
      <c r="I23" s="966"/>
      <c r="J23" s="966"/>
      <c r="K23" s="966"/>
      <c r="L23" s="966"/>
      <c r="M23" s="966"/>
      <c r="N23" s="966"/>
      <c r="O23" s="966"/>
      <c r="P23" s="976"/>
      <c r="Q23" s="1100">
        <v>147415</v>
      </c>
      <c r="R23" s="1094"/>
      <c r="S23" s="1094"/>
      <c r="T23" s="1094"/>
      <c r="U23" s="1094"/>
      <c r="V23" s="1094">
        <v>143365</v>
      </c>
      <c r="W23" s="1094"/>
      <c r="X23" s="1094"/>
      <c r="Y23" s="1094"/>
      <c r="Z23" s="1094"/>
      <c r="AA23" s="1094">
        <v>4050</v>
      </c>
      <c r="AB23" s="1094"/>
      <c r="AC23" s="1094"/>
      <c r="AD23" s="1094"/>
      <c r="AE23" s="1101"/>
      <c r="AF23" s="1102">
        <v>3145</v>
      </c>
      <c r="AG23" s="1094"/>
      <c r="AH23" s="1094"/>
      <c r="AI23" s="1094"/>
      <c r="AJ23" s="1103"/>
      <c r="AK23" s="1104"/>
      <c r="AL23" s="1105"/>
      <c r="AM23" s="1105"/>
      <c r="AN23" s="1105"/>
      <c r="AO23" s="1105"/>
      <c r="AP23" s="1094">
        <f>SUM(AP7:AT10)</f>
        <v>147938</v>
      </c>
      <c r="AQ23" s="1094"/>
      <c r="AR23" s="1094"/>
      <c r="AS23" s="1094"/>
      <c r="AT23" s="1094"/>
      <c r="AU23" s="1095"/>
      <c r="AV23" s="1095"/>
      <c r="AW23" s="1095"/>
      <c r="AX23" s="1095"/>
      <c r="AY23" s="1096"/>
      <c r="AZ23" s="1097" t="s">
        <v>404</v>
      </c>
      <c r="BA23" s="1098"/>
      <c r="BB23" s="1098"/>
      <c r="BC23" s="1098"/>
      <c r="BD23" s="1099"/>
      <c r="BE23" s="236"/>
      <c r="BF23" s="236"/>
      <c r="BG23" s="236"/>
      <c r="BH23" s="236"/>
      <c r="BI23" s="236"/>
      <c r="BJ23" s="236"/>
      <c r="BK23" s="236"/>
      <c r="BL23" s="236"/>
      <c r="BM23" s="236"/>
      <c r="BN23" s="236"/>
      <c r="BO23" s="236"/>
      <c r="BP23" s="236"/>
      <c r="BQ23" s="241">
        <v>17</v>
      </c>
      <c r="BR23" s="242"/>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37"/>
    </row>
    <row r="24" spans="1:131" s="238" customFormat="1" ht="26.25" customHeight="1" x14ac:dyDescent="0.2">
      <c r="A24" s="1093" t="s">
        <v>405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35"/>
      <c r="BA24" s="235"/>
      <c r="BB24" s="235"/>
      <c r="BC24" s="235"/>
      <c r="BD24" s="235"/>
      <c r="BE24" s="236"/>
      <c r="BF24" s="236"/>
      <c r="BG24" s="236"/>
      <c r="BH24" s="236"/>
      <c r="BI24" s="236"/>
      <c r="BJ24" s="236"/>
      <c r="BK24" s="236"/>
      <c r="BL24" s="236"/>
      <c r="BM24" s="236"/>
      <c r="BN24" s="236"/>
      <c r="BO24" s="236"/>
      <c r="BP24" s="236"/>
      <c r="BQ24" s="241">
        <v>18</v>
      </c>
      <c r="BR24" s="242"/>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37"/>
    </row>
    <row r="25" spans="1:131" ht="26.25" customHeight="1" thickBot="1" x14ac:dyDescent="0.25">
      <c r="A25" s="1092" t="s">
        <v>406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35"/>
      <c r="BK25" s="235"/>
      <c r="BL25" s="235"/>
      <c r="BM25" s="235"/>
      <c r="BN25" s="235"/>
      <c r="BO25" s="244"/>
      <c r="BP25" s="244"/>
      <c r="BQ25" s="241">
        <v>19</v>
      </c>
      <c r="BR25" s="242"/>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33"/>
    </row>
    <row r="26" spans="1:131" ht="26.25" customHeight="1" x14ac:dyDescent="0.2">
      <c r="A26" s="1027" t="s">
        <v>379</v>
      </c>
      <c r="B26" s="1028"/>
      <c r="C26" s="1028"/>
      <c r="D26" s="1028"/>
      <c r="E26" s="1028"/>
      <c r="F26" s="1028"/>
      <c r="G26" s="1028"/>
      <c r="H26" s="1028"/>
      <c r="I26" s="1028"/>
      <c r="J26" s="1028"/>
      <c r="K26" s="1028"/>
      <c r="L26" s="1028"/>
      <c r="M26" s="1028"/>
      <c r="N26" s="1028"/>
      <c r="O26" s="1028"/>
      <c r="P26" s="1029"/>
      <c r="Q26" s="1033" t="s">
        <v>407</v>
      </c>
      <c r="R26" s="1034"/>
      <c r="S26" s="1034"/>
      <c r="T26" s="1034"/>
      <c r="U26" s="1035"/>
      <c r="V26" s="1033" t="s">
        <v>408</v>
      </c>
      <c r="W26" s="1034"/>
      <c r="X26" s="1034"/>
      <c r="Y26" s="1034"/>
      <c r="Z26" s="1035"/>
      <c r="AA26" s="1033" t="s">
        <v>409</v>
      </c>
      <c r="AB26" s="1034"/>
      <c r="AC26" s="1034"/>
      <c r="AD26" s="1034"/>
      <c r="AE26" s="1034"/>
      <c r="AF26" s="1088" t="s">
        <v>410</v>
      </c>
      <c r="AG26" s="1040"/>
      <c r="AH26" s="1040"/>
      <c r="AI26" s="1040"/>
      <c r="AJ26" s="1089"/>
      <c r="AK26" s="1034" t="s">
        <v>411</v>
      </c>
      <c r="AL26" s="1034"/>
      <c r="AM26" s="1034"/>
      <c r="AN26" s="1034"/>
      <c r="AO26" s="1035"/>
      <c r="AP26" s="1033" t="s">
        <v>412</v>
      </c>
      <c r="AQ26" s="1034"/>
      <c r="AR26" s="1034"/>
      <c r="AS26" s="1034"/>
      <c r="AT26" s="1035"/>
      <c r="AU26" s="1033" t="s">
        <v>413</v>
      </c>
      <c r="AV26" s="1034"/>
      <c r="AW26" s="1034"/>
      <c r="AX26" s="1034"/>
      <c r="AY26" s="1035"/>
      <c r="AZ26" s="1033" t="s">
        <v>414</v>
      </c>
      <c r="BA26" s="1034"/>
      <c r="BB26" s="1034"/>
      <c r="BC26" s="1034"/>
      <c r="BD26" s="1035"/>
      <c r="BE26" s="1033" t="s">
        <v>386</v>
      </c>
      <c r="BF26" s="1034"/>
      <c r="BG26" s="1034"/>
      <c r="BH26" s="1034"/>
      <c r="BI26" s="1047"/>
      <c r="BJ26" s="235"/>
      <c r="BK26" s="235"/>
      <c r="BL26" s="235"/>
      <c r="BM26" s="235"/>
      <c r="BN26" s="235"/>
      <c r="BO26" s="244"/>
      <c r="BP26" s="244"/>
      <c r="BQ26" s="241">
        <v>20</v>
      </c>
      <c r="BR26" s="242"/>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33"/>
    </row>
    <row r="27" spans="1:131" ht="26.25" customHeight="1" thickBot="1" x14ac:dyDescent="0.25">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0"/>
      <c r="AG27" s="1043"/>
      <c r="AH27" s="1043"/>
      <c r="AI27" s="1043"/>
      <c r="AJ27" s="1091"/>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35"/>
      <c r="BK27" s="235"/>
      <c r="BL27" s="235"/>
      <c r="BM27" s="235"/>
      <c r="BN27" s="235"/>
      <c r="BO27" s="244"/>
      <c r="BP27" s="244"/>
      <c r="BQ27" s="241">
        <v>21</v>
      </c>
      <c r="BR27" s="242"/>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33"/>
    </row>
    <row r="28" spans="1:131" ht="26.25" customHeight="1" thickTop="1" x14ac:dyDescent="0.2">
      <c r="A28" s="245">
        <v>1</v>
      </c>
      <c r="B28" s="1079" t="s">
        <v>415</v>
      </c>
      <c r="C28" s="1080"/>
      <c r="D28" s="1080"/>
      <c r="E28" s="1080"/>
      <c r="F28" s="1080"/>
      <c r="G28" s="1080"/>
      <c r="H28" s="1080"/>
      <c r="I28" s="1080"/>
      <c r="J28" s="1080"/>
      <c r="K28" s="1080"/>
      <c r="L28" s="1080"/>
      <c r="M28" s="1080"/>
      <c r="N28" s="1080"/>
      <c r="O28" s="1080"/>
      <c r="P28" s="1081"/>
      <c r="Q28" s="1082">
        <v>28880</v>
      </c>
      <c r="R28" s="1083"/>
      <c r="S28" s="1083"/>
      <c r="T28" s="1083"/>
      <c r="U28" s="1083"/>
      <c r="V28" s="1083">
        <v>28404</v>
      </c>
      <c r="W28" s="1083"/>
      <c r="X28" s="1083"/>
      <c r="Y28" s="1083"/>
      <c r="Z28" s="1083"/>
      <c r="AA28" s="1084">
        <f>Q28-V28</f>
        <v>476</v>
      </c>
      <c r="AB28" s="1084"/>
      <c r="AC28" s="1084"/>
      <c r="AD28" s="1084"/>
      <c r="AE28" s="1085"/>
      <c r="AF28" s="1086">
        <v>477</v>
      </c>
      <c r="AG28" s="1083"/>
      <c r="AH28" s="1083"/>
      <c r="AI28" s="1083"/>
      <c r="AJ28" s="1087"/>
      <c r="AK28" s="1074"/>
      <c r="AL28" s="1075"/>
      <c r="AM28" s="1075"/>
      <c r="AN28" s="1075"/>
      <c r="AO28" s="1075"/>
      <c r="AP28" s="1075" t="s">
        <v>547</v>
      </c>
      <c r="AQ28" s="1075"/>
      <c r="AR28" s="1075"/>
      <c r="AS28" s="1075"/>
      <c r="AT28" s="1075"/>
      <c r="AU28" s="1075" t="s">
        <v>547</v>
      </c>
      <c r="AV28" s="1075"/>
      <c r="AW28" s="1075"/>
      <c r="AX28" s="1075"/>
      <c r="AY28" s="1075"/>
      <c r="AZ28" s="1076" t="s">
        <v>547</v>
      </c>
      <c r="BA28" s="1076"/>
      <c r="BB28" s="1076"/>
      <c r="BC28" s="1076"/>
      <c r="BD28" s="1076"/>
      <c r="BE28" s="1077"/>
      <c r="BF28" s="1077"/>
      <c r="BG28" s="1077"/>
      <c r="BH28" s="1077"/>
      <c r="BI28" s="1078"/>
      <c r="BJ28" s="235"/>
      <c r="BK28" s="235"/>
      <c r="BL28" s="235"/>
      <c r="BM28" s="235"/>
      <c r="BN28" s="235"/>
      <c r="BO28" s="244"/>
      <c r="BP28" s="244"/>
      <c r="BQ28" s="241">
        <v>22</v>
      </c>
      <c r="BR28" s="242"/>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33"/>
    </row>
    <row r="29" spans="1:131" ht="26.25" customHeight="1" x14ac:dyDescent="0.2">
      <c r="A29" s="245">
        <v>2</v>
      </c>
      <c r="B29" s="1062" t="s">
        <v>416</v>
      </c>
      <c r="C29" s="1063"/>
      <c r="D29" s="1063"/>
      <c r="E29" s="1063"/>
      <c r="F29" s="1063"/>
      <c r="G29" s="1063"/>
      <c r="H29" s="1063"/>
      <c r="I29" s="1063"/>
      <c r="J29" s="1063"/>
      <c r="K29" s="1063"/>
      <c r="L29" s="1063"/>
      <c r="M29" s="1063"/>
      <c r="N29" s="1063"/>
      <c r="O29" s="1063"/>
      <c r="P29" s="1064"/>
      <c r="Q29" s="1070">
        <v>26902</v>
      </c>
      <c r="R29" s="1071"/>
      <c r="S29" s="1071"/>
      <c r="T29" s="1071"/>
      <c r="U29" s="1071"/>
      <c r="V29" s="1071">
        <v>26878</v>
      </c>
      <c r="W29" s="1071"/>
      <c r="X29" s="1071"/>
      <c r="Y29" s="1071"/>
      <c r="Z29" s="1071"/>
      <c r="AA29" s="1071">
        <f>Q29-V29</f>
        <v>24</v>
      </c>
      <c r="AB29" s="1071"/>
      <c r="AC29" s="1071"/>
      <c r="AD29" s="1071"/>
      <c r="AE29" s="1072"/>
      <c r="AF29" s="1067">
        <v>24</v>
      </c>
      <c r="AG29" s="1068"/>
      <c r="AH29" s="1068"/>
      <c r="AI29" s="1068"/>
      <c r="AJ29" s="1069"/>
      <c r="AK29" s="1008" t="s">
        <v>547</v>
      </c>
      <c r="AL29" s="999"/>
      <c r="AM29" s="999"/>
      <c r="AN29" s="999"/>
      <c r="AO29" s="999"/>
      <c r="AP29" s="999" t="s">
        <v>547</v>
      </c>
      <c r="AQ29" s="999"/>
      <c r="AR29" s="999"/>
      <c r="AS29" s="999"/>
      <c r="AT29" s="999"/>
      <c r="AU29" s="999" t="s">
        <v>547</v>
      </c>
      <c r="AV29" s="999"/>
      <c r="AW29" s="999"/>
      <c r="AX29" s="999"/>
      <c r="AY29" s="999"/>
      <c r="AZ29" s="1073" t="s">
        <v>547</v>
      </c>
      <c r="BA29" s="1073"/>
      <c r="BB29" s="1073"/>
      <c r="BC29" s="1073"/>
      <c r="BD29" s="1073"/>
      <c r="BE29" s="1000"/>
      <c r="BF29" s="1000"/>
      <c r="BG29" s="1000"/>
      <c r="BH29" s="1000"/>
      <c r="BI29" s="1001"/>
      <c r="BJ29" s="235"/>
      <c r="BK29" s="235"/>
      <c r="BL29" s="235"/>
      <c r="BM29" s="235"/>
      <c r="BN29" s="235"/>
      <c r="BO29" s="244"/>
      <c r="BP29" s="244"/>
      <c r="BQ29" s="241">
        <v>23</v>
      </c>
      <c r="BR29" s="242"/>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33"/>
    </row>
    <row r="30" spans="1:131" ht="26.25" customHeight="1" x14ac:dyDescent="0.2">
      <c r="A30" s="245">
        <v>3</v>
      </c>
      <c r="B30" s="1062" t="s">
        <v>417</v>
      </c>
      <c r="C30" s="1063"/>
      <c r="D30" s="1063"/>
      <c r="E30" s="1063"/>
      <c r="F30" s="1063"/>
      <c r="G30" s="1063"/>
      <c r="H30" s="1063"/>
      <c r="I30" s="1063"/>
      <c r="J30" s="1063"/>
      <c r="K30" s="1063"/>
      <c r="L30" s="1063"/>
      <c r="M30" s="1063"/>
      <c r="N30" s="1063"/>
      <c r="O30" s="1063"/>
      <c r="P30" s="1064"/>
      <c r="Q30" s="1070">
        <v>31856</v>
      </c>
      <c r="R30" s="1071"/>
      <c r="S30" s="1071"/>
      <c r="T30" s="1071"/>
      <c r="U30" s="1071"/>
      <c r="V30" s="1071">
        <v>31198</v>
      </c>
      <c r="W30" s="1071"/>
      <c r="X30" s="1071"/>
      <c r="Y30" s="1071"/>
      <c r="Z30" s="1071"/>
      <c r="AA30" s="1071">
        <f t="shared" ref="AA30:AA31" si="1">Q30-V30</f>
        <v>658</v>
      </c>
      <c r="AB30" s="1071"/>
      <c r="AC30" s="1071"/>
      <c r="AD30" s="1071"/>
      <c r="AE30" s="1072"/>
      <c r="AF30" s="1067">
        <v>658</v>
      </c>
      <c r="AG30" s="1068"/>
      <c r="AH30" s="1068"/>
      <c r="AI30" s="1068"/>
      <c r="AJ30" s="1069"/>
      <c r="AK30" s="1008">
        <v>5160</v>
      </c>
      <c r="AL30" s="999"/>
      <c r="AM30" s="999"/>
      <c r="AN30" s="999"/>
      <c r="AO30" s="999"/>
      <c r="AP30" s="999" t="s">
        <v>547</v>
      </c>
      <c r="AQ30" s="999"/>
      <c r="AR30" s="999"/>
      <c r="AS30" s="999"/>
      <c r="AT30" s="999"/>
      <c r="AU30" s="999" t="s">
        <v>547</v>
      </c>
      <c r="AV30" s="999"/>
      <c r="AW30" s="999"/>
      <c r="AX30" s="999"/>
      <c r="AY30" s="999"/>
      <c r="AZ30" s="1073" t="s">
        <v>547</v>
      </c>
      <c r="BA30" s="1073"/>
      <c r="BB30" s="1073"/>
      <c r="BC30" s="1073"/>
      <c r="BD30" s="1073"/>
      <c r="BE30" s="1000"/>
      <c r="BF30" s="1000"/>
      <c r="BG30" s="1000"/>
      <c r="BH30" s="1000"/>
      <c r="BI30" s="1001"/>
      <c r="BJ30" s="235"/>
      <c r="BK30" s="235"/>
      <c r="BL30" s="235"/>
      <c r="BM30" s="235"/>
      <c r="BN30" s="235"/>
      <c r="BO30" s="244"/>
      <c r="BP30" s="244"/>
      <c r="BQ30" s="241">
        <v>24</v>
      </c>
      <c r="BR30" s="242"/>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33"/>
    </row>
    <row r="31" spans="1:131" ht="26.25" customHeight="1" x14ac:dyDescent="0.2">
      <c r="A31" s="245">
        <v>4</v>
      </c>
      <c r="B31" s="1062" t="s">
        <v>418</v>
      </c>
      <c r="C31" s="1063"/>
      <c r="D31" s="1063"/>
      <c r="E31" s="1063"/>
      <c r="F31" s="1063"/>
      <c r="G31" s="1063"/>
      <c r="H31" s="1063"/>
      <c r="I31" s="1063"/>
      <c r="J31" s="1063"/>
      <c r="K31" s="1063"/>
      <c r="L31" s="1063"/>
      <c r="M31" s="1063"/>
      <c r="N31" s="1063"/>
      <c r="O31" s="1063"/>
      <c r="P31" s="1064"/>
      <c r="Q31" s="1070">
        <v>4473</v>
      </c>
      <c r="R31" s="1071"/>
      <c r="S31" s="1071"/>
      <c r="T31" s="1071"/>
      <c r="U31" s="1071"/>
      <c r="V31" s="1071">
        <v>4384</v>
      </c>
      <c r="W31" s="1071"/>
      <c r="X31" s="1071"/>
      <c r="Y31" s="1071"/>
      <c r="Z31" s="1071"/>
      <c r="AA31" s="1071">
        <f t="shared" si="1"/>
        <v>89</v>
      </c>
      <c r="AB31" s="1071"/>
      <c r="AC31" s="1071"/>
      <c r="AD31" s="1071"/>
      <c r="AE31" s="1072"/>
      <c r="AF31" s="1067">
        <v>89</v>
      </c>
      <c r="AG31" s="1068"/>
      <c r="AH31" s="1068"/>
      <c r="AI31" s="1068"/>
      <c r="AJ31" s="1069"/>
      <c r="AK31" s="1008">
        <v>1197</v>
      </c>
      <c r="AL31" s="999"/>
      <c r="AM31" s="999"/>
      <c r="AN31" s="999"/>
      <c r="AO31" s="999"/>
      <c r="AP31" s="999" t="s">
        <v>547</v>
      </c>
      <c r="AQ31" s="999"/>
      <c r="AR31" s="999"/>
      <c r="AS31" s="999"/>
      <c r="AT31" s="999"/>
      <c r="AU31" s="999" t="s">
        <v>547</v>
      </c>
      <c r="AV31" s="999"/>
      <c r="AW31" s="999"/>
      <c r="AX31" s="999"/>
      <c r="AY31" s="999"/>
      <c r="AZ31" s="1073" t="s">
        <v>547</v>
      </c>
      <c r="BA31" s="1073"/>
      <c r="BB31" s="1073"/>
      <c r="BC31" s="1073"/>
      <c r="BD31" s="1073"/>
      <c r="BE31" s="1000"/>
      <c r="BF31" s="1000"/>
      <c r="BG31" s="1000"/>
      <c r="BH31" s="1000"/>
      <c r="BI31" s="1001"/>
      <c r="BJ31" s="235"/>
      <c r="BK31" s="235"/>
      <c r="BL31" s="235"/>
      <c r="BM31" s="235"/>
      <c r="BN31" s="235"/>
      <c r="BO31" s="244"/>
      <c r="BP31" s="244"/>
      <c r="BQ31" s="241">
        <v>25</v>
      </c>
      <c r="BR31" s="242"/>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33"/>
    </row>
    <row r="32" spans="1:131" ht="26.25" customHeight="1" x14ac:dyDescent="0.2">
      <c r="A32" s="245">
        <v>5</v>
      </c>
      <c r="B32" s="1062" t="s">
        <v>419</v>
      </c>
      <c r="C32" s="1063"/>
      <c r="D32" s="1063"/>
      <c r="E32" s="1063"/>
      <c r="F32" s="1063"/>
      <c r="G32" s="1063"/>
      <c r="H32" s="1063"/>
      <c r="I32" s="1063"/>
      <c r="J32" s="1063"/>
      <c r="K32" s="1063"/>
      <c r="L32" s="1063"/>
      <c r="M32" s="1063"/>
      <c r="N32" s="1063"/>
      <c r="O32" s="1063"/>
      <c r="P32" s="1064"/>
      <c r="Q32" s="1070">
        <v>4459</v>
      </c>
      <c r="R32" s="1071"/>
      <c r="S32" s="1071"/>
      <c r="T32" s="1071"/>
      <c r="U32" s="1071"/>
      <c r="V32" s="1071">
        <v>4264</v>
      </c>
      <c r="W32" s="1071"/>
      <c r="X32" s="1071"/>
      <c r="Y32" s="1071"/>
      <c r="Z32" s="1071"/>
      <c r="AA32" s="1071">
        <f t="shared" ref="AA32:AA37" si="2">Q32-V32</f>
        <v>195</v>
      </c>
      <c r="AB32" s="1071"/>
      <c r="AC32" s="1071"/>
      <c r="AD32" s="1071"/>
      <c r="AE32" s="1072"/>
      <c r="AF32" s="1067">
        <v>3199</v>
      </c>
      <c r="AG32" s="1068"/>
      <c r="AH32" s="1068"/>
      <c r="AI32" s="1068"/>
      <c r="AJ32" s="1069"/>
      <c r="AK32" s="1008">
        <v>98</v>
      </c>
      <c r="AL32" s="999"/>
      <c r="AM32" s="999"/>
      <c r="AN32" s="999"/>
      <c r="AO32" s="999"/>
      <c r="AP32" s="999">
        <v>18986</v>
      </c>
      <c r="AQ32" s="999"/>
      <c r="AR32" s="999"/>
      <c r="AS32" s="999"/>
      <c r="AT32" s="999"/>
      <c r="AU32" s="999">
        <v>721</v>
      </c>
      <c r="AV32" s="999"/>
      <c r="AW32" s="999"/>
      <c r="AX32" s="999"/>
      <c r="AY32" s="999"/>
      <c r="AZ32" s="1073" t="s">
        <v>547</v>
      </c>
      <c r="BA32" s="1073"/>
      <c r="BB32" s="1073"/>
      <c r="BC32" s="1073"/>
      <c r="BD32" s="1073"/>
      <c r="BE32" s="1000" t="s">
        <v>420</v>
      </c>
      <c r="BF32" s="1000"/>
      <c r="BG32" s="1000"/>
      <c r="BH32" s="1000"/>
      <c r="BI32" s="1001"/>
      <c r="BJ32" s="235"/>
      <c r="BK32" s="235"/>
      <c r="BL32" s="235"/>
      <c r="BM32" s="235"/>
      <c r="BN32" s="235"/>
      <c r="BO32" s="244"/>
      <c r="BP32" s="244"/>
      <c r="BQ32" s="241">
        <v>26</v>
      </c>
      <c r="BR32" s="242"/>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33"/>
    </row>
    <row r="33" spans="1:131" ht="26.25" customHeight="1" x14ac:dyDescent="0.2">
      <c r="A33" s="245">
        <v>6</v>
      </c>
      <c r="B33" s="1062" t="s">
        <v>421</v>
      </c>
      <c r="C33" s="1063"/>
      <c r="D33" s="1063"/>
      <c r="E33" s="1063"/>
      <c r="F33" s="1063"/>
      <c r="G33" s="1063"/>
      <c r="H33" s="1063"/>
      <c r="I33" s="1063"/>
      <c r="J33" s="1063"/>
      <c r="K33" s="1063"/>
      <c r="L33" s="1063"/>
      <c r="M33" s="1063"/>
      <c r="N33" s="1063"/>
      <c r="O33" s="1063"/>
      <c r="P33" s="1064"/>
      <c r="Q33" s="1070">
        <f>7448+100</f>
        <v>7548</v>
      </c>
      <c r="R33" s="1071"/>
      <c r="S33" s="1071"/>
      <c r="T33" s="1071"/>
      <c r="U33" s="1071"/>
      <c r="V33" s="1071">
        <f>6299+101</f>
        <v>6400</v>
      </c>
      <c r="W33" s="1071"/>
      <c r="X33" s="1071"/>
      <c r="Y33" s="1071"/>
      <c r="Z33" s="1071"/>
      <c r="AA33" s="1071">
        <f t="shared" si="2"/>
        <v>1148</v>
      </c>
      <c r="AB33" s="1071"/>
      <c r="AC33" s="1071"/>
      <c r="AD33" s="1071"/>
      <c r="AE33" s="1072"/>
      <c r="AF33" s="1067">
        <v>2125</v>
      </c>
      <c r="AG33" s="1068"/>
      <c r="AH33" s="1068"/>
      <c r="AI33" s="1068"/>
      <c r="AJ33" s="1069"/>
      <c r="AK33" s="1008">
        <v>1973</v>
      </c>
      <c r="AL33" s="999"/>
      <c r="AM33" s="999"/>
      <c r="AN33" s="999"/>
      <c r="AO33" s="999"/>
      <c r="AP33" s="999">
        <v>46899</v>
      </c>
      <c r="AQ33" s="999"/>
      <c r="AR33" s="999"/>
      <c r="AS33" s="999"/>
      <c r="AT33" s="999"/>
      <c r="AU33" s="999">
        <v>16274</v>
      </c>
      <c r="AV33" s="999"/>
      <c r="AW33" s="999"/>
      <c r="AX33" s="999"/>
      <c r="AY33" s="999"/>
      <c r="AZ33" s="1073" t="s">
        <v>547</v>
      </c>
      <c r="BA33" s="1073"/>
      <c r="BB33" s="1073"/>
      <c r="BC33" s="1073"/>
      <c r="BD33" s="1073"/>
      <c r="BE33" s="1000" t="s">
        <v>422</v>
      </c>
      <c r="BF33" s="1000"/>
      <c r="BG33" s="1000"/>
      <c r="BH33" s="1000"/>
      <c r="BI33" s="1001"/>
      <c r="BJ33" s="235"/>
      <c r="BK33" s="235"/>
      <c r="BL33" s="235"/>
      <c r="BM33" s="235"/>
      <c r="BN33" s="235"/>
      <c r="BO33" s="244"/>
      <c r="BP33" s="244"/>
      <c r="BQ33" s="241">
        <v>27</v>
      </c>
      <c r="BR33" s="242"/>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33"/>
    </row>
    <row r="34" spans="1:131" ht="26.25" customHeight="1" x14ac:dyDescent="0.2">
      <c r="A34" s="245">
        <v>7</v>
      </c>
      <c r="B34" s="1062" t="s">
        <v>423</v>
      </c>
      <c r="C34" s="1063"/>
      <c r="D34" s="1063"/>
      <c r="E34" s="1063"/>
      <c r="F34" s="1063"/>
      <c r="G34" s="1063"/>
      <c r="H34" s="1063"/>
      <c r="I34" s="1063"/>
      <c r="J34" s="1063"/>
      <c r="K34" s="1063"/>
      <c r="L34" s="1063"/>
      <c r="M34" s="1063"/>
      <c r="N34" s="1063"/>
      <c r="O34" s="1063"/>
      <c r="P34" s="1064"/>
      <c r="Q34" s="1070">
        <v>1211</v>
      </c>
      <c r="R34" s="1071"/>
      <c r="S34" s="1071"/>
      <c r="T34" s="1071"/>
      <c r="U34" s="1071"/>
      <c r="V34" s="1071">
        <v>1476</v>
      </c>
      <c r="W34" s="1071"/>
      <c r="X34" s="1071"/>
      <c r="Y34" s="1071"/>
      <c r="Z34" s="1071"/>
      <c r="AA34" s="1071">
        <f>Q34-V34</f>
        <v>-265</v>
      </c>
      <c r="AB34" s="1071"/>
      <c r="AC34" s="1071"/>
      <c r="AD34" s="1071"/>
      <c r="AE34" s="1072"/>
      <c r="AF34" s="1067">
        <v>25</v>
      </c>
      <c r="AG34" s="1068"/>
      <c r="AH34" s="1068"/>
      <c r="AI34" s="1068"/>
      <c r="AJ34" s="1069"/>
      <c r="AK34" s="1008">
        <v>508</v>
      </c>
      <c r="AL34" s="999"/>
      <c r="AM34" s="999"/>
      <c r="AN34" s="999"/>
      <c r="AO34" s="999"/>
      <c r="AP34" s="999">
        <v>2212</v>
      </c>
      <c r="AQ34" s="999"/>
      <c r="AR34" s="999"/>
      <c r="AS34" s="999"/>
      <c r="AT34" s="999"/>
      <c r="AU34" s="999">
        <v>622</v>
      </c>
      <c r="AV34" s="999"/>
      <c r="AW34" s="999"/>
      <c r="AX34" s="999"/>
      <c r="AY34" s="999"/>
      <c r="AZ34" s="1073" t="s">
        <v>547</v>
      </c>
      <c r="BA34" s="1073"/>
      <c r="BB34" s="1073"/>
      <c r="BC34" s="1073"/>
      <c r="BD34" s="1073"/>
      <c r="BE34" s="1000" t="s">
        <v>420</v>
      </c>
      <c r="BF34" s="1000"/>
      <c r="BG34" s="1000"/>
      <c r="BH34" s="1000"/>
      <c r="BI34" s="1001"/>
      <c r="BJ34" s="235"/>
      <c r="BK34" s="235"/>
      <c r="BL34" s="235"/>
      <c r="BM34" s="235"/>
      <c r="BN34" s="235"/>
      <c r="BO34" s="244"/>
      <c r="BP34" s="244"/>
      <c r="BQ34" s="241">
        <v>28</v>
      </c>
      <c r="BR34" s="242"/>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33"/>
    </row>
    <row r="35" spans="1:131" ht="26.25" customHeight="1" x14ac:dyDescent="0.2">
      <c r="A35" s="245">
        <v>8</v>
      </c>
      <c r="B35" s="1062" t="s">
        <v>424</v>
      </c>
      <c r="C35" s="1063"/>
      <c r="D35" s="1063"/>
      <c r="E35" s="1063"/>
      <c r="F35" s="1063"/>
      <c r="G35" s="1063"/>
      <c r="H35" s="1063"/>
      <c r="I35" s="1063"/>
      <c r="J35" s="1063"/>
      <c r="K35" s="1063"/>
      <c r="L35" s="1063"/>
      <c r="M35" s="1063"/>
      <c r="N35" s="1063"/>
      <c r="O35" s="1063"/>
      <c r="P35" s="1064"/>
      <c r="Q35" s="1070">
        <f>24550+698+597</f>
        <v>25845</v>
      </c>
      <c r="R35" s="1071"/>
      <c r="S35" s="1071"/>
      <c r="T35" s="1071"/>
      <c r="U35" s="1071"/>
      <c r="V35" s="1071">
        <f>20491+641+601</f>
        <v>21733</v>
      </c>
      <c r="W35" s="1071"/>
      <c r="X35" s="1071"/>
      <c r="Y35" s="1071"/>
      <c r="Z35" s="1071"/>
      <c r="AA35" s="1071">
        <f t="shared" si="2"/>
        <v>4112</v>
      </c>
      <c r="AB35" s="1071"/>
      <c r="AC35" s="1071"/>
      <c r="AD35" s="1071"/>
      <c r="AE35" s="1072"/>
      <c r="AF35" s="1067">
        <v>1949</v>
      </c>
      <c r="AG35" s="1068"/>
      <c r="AH35" s="1068"/>
      <c r="AI35" s="1068"/>
      <c r="AJ35" s="1069"/>
      <c r="AK35" s="1008">
        <v>2574</v>
      </c>
      <c r="AL35" s="999"/>
      <c r="AM35" s="999"/>
      <c r="AN35" s="999"/>
      <c r="AO35" s="999"/>
      <c r="AP35" s="999">
        <v>10381</v>
      </c>
      <c r="AQ35" s="999"/>
      <c r="AR35" s="999"/>
      <c r="AS35" s="999"/>
      <c r="AT35" s="999"/>
      <c r="AU35" s="999">
        <v>6924</v>
      </c>
      <c r="AV35" s="999"/>
      <c r="AW35" s="999"/>
      <c r="AX35" s="999"/>
      <c r="AY35" s="999"/>
      <c r="AZ35" s="1073" t="s">
        <v>547</v>
      </c>
      <c r="BA35" s="1073"/>
      <c r="BB35" s="1073"/>
      <c r="BC35" s="1073"/>
      <c r="BD35" s="1073"/>
      <c r="BE35" s="1000" t="s">
        <v>425</v>
      </c>
      <c r="BF35" s="1000"/>
      <c r="BG35" s="1000"/>
      <c r="BH35" s="1000"/>
      <c r="BI35" s="1001"/>
      <c r="BJ35" s="235"/>
      <c r="BK35" s="235"/>
      <c r="BL35" s="235"/>
      <c r="BM35" s="235"/>
      <c r="BN35" s="235"/>
      <c r="BO35" s="244"/>
      <c r="BP35" s="244"/>
      <c r="BQ35" s="241">
        <v>29</v>
      </c>
      <c r="BR35" s="242"/>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33"/>
    </row>
    <row r="36" spans="1:131" ht="26.25" customHeight="1" x14ac:dyDescent="0.2">
      <c r="A36" s="245">
        <v>9</v>
      </c>
      <c r="B36" s="1062" t="s">
        <v>426</v>
      </c>
      <c r="C36" s="1063"/>
      <c r="D36" s="1063"/>
      <c r="E36" s="1063"/>
      <c r="F36" s="1063"/>
      <c r="G36" s="1063"/>
      <c r="H36" s="1063"/>
      <c r="I36" s="1063"/>
      <c r="J36" s="1063"/>
      <c r="K36" s="1063"/>
      <c r="L36" s="1063"/>
      <c r="M36" s="1063"/>
      <c r="N36" s="1063"/>
      <c r="O36" s="1063"/>
      <c r="P36" s="1064"/>
      <c r="Q36" s="1070">
        <v>411</v>
      </c>
      <c r="R36" s="1071"/>
      <c r="S36" s="1071"/>
      <c r="T36" s="1071"/>
      <c r="U36" s="1071"/>
      <c r="V36" s="1071">
        <v>407</v>
      </c>
      <c r="W36" s="1071"/>
      <c r="X36" s="1071"/>
      <c r="Y36" s="1071"/>
      <c r="Z36" s="1071"/>
      <c r="AA36" s="1071">
        <f t="shared" si="2"/>
        <v>4</v>
      </c>
      <c r="AB36" s="1071"/>
      <c r="AC36" s="1071"/>
      <c r="AD36" s="1071"/>
      <c r="AE36" s="1072"/>
      <c r="AF36" s="1067">
        <v>4</v>
      </c>
      <c r="AG36" s="1068"/>
      <c r="AH36" s="1068"/>
      <c r="AI36" s="1068"/>
      <c r="AJ36" s="1069"/>
      <c r="AK36" s="1008">
        <v>214</v>
      </c>
      <c r="AL36" s="999"/>
      <c r="AM36" s="999"/>
      <c r="AN36" s="999"/>
      <c r="AO36" s="999"/>
      <c r="AP36" s="999">
        <v>211</v>
      </c>
      <c r="AQ36" s="999"/>
      <c r="AR36" s="999"/>
      <c r="AS36" s="999"/>
      <c r="AT36" s="999"/>
      <c r="AU36" s="999">
        <v>163</v>
      </c>
      <c r="AV36" s="999"/>
      <c r="AW36" s="999"/>
      <c r="AX36" s="999"/>
      <c r="AY36" s="999"/>
      <c r="AZ36" s="1073" t="s">
        <v>547</v>
      </c>
      <c r="BA36" s="1073"/>
      <c r="BB36" s="1073"/>
      <c r="BC36" s="1073"/>
      <c r="BD36" s="1073"/>
      <c r="BE36" s="1000" t="s">
        <v>427</v>
      </c>
      <c r="BF36" s="1000"/>
      <c r="BG36" s="1000"/>
      <c r="BH36" s="1000"/>
      <c r="BI36" s="1001"/>
      <c r="BJ36" s="235"/>
      <c r="BK36" s="235"/>
      <c r="BL36" s="235"/>
      <c r="BM36" s="235"/>
      <c r="BN36" s="235"/>
      <c r="BO36" s="244"/>
      <c r="BP36" s="244"/>
      <c r="BQ36" s="241">
        <v>30</v>
      </c>
      <c r="BR36" s="242"/>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33"/>
    </row>
    <row r="37" spans="1:131" ht="26.25" customHeight="1" x14ac:dyDescent="0.2">
      <c r="A37" s="245">
        <v>10</v>
      </c>
      <c r="B37" s="1062" t="s">
        <v>428</v>
      </c>
      <c r="C37" s="1063"/>
      <c r="D37" s="1063"/>
      <c r="E37" s="1063"/>
      <c r="F37" s="1063"/>
      <c r="G37" s="1063"/>
      <c r="H37" s="1063"/>
      <c r="I37" s="1063"/>
      <c r="J37" s="1063"/>
      <c r="K37" s="1063"/>
      <c r="L37" s="1063"/>
      <c r="M37" s="1063"/>
      <c r="N37" s="1063"/>
      <c r="O37" s="1063"/>
      <c r="P37" s="1064"/>
      <c r="Q37" s="1070">
        <v>5</v>
      </c>
      <c r="R37" s="1071"/>
      <c r="S37" s="1071"/>
      <c r="T37" s="1071"/>
      <c r="U37" s="1071"/>
      <c r="V37" s="1071">
        <v>4</v>
      </c>
      <c r="W37" s="1071"/>
      <c r="X37" s="1071"/>
      <c r="Y37" s="1071"/>
      <c r="Z37" s="1071"/>
      <c r="AA37" s="1071">
        <f t="shared" si="2"/>
        <v>1</v>
      </c>
      <c r="AB37" s="1071"/>
      <c r="AC37" s="1071"/>
      <c r="AD37" s="1071"/>
      <c r="AE37" s="1072"/>
      <c r="AF37" s="1067">
        <v>1</v>
      </c>
      <c r="AG37" s="1068"/>
      <c r="AH37" s="1068"/>
      <c r="AI37" s="1068"/>
      <c r="AJ37" s="1069"/>
      <c r="AK37" s="1008" t="s">
        <v>547</v>
      </c>
      <c r="AL37" s="999"/>
      <c r="AM37" s="999"/>
      <c r="AN37" s="999"/>
      <c r="AO37" s="999"/>
      <c r="AP37" s="999" t="s">
        <v>547</v>
      </c>
      <c r="AQ37" s="999"/>
      <c r="AR37" s="999"/>
      <c r="AS37" s="999"/>
      <c r="AT37" s="999"/>
      <c r="AU37" s="999" t="s">
        <v>547</v>
      </c>
      <c r="AV37" s="999"/>
      <c r="AW37" s="999"/>
      <c r="AX37" s="999"/>
      <c r="AY37" s="999"/>
      <c r="AZ37" s="1073" t="s">
        <v>547</v>
      </c>
      <c r="BA37" s="1073"/>
      <c r="BB37" s="1073"/>
      <c r="BC37" s="1073"/>
      <c r="BD37" s="1073"/>
      <c r="BE37" s="1000" t="s">
        <v>429</v>
      </c>
      <c r="BF37" s="1000"/>
      <c r="BG37" s="1000"/>
      <c r="BH37" s="1000"/>
      <c r="BI37" s="1001"/>
      <c r="BJ37" s="235"/>
      <c r="BK37" s="235"/>
      <c r="BL37" s="235"/>
      <c r="BM37" s="235"/>
      <c r="BN37" s="235"/>
      <c r="BO37" s="244"/>
      <c r="BP37" s="244"/>
      <c r="BQ37" s="241">
        <v>31</v>
      </c>
      <c r="BR37" s="242"/>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33"/>
    </row>
    <row r="38" spans="1:131" ht="26.25" customHeight="1" x14ac:dyDescent="0.2">
      <c r="A38" s="245">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08"/>
      <c r="AL38" s="999"/>
      <c r="AM38" s="999"/>
      <c r="AN38" s="999"/>
      <c r="AO38" s="999"/>
      <c r="AP38" s="999"/>
      <c r="AQ38" s="999"/>
      <c r="AR38" s="999"/>
      <c r="AS38" s="999"/>
      <c r="AT38" s="999"/>
      <c r="AU38" s="999"/>
      <c r="AV38" s="999"/>
      <c r="AW38" s="999"/>
      <c r="AX38" s="999"/>
      <c r="AY38" s="999"/>
      <c r="AZ38" s="1073"/>
      <c r="BA38" s="1073"/>
      <c r="BB38" s="1073"/>
      <c r="BC38" s="1073"/>
      <c r="BD38" s="1073"/>
      <c r="BE38" s="1000"/>
      <c r="BF38" s="1000"/>
      <c r="BG38" s="1000"/>
      <c r="BH38" s="1000"/>
      <c r="BI38" s="1001"/>
      <c r="BJ38" s="235"/>
      <c r="BK38" s="235"/>
      <c r="BL38" s="235"/>
      <c r="BM38" s="235"/>
      <c r="BN38" s="235"/>
      <c r="BO38" s="244"/>
      <c r="BP38" s="244"/>
      <c r="BQ38" s="241">
        <v>32</v>
      </c>
      <c r="BR38" s="242"/>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33"/>
    </row>
    <row r="39" spans="1:131" ht="26.25" customHeight="1" x14ac:dyDescent="0.2">
      <c r="A39" s="245">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08"/>
      <c r="AL39" s="999"/>
      <c r="AM39" s="999"/>
      <c r="AN39" s="999"/>
      <c r="AO39" s="999"/>
      <c r="AP39" s="999"/>
      <c r="AQ39" s="999"/>
      <c r="AR39" s="999"/>
      <c r="AS39" s="999"/>
      <c r="AT39" s="999"/>
      <c r="AU39" s="999"/>
      <c r="AV39" s="999"/>
      <c r="AW39" s="999"/>
      <c r="AX39" s="999"/>
      <c r="AY39" s="999"/>
      <c r="AZ39" s="1073"/>
      <c r="BA39" s="1073"/>
      <c r="BB39" s="1073"/>
      <c r="BC39" s="1073"/>
      <c r="BD39" s="1073"/>
      <c r="BE39" s="1000"/>
      <c r="BF39" s="1000"/>
      <c r="BG39" s="1000"/>
      <c r="BH39" s="1000"/>
      <c r="BI39" s="1001"/>
      <c r="BJ39" s="235"/>
      <c r="BK39" s="235"/>
      <c r="BL39" s="235"/>
      <c r="BM39" s="235"/>
      <c r="BN39" s="235"/>
      <c r="BO39" s="244"/>
      <c r="BP39" s="244"/>
      <c r="BQ39" s="241">
        <v>33</v>
      </c>
      <c r="BR39" s="242"/>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33"/>
    </row>
    <row r="40" spans="1:131" ht="26.25" customHeight="1" x14ac:dyDescent="0.2">
      <c r="A40" s="241">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08"/>
      <c r="AL40" s="999"/>
      <c r="AM40" s="999"/>
      <c r="AN40" s="999"/>
      <c r="AO40" s="999"/>
      <c r="AP40" s="999"/>
      <c r="AQ40" s="999"/>
      <c r="AR40" s="999"/>
      <c r="AS40" s="999"/>
      <c r="AT40" s="999"/>
      <c r="AU40" s="999"/>
      <c r="AV40" s="999"/>
      <c r="AW40" s="999"/>
      <c r="AX40" s="999"/>
      <c r="AY40" s="999"/>
      <c r="AZ40" s="1073"/>
      <c r="BA40" s="1073"/>
      <c r="BB40" s="1073"/>
      <c r="BC40" s="1073"/>
      <c r="BD40" s="1073"/>
      <c r="BE40" s="1000"/>
      <c r="BF40" s="1000"/>
      <c r="BG40" s="1000"/>
      <c r="BH40" s="1000"/>
      <c r="BI40" s="1001"/>
      <c r="BJ40" s="235"/>
      <c r="BK40" s="235"/>
      <c r="BL40" s="235"/>
      <c r="BM40" s="235"/>
      <c r="BN40" s="235"/>
      <c r="BO40" s="244"/>
      <c r="BP40" s="244"/>
      <c r="BQ40" s="241">
        <v>34</v>
      </c>
      <c r="BR40" s="242"/>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33"/>
    </row>
    <row r="41" spans="1:131" ht="26.25" customHeight="1" x14ac:dyDescent="0.2">
      <c r="A41" s="241">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08"/>
      <c r="AL41" s="999"/>
      <c r="AM41" s="999"/>
      <c r="AN41" s="999"/>
      <c r="AO41" s="999"/>
      <c r="AP41" s="999"/>
      <c r="AQ41" s="999"/>
      <c r="AR41" s="999"/>
      <c r="AS41" s="999"/>
      <c r="AT41" s="999"/>
      <c r="AU41" s="999"/>
      <c r="AV41" s="999"/>
      <c r="AW41" s="999"/>
      <c r="AX41" s="999"/>
      <c r="AY41" s="999"/>
      <c r="AZ41" s="1073"/>
      <c r="BA41" s="1073"/>
      <c r="BB41" s="1073"/>
      <c r="BC41" s="1073"/>
      <c r="BD41" s="1073"/>
      <c r="BE41" s="1000"/>
      <c r="BF41" s="1000"/>
      <c r="BG41" s="1000"/>
      <c r="BH41" s="1000"/>
      <c r="BI41" s="1001"/>
      <c r="BJ41" s="235"/>
      <c r="BK41" s="235"/>
      <c r="BL41" s="235"/>
      <c r="BM41" s="235"/>
      <c r="BN41" s="235"/>
      <c r="BO41" s="244"/>
      <c r="BP41" s="244"/>
      <c r="BQ41" s="241">
        <v>35</v>
      </c>
      <c r="BR41" s="242"/>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33"/>
    </row>
    <row r="42" spans="1:131" ht="26.25" customHeight="1" x14ac:dyDescent="0.2">
      <c r="A42" s="241">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08"/>
      <c r="AL42" s="999"/>
      <c r="AM42" s="999"/>
      <c r="AN42" s="999"/>
      <c r="AO42" s="999"/>
      <c r="AP42" s="999"/>
      <c r="AQ42" s="999"/>
      <c r="AR42" s="999"/>
      <c r="AS42" s="999"/>
      <c r="AT42" s="999"/>
      <c r="AU42" s="999"/>
      <c r="AV42" s="999"/>
      <c r="AW42" s="999"/>
      <c r="AX42" s="999"/>
      <c r="AY42" s="999"/>
      <c r="AZ42" s="1073"/>
      <c r="BA42" s="1073"/>
      <c r="BB42" s="1073"/>
      <c r="BC42" s="1073"/>
      <c r="BD42" s="1073"/>
      <c r="BE42" s="1000"/>
      <c r="BF42" s="1000"/>
      <c r="BG42" s="1000"/>
      <c r="BH42" s="1000"/>
      <c r="BI42" s="1001"/>
      <c r="BJ42" s="235"/>
      <c r="BK42" s="235"/>
      <c r="BL42" s="235"/>
      <c r="BM42" s="235"/>
      <c r="BN42" s="235"/>
      <c r="BO42" s="244"/>
      <c r="BP42" s="244"/>
      <c r="BQ42" s="241">
        <v>36</v>
      </c>
      <c r="BR42" s="242"/>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33"/>
    </row>
    <row r="43" spans="1:131" ht="26.25" customHeight="1" x14ac:dyDescent="0.2">
      <c r="A43" s="241">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08"/>
      <c r="AL43" s="999"/>
      <c r="AM43" s="999"/>
      <c r="AN43" s="999"/>
      <c r="AO43" s="999"/>
      <c r="AP43" s="999"/>
      <c r="AQ43" s="999"/>
      <c r="AR43" s="999"/>
      <c r="AS43" s="999"/>
      <c r="AT43" s="999"/>
      <c r="AU43" s="999"/>
      <c r="AV43" s="999"/>
      <c r="AW43" s="999"/>
      <c r="AX43" s="999"/>
      <c r="AY43" s="999"/>
      <c r="AZ43" s="1073"/>
      <c r="BA43" s="1073"/>
      <c r="BB43" s="1073"/>
      <c r="BC43" s="1073"/>
      <c r="BD43" s="1073"/>
      <c r="BE43" s="1000"/>
      <c r="BF43" s="1000"/>
      <c r="BG43" s="1000"/>
      <c r="BH43" s="1000"/>
      <c r="BI43" s="1001"/>
      <c r="BJ43" s="235"/>
      <c r="BK43" s="235"/>
      <c r="BL43" s="235"/>
      <c r="BM43" s="235"/>
      <c r="BN43" s="235"/>
      <c r="BO43" s="244"/>
      <c r="BP43" s="244"/>
      <c r="BQ43" s="241">
        <v>37</v>
      </c>
      <c r="BR43" s="242"/>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33"/>
    </row>
    <row r="44" spans="1:131" ht="26.25" customHeight="1" x14ac:dyDescent="0.2">
      <c r="A44" s="241">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08"/>
      <c r="AL44" s="999"/>
      <c r="AM44" s="999"/>
      <c r="AN44" s="999"/>
      <c r="AO44" s="999"/>
      <c r="AP44" s="999"/>
      <c r="AQ44" s="999"/>
      <c r="AR44" s="999"/>
      <c r="AS44" s="999"/>
      <c r="AT44" s="999"/>
      <c r="AU44" s="999"/>
      <c r="AV44" s="999"/>
      <c r="AW44" s="999"/>
      <c r="AX44" s="999"/>
      <c r="AY44" s="999"/>
      <c r="AZ44" s="1073"/>
      <c r="BA44" s="1073"/>
      <c r="BB44" s="1073"/>
      <c r="BC44" s="1073"/>
      <c r="BD44" s="1073"/>
      <c r="BE44" s="1000"/>
      <c r="BF44" s="1000"/>
      <c r="BG44" s="1000"/>
      <c r="BH44" s="1000"/>
      <c r="BI44" s="1001"/>
      <c r="BJ44" s="235"/>
      <c r="BK44" s="235"/>
      <c r="BL44" s="235"/>
      <c r="BM44" s="235"/>
      <c r="BN44" s="235"/>
      <c r="BO44" s="244"/>
      <c r="BP44" s="244"/>
      <c r="BQ44" s="241">
        <v>38</v>
      </c>
      <c r="BR44" s="242"/>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33"/>
    </row>
    <row r="45" spans="1:131" ht="26.25" customHeight="1" x14ac:dyDescent="0.2">
      <c r="A45" s="241">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08"/>
      <c r="AL45" s="999"/>
      <c r="AM45" s="999"/>
      <c r="AN45" s="999"/>
      <c r="AO45" s="999"/>
      <c r="AP45" s="999"/>
      <c r="AQ45" s="999"/>
      <c r="AR45" s="999"/>
      <c r="AS45" s="999"/>
      <c r="AT45" s="999"/>
      <c r="AU45" s="999"/>
      <c r="AV45" s="999"/>
      <c r="AW45" s="999"/>
      <c r="AX45" s="999"/>
      <c r="AY45" s="999"/>
      <c r="AZ45" s="1073"/>
      <c r="BA45" s="1073"/>
      <c r="BB45" s="1073"/>
      <c r="BC45" s="1073"/>
      <c r="BD45" s="1073"/>
      <c r="BE45" s="1000"/>
      <c r="BF45" s="1000"/>
      <c r="BG45" s="1000"/>
      <c r="BH45" s="1000"/>
      <c r="BI45" s="1001"/>
      <c r="BJ45" s="235"/>
      <c r="BK45" s="235"/>
      <c r="BL45" s="235"/>
      <c r="BM45" s="235"/>
      <c r="BN45" s="235"/>
      <c r="BO45" s="244"/>
      <c r="BP45" s="244"/>
      <c r="BQ45" s="241">
        <v>39</v>
      </c>
      <c r="BR45" s="242"/>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33"/>
    </row>
    <row r="46" spans="1:131" ht="26.25" customHeight="1" x14ac:dyDescent="0.2">
      <c r="A46" s="241">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08"/>
      <c r="AL46" s="999"/>
      <c r="AM46" s="999"/>
      <c r="AN46" s="999"/>
      <c r="AO46" s="999"/>
      <c r="AP46" s="999"/>
      <c r="AQ46" s="999"/>
      <c r="AR46" s="999"/>
      <c r="AS46" s="999"/>
      <c r="AT46" s="999"/>
      <c r="AU46" s="999"/>
      <c r="AV46" s="999"/>
      <c r="AW46" s="999"/>
      <c r="AX46" s="999"/>
      <c r="AY46" s="999"/>
      <c r="AZ46" s="1073"/>
      <c r="BA46" s="1073"/>
      <c r="BB46" s="1073"/>
      <c r="BC46" s="1073"/>
      <c r="BD46" s="1073"/>
      <c r="BE46" s="1000"/>
      <c r="BF46" s="1000"/>
      <c r="BG46" s="1000"/>
      <c r="BH46" s="1000"/>
      <c r="BI46" s="1001"/>
      <c r="BJ46" s="235"/>
      <c r="BK46" s="235"/>
      <c r="BL46" s="235"/>
      <c r="BM46" s="235"/>
      <c r="BN46" s="235"/>
      <c r="BO46" s="244"/>
      <c r="BP46" s="244"/>
      <c r="BQ46" s="241">
        <v>40</v>
      </c>
      <c r="BR46" s="242"/>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33"/>
    </row>
    <row r="47" spans="1:131" ht="26.25" customHeight="1" x14ac:dyDescent="0.2">
      <c r="A47" s="241">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08"/>
      <c r="AL47" s="999"/>
      <c r="AM47" s="999"/>
      <c r="AN47" s="999"/>
      <c r="AO47" s="999"/>
      <c r="AP47" s="999"/>
      <c r="AQ47" s="999"/>
      <c r="AR47" s="999"/>
      <c r="AS47" s="999"/>
      <c r="AT47" s="999"/>
      <c r="AU47" s="999"/>
      <c r="AV47" s="999"/>
      <c r="AW47" s="999"/>
      <c r="AX47" s="999"/>
      <c r="AY47" s="999"/>
      <c r="AZ47" s="1073"/>
      <c r="BA47" s="1073"/>
      <c r="BB47" s="1073"/>
      <c r="BC47" s="1073"/>
      <c r="BD47" s="1073"/>
      <c r="BE47" s="1000"/>
      <c r="BF47" s="1000"/>
      <c r="BG47" s="1000"/>
      <c r="BH47" s="1000"/>
      <c r="BI47" s="1001"/>
      <c r="BJ47" s="235"/>
      <c r="BK47" s="235"/>
      <c r="BL47" s="235"/>
      <c r="BM47" s="235"/>
      <c r="BN47" s="235"/>
      <c r="BO47" s="244"/>
      <c r="BP47" s="244"/>
      <c r="BQ47" s="241">
        <v>41</v>
      </c>
      <c r="BR47" s="242"/>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33"/>
    </row>
    <row r="48" spans="1:131" ht="26.25" customHeight="1" x14ac:dyDescent="0.2">
      <c r="A48" s="241">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08"/>
      <c r="AL48" s="999"/>
      <c r="AM48" s="999"/>
      <c r="AN48" s="999"/>
      <c r="AO48" s="999"/>
      <c r="AP48" s="999"/>
      <c r="AQ48" s="999"/>
      <c r="AR48" s="999"/>
      <c r="AS48" s="999"/>
      <c r="AT48" s="999"/>
      <c r="AU48" s="999"/>
      <c r="AV48" s="999"/>
      <c r="AW48" s="999"/>
      <c r="AX48" s="999"/>
      <c r="AY48" s="999"/>
      <c r="AZ48" s="1073"/>
      <c r="BA48" s="1073"/>
      <c r="BB48" s="1073"/>
      <c r="BC48" s="1073"/>
      <c r="BD48" s="1073"/>
      <c r="BE48" s="1000"/>
      <c r="BF48" s="1000"/>
      <c r="BG48" s="1000"/>
      <c r="BH48" s="1000"/>
      <c r="BI48" s="1001"/>
      <c r="BJ48" s="235"/>
      <c r="BK48" s="235"/>
      <c r="BL48" s="235"/>
      <c r="BM48" s="235"/>
      <c r="BN48" s="235"/>
      <c r="BO48" s="244"/>
      <c r="BP48" s="244"/>
      <c r="BQ48" s="241">
        <v>42</v>
      </c>
      <c r="BR48" s="242"/>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33"/>
    </row>
    <row r="49" spans="1:131" ht="26.25" customHeight="1" x14ac:dyDescent="0.2">
      <c r="A49" s="241">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08"/>
      <c r="AL49" s="999"/>
      <c r="AM49" s="999"/>
      <c r="AN49" s="999"/>
      <c r="AO49" s="999"/>
      <c r="AP49" s="999"/>
      <c r="AQ49" s="999"/>
      <c r="AR49" s="999"/>
      <c r="AS49" s="999"/>
      <c r="AT49" s="999"/>
      <c r="AU49" s="999"/>
      <c r="AV49" s="999"/>
      <c r="AW49" s="999"/>
      <c r="AX49" s="999"/>
      <c r="AY49" s="999"/>
      <c r="AZ49" s="1073"/>
      <c r="BA49" s="1073"/>
      <c r="BB49" s="1073"/>
      <c r="BC49" s="1073"/>
      <c r="BD49" s="1073"/>
      <c r="BE49" s="1000"/>
      <c r="BF49" s="1000"/>
      <c r="BG49" s="1000"/>
      <c r="BH49" s="1000"/>
      <c r="BI49" s="1001"/>
      <c r="BJ49" s="235"/>
      <c r="BK49" s="235"/>
      <c r="BL49" s="235"/>
      <c r="BM49" s="235"/>
      <c r="BN49" s="235"/>
      <c r="BO49" s="244"/>
      <c r="BP49" s="244"/>
      <c r="BQ49" s="241">
        <v>43</v>
      </c>
      <c r="BR49" s="242"/>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33"/>
    </row>
    <row r="50" spans="1:131" ht="26.25" customHeight="1" x14ac:dyDescent="0.2">
      <c r="A50" s="241">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0"/>
      <c r="BF50" s="1000"/>
      <c r="BG50" s="1000"/>
      <c r="BH50" s="1000"/>
      <c r="BI50" s="1001"/>
      <c r="BJ50" s="235"/>
      <c r="BK50" s="235"/>
      <c r="BL50" s="235"/>
      <c r="BM50" s="235"/>
      <c r="BN50" s="235"/>
      <c r="BO50" s="244"/>
      <c r="BP50" s="244"/>
      <c r="BQ50" s="241">
        <v>44</v>
      </c>
      <c r="BR50" s="242"/>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33"/>
    </row>
    <row r="51" spans="1:131" ht="26.25" customHeight="1" x14ac:dyDescent="0.2">
      <c r="A51" s="241">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0"/>
      <c r="BF51" s="1000"/>
      <c r="BG51" s="1000"/>
      <c r="BH51" s="1000"/>
      <c r="BI51" s="1001"/>
      <c r="BJ51" s="235"/>
      <c r="BK51" s="235"/>
      <c r="BL51" s="235"/>
      <c r="BM51" s="235"/>
      <c r="BN51" s="235"/>
      <c r="BO51" s="244"/>
      <c r="BP51" s="244"/>
      <c r="BQ51" s="241">
        <v>45</v>
      </c>
      <c r="BR51" s="242"/>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33"/>
    </row>
    <row r="52" spans="1:131" ht="26.25" customHeight="1" x14ac:dyDescent="0.2">
      <c r="A52" s="241">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0"/>
      <c r="BF52" s="1000"/>
      <c r="BG52" s="1000"/>
      <c r="BH52" s="1000"/>
      <c r="BI52" s="1001"/>
      <c r="BJ52" s="235"/>
      <c r="BK52" s="235"/>
      <c r="BL52" s="235"/>
      <c r="BM52" s="235"/>
      <c r="BN52" s="235"/>
      <c r="BO52" s="244"/>
      <c r="BP52" s="244"/>
      <c r="BQ52" s="241">
        <v>46</v>
      </c>
      <c r="BR52" s="242"/>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33"/>
    </row>
    <row r="53" spans="1:131" ht="26.25" customHeight="1" x14ac:dyDescent="0.2">
      <c r="A53" s="241">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0"/>
      <c r="BF53" s="1000"/>
      <c r="BG53" s="1000"/>
      <c r="BH53" s="1000"/>
      <c r="BI53" s="1001"/>
      <c r="BJ53" s="235"/>
      <c r="BK53" s="235"/>
      <c r="BL53" s="235"/>
      <c r="BM53" s="235"/>
      <c r="BN53" s="235"/>
      <c r="BO53" s="244"/>
      <c r="BP53" s="244"/>
      <c r="BQ53" s="241">
        <v>47</v>
      </c>
      <c r="BR53" s="242"/>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33"/>
    </row>
    <row r="54" spans="1:131" ht="26.25" customHeight="1" x14ac:dyDescent="0.2">
      <c r="A54" s="241">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0"/>
      <c r="BF54" s="1000"/>
      <c r="BG54" s="1000"/>
      <c r="BH54" s="1000"/>
      <c r="BI54" s="1001"/>
      <c r="BJ54" s="235"/>
      <c r="BK54" s="235"/>
      <c r="BL54" s="235"/>
      <c r="BM54" s="235"/>
      <c r="BN54" s="235"/>
      <c r="BO54" s="244"/>
      <c r="BP54" s="244"/>
      <c r="BQ54" s="241">
        <v>48</v>
      </c>
      <c r="BR54" s="242"/>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33"/>
    </row>
    <row r="55" spans="1:131" ht="26.25" customHeight="1" x14ac:dyDescent="0.2">
      <c r="A55" s="241">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0"/>
      <c r="BF55" s="1000"/>
      <c r="BG55" s="1000"/>
      <c r="BH55" s="1000"/>
      <c r="BI55" s="1001"/>
      <c r="BJ55" s="235"/>
      <c r="BK55" s="235"/>
      <c r="BL55" s="235"/>
      <c r="BM55" s="235"/>
      <c r="BN55" s="235"/>
      <c r="BO55" s="244"/>
      <c r="BP55" s="244"/>
      <c r="BQ55" s="241">
        <v>49</v>
      </c>
      <c r="BR55" s="242"/>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33"/>
    </row>
    <row r="56" spans="1:131" ht="26.25" customHeight="1" x14ac:dyDescent="0.2">
      <c r="A56" s="241">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0"/>
      <c r="BF56" s="1000"/>
      <c r="BG56" s="1000"/>
      <c r="BH56" s="1000"/>
      <c r="BI56" s="1001"/>
      <c r="BJ56" s="235"/>
      <c r="BK56" s="235"/>
      <c r="BL56" s="235"/>
      <c r="BM56" s="235"/>
      <c r="BN56" s="235"/>
      <c r="BO56" s="244"/>
      <c r="BP56" s="244"/>
      <c r="BQ56" s="241">
        <v>50</v>
      </c>
      <c r="BR56" s="242"/>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33"/>
    </row>
    <row r="57" spans="1:131" ht="26.25" customHeight="1" x14ac:dyDescent="0.2">
      <c r="A57" s="241">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0"/>
      <c r="BF57" s="1000"/>
      <c r="BG57" s="1000"/>
      <c r="BH57" s="1000"/>
      <c r="BI57" s="1001"/>
      <c r="BJ57" s="235"/>
      <c r="BK57" s="235"/>
      <c r="BL57" s="235"/>
      <c r="BM57" s="235"/>
      <c r="BN57" s="235"/>
      <c r="BO57" s="244"/>
      <c r="BP57" s="244"/>
      <c r="BQ57" s="241">
        <v>51</v>
      </c>
      <c r="BR57" s="242"/>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33"/>
    </row>
    <row r="58" spans="1:131" ht="26.25" customHeight="1" x14ac:dyDescent="0.2">
      <c r="A58" s="241">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0"/>
      <c r="BF58" s="1000"/>
      <c r="BG58" s="1000"/>
      <c r="BH58" s="1000"/>
      <c r="BI58" s="1001"/>
      <c r="BJ58" s="235"/>
      <c r="BK58" s="235"/>
      <c r="BL58" s="235"/>
      <c r="BM58" s="235"/>
      <c r="BN58" s="235"/>
      <c r="BO58" s="244"/>
      <c r="BP58" s="244"/>
      <c r="BQ58" s="241">
        <v>52</v>
      </c>
      <c r="BR58" s="242"/>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33"/>
    </row>
    <row r="59" spans="1:131" ht="26.25" customHeight="1" x14ac:dyDescent="0.2">
      <c r="A59" s="241">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0"/>
      <c r="BF59" s="1000"/>
      <c r="BG59" s="1000"/>
      <c r="BH59" s="1000"/>
      <c r="BI59" s="1001"/>
      <c r="BJ59" s="235"/>
      <c r="BK59" s="235"/>
      <c r="BL59" s="235"/>
      <c r="BM59" s="235"/>
      <c r="BN59" s="235"/>
      <c r="BO59" s="244"/>
      <c r="BP59" s="244"/>
      <c r="BQ59" s="241">
        <v>53</v>
      </c>
      <c r="BR59" s="242"/>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33"/>
    </row>
    <row r="60" spans="1:131" ht="26.25" customHeight="1" x14ac:dyDescent="0.2">
      <c r="A60" s="241">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0"/>
      <c r="BF60" s="1000"/>
      <c r="BG60" s="1000"/>
      <c r="BH60" s="1000"/>
      <c r="BI60" s="1001"/>
      <c r="BJ60" s="235"/>
      <c r="BK60" s="235"/>
      <c r="BL60" s="235"/>
      <c r="BM60" s="235"/>
      <c r="BN60" s="235"/>
      <c r="BO60" s="244"/>
      <c r="BP60" s="244"/>
      <c r="BQ60" s="241">
        <v>54</v>
      </c>
      <c r="BR60" s="242"/>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33"/>
    </row>
    <row r="61" spans="1:131" ht="26.25" customHeight="1" thickBot="1" x14ac:dyDescent="0.25">
      <c r="A61" s="241">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0"/>
      <c r="BF61" s="1000"/>
      <c r="BG61" s="1000"/>
      <c r="BH61" s="1000"/>
      <c r="BI61" s="1001"/>
      <c r="BJ61" s="235"/>
      <c r="BK61" s="235"/>
      <c r="BL61" s="235"/>
      <c r="BM61" s="235"/>
      <c r="BN61" s="235"/>
      <c r="BO61" s="244"/>
      <c r="BP61" s="244"/>
      <c r="BQ61" s="241">
        <v>55</v>
      </c>
      <c r="BR61" s="242"/>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33"/>
    </row>
    <row r="62" spans="1:131" ht="26.25" customHeight="1" x14ac:dyDescent="0.2">
      <c r="A62" s="241">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0"/>
      <c r="BF62" s="1000"/>
      <c r="BG62" s="1000"/>
      <c r="BH62" s="1000"/>
      <c r="BI62" s="1001"/>
      <c r="BJ62" s="1059" t="s">
        <v>430</v>
      </c>
      <c r="BK62" s="1060"/>
      <c r="BL62" s="1060"/>
      <c r="BM62" s="1060"/>
      <c r="BN62" s="1061"/>
      <c r="BO62" s="244"/>
      <c r="BP62" s="244"/>
      <c r="BQ62" s="241">
        <v>56</v>
      </c>
      <c r="BR62" s="242"/>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33"/>
    </row>
    <row r="63" spans="1:131" ht="26.25" customHeight="1" thickBot="1" x14ac:dyDescent="0.25">
      <c r="A63" s="243" t="s">
        <v>402</v>
      </c>
      <c r="B63" s="965" t="s">
        <v>431</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52"/>
      <c r="AF63" s="1053">
        <v>8550</v>
      </c>
      <c r="AG63" s="987"/>
      <c r="AH63" s="987"/>
      <c r="AI63" s="987"/>
      <c r="AJ63" s="1054"/>
      <c r="AK63" s="1055"/>
      <c r="AL63" s="991"/>
      <c r="AM63" s="991"/>
      <c r="AN63" s="991"/>
      <c r="AO63" s="991"/>
      <c r="AP63" s="987">
        <f>SUM(AP32:AT36)</f>
        <v>78689</v>
      </c>
      <c r="AQ63" s="987"/>
      <c r="AR63" s="987"/>
      <c r="AS63" s="987"/>
      <c r="AT63" s="987"/>
      <c r="AU63" s="987">
        <f>SUM(AU32:AY36)</f>
        <v>24704</v>
      </c>
      <c r="AV63" s="987"/>
      <c r="AW63" s="987"/>
      <c r="AX63" s="987"/>
      <c r="AY63" s="987"/>
      <c r="AZ63" s="1049"/>
      <c r="BA63" s="1049"/>
      <c r="BB63" s="1049"/>
      <c r="BC63" s="1049"/>
      <c r="BD63" s="1049"/>
      <c r="BE63" s="988"/>
      <c r="BF63" s="988"/>
      <c r="BG63" s="988"/>
      <c r="BH63" s="988"/>
      <c r="BI63" s="989"/>
      <c r="BJ63" s="1050" t="s">
        <v>404</v>
      </c>
      <c r="BK63" s="981"/>
      <c r="BL63" s="981"/>
      <c r="BM63" s="981"/>
      <c r="BN63" s="1051"/>
      <c r="BO63" s="244"/>
      <c r="BP63" s="244"/>
      <c r="BQ63" s="241">
        <v>57</v>
      </c>
      <c r="BR63" s="242"/>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33"/>
    </row>
    <row r="65" spans="1:131" ht="26.25" customHeight="1" thickBot="1" x14ac:dyDescent="0.25">
      <c r="A65" s="235" t="s">
        <v>432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33"/>
    </row>
    <row r="66" spans="1:131" ht="26.25" customHeight="1" x14ac:dyDescent="0.2">
      <c r="A66" s="1027" t="s">
        <v>433</v>
      </c>
      <c r="B66" s="1028"/>
      <c r="C66" s="1028"/>
      <c r="D66" s="1028"/>
      <c r="E66" s="1028"/>
      <c r="F66" s="1028"/>
      <c r="G66" s="1028"/>
      <c r="H66" s="1028"/>
      <c r="I66" s="1028"/>
      <c r="J66" s="1028"/>
      <c r="K66" s="1028"/>
      <c r="L66" s="1028"/>
      <c r="M66" s="1028"/>
      <c r="N66" s="1028"/>
      <c r="O66" s="1028"/>
      <c r="P66" s="1029"/>
      <c r="Q66" s="1033" t="s">
        <v>434</v>
      </c>
      <c r="R66" s="1034"/>
      <c r="S66" s="1034"/>
      <c r="T66" s="1034"/>
      <c r="U66" s="1035"/>
      <c r="V66" s="1033" t="s">
        <v>435</v>
      </c>
      <c r="W66" s="1034"/>
      <c r="X66" s="1034"/>
      <c r="Y66" s="1034"/>
      <c r="Z66" s="1035"/>
      <c r="AA66" s="1033" t="s">
        <v>436</v>
      </c>
      <c r="AB66" s="1034"/>
      <c r="AC66" s="1034"/>
      <c r="AD66" s="1034"/>
      <c r="AE66" s="1035"/>
      <c r="AF66" s="1039" t="s">
        <v>437</v>
      </c>
      <c r="AG66" s="1040"/>
      <c r="AH66" s="1040"/>
      <c r="AI66" s="1040"/>
      <c r="AJ66" s="1041"/>
      <c r="AK66" s="1033" t="s">
        <v>438</v>
      </c>
      <c r="AL66" s="1028"/>
      <c r="AM66" s="1028"/>
      <c r="AN66" s="1028"/>
      <c r="AO66" s="1029"/>
      <c r="AP66" s="1033" t="s">
        <v>439</v>
      </c>
      <c r="AQ66" s="1034"/>
      <c r="AR66" s="1034"/>
      <c r="AS66" s="1034"/>
      <c r="AT66" s="1035"/>
      <c r="AU66" s="1033" t="s">
        <v>440</v>
      </c>
      <c r="AV66" s="1034"/>
      <c r="AW66" s="1034"/>
      <c r="AX66" s="1034"/>
      <c r="AY66" s="1035"/>
      <c r="AZ66" s="1033" t="s">
        <v>386</v>
      </c>
      <c r="BA66" s="1034"/>
      <c r="BB66" s="1034"/>
      <c r="BC66" s="1034"/>
      <c r="BD66" s="1047"/>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7" t="s">
        <v>626</v>
      </c>
      <c r="C68" s="1018"/>
      <c r="D68" s="1018"/>
      <c r="E68" s="1018"/>
      <c r="F68" s="1018"/>
      <c r="G68" s="1018"/>
      <c r="H68" s="1018"/>
      <c r="I68" s="1018"/>
      <c r="J68" s="1018"/>
      <c r="K68" s="1018"/>
      <c r="L68" s="1018"/>
      <c r="M68" s="1018"/>
      <c r="N68" s="1018"/>
      <c r="O68" s="1018"/>
      <c r="P68" s="1019"/>
      <c r="Q68" s="1020">
        <v>1994</v>
      </c>
      <c r="R68" s="1013"/>
      <c r="S68" s="1013"/>
      <c r="T68" s="1013"/>
      <c r="U68" s="1014"/>
      <c r="V68" s="1012">
        <v>1991</v>
      </c>
      <c r="W68" s="1013"/>
      <c r="X68" s="1013"/>
      <c r="Y68" s="1013"/>
      <c r="Z68" s="1014"/>
      <c r="AA68" s="1012">
        <v>3</v>
      </c>
      <c r="AB68" s="1013"/>
      <c r="AC68" s="1013"/>
      <c r="AD68" s="1013"/>
      <c r="AE68" s="1014"/>
      <c r="AF68" s="1012">
        <v>3</v>
      </c>
      <c r="AG68" s="1013"/>
      <c r="AH68" s="1013"/>
      <c r="AI68" s="1013"/>
      <c r="AJ68" s="1014"/>
      <c r="AK68" s="1012" t="s">
        <v>547</v>
      </c>
      <c r="AL68" s="1013"/>
      <c r="AM68" s="1013"/>
      <c r="AN68" s="1013"/>
      <c r="AO68" s="1014"/>
      <c r="AP68" s="1012">
        <v>1069</v>
      </c>
      <c r="AQ68" s="1013"/>
      <c r="AR68" s="1013"/>
      <c r="AS68" s="1013"/>
      <c r="AT68" s="1014"/>
      <c r="AU68" s="1012">
        <v>762</v>
      </c>
      <c r="AV68" s="1013"/>
      <c r="AW68" s="1013"/>
      <c r="AX68" s="1013"/>
      <c r="AY68" s="1014"/>
      <c r="AZ68" s="1015"/>
      <c r="BA68" s="1015"/>
      <c r="BB68" s="1015"/>
      <c r="BC68" s="1015"/>
      <c r="BD68" s="1016"/>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627</v>
      </c>
      <c r="C69" s="1003"/>
      <c r="D69" s="1003"/>
      <c r="E69" s="1003"/>
      <c r="F69" s="1003"/>
      <c r="G69" s="1003"/>
      <c r="H69" s="1003"/>
      <c r="I69" s="1003"/>
      <c r="J69" s="1003"/>
      <c r="K69" s="1003"/>
      <c r="L69" s="1003"/>
      <c r="M69" s="1003"/>
      <c r="N69" s="1003"/>
      <c r="O69" s="1003"/>
      <c r="P69" s="1004"/>
      <c r="Q69" s="1006">
        <v>754</v>
      </c>
      <c r="R69" s="1007"/>
      <c r="S69" s="1007"/>
      <c r="T69" s="1007"/>
      <c r="U69" s="1008"/>
      <c r="V69" s="1009">
        <v>737</v>
      </c>
      <c r="W69" s="1007"/>
      <c r="X69" s="1007"/>
      <c r="Y69" s="1007"/>
      <c r="Z69" s="1008"/>
      <c r="AA69" s="1009">
        <v>18</v>
      </c>
      <c r="AB69" s="1007"/>
      <c r="AC69" s="1007"/>
      <c r="AD69" s="1007"/>
      <c r="AE69" s="1008"/>
      <c r="AF69" s="1009">
        <v>18</v>
      </c>
      <c r="AG69" s="1007"/>
      <c r="AH69" s="1007"/>
      <c r="AI69" s="1007"/>
      <c r="AJ69" s="1008"/>
      <c r="AK69" s="1009" t="s">
        <v>547</v>
      </c>
      <c r="AL69" s="1007"/>
      <c r="AM69" s="1007"/>
      <c r="AN69" s="1007"/>
      <c r="AO69" s="1008"/>
      <c r="AP69" s="1009" t="s">
        <v>547</v>
      </c>
      <c r="AQ69" s="1007"/>
      <c r="AR69" s="1007"/>
      <c r="AS69" s="1007"/>
      <c r="AT69" s="1008"/>
      <c r="AU69" s="1009" t="s">
        <v>547</v>
      </c>
      <c r="AV69" s="1007"/>
      <c r="AW69" s="1007"/>
      <c r="AX69" s="1007"/>
      <c r="AY69" s="1008"/>
      <c r="AZ69" s="1010"/>
      <c r="BA69" s="1010"/>
      <c r="BB69" s="1010"/>
      <c r="BC69" s="1010"/>
      <c r="BD69" s="101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c r="C70" s="1003"/>
      <c r="D70" s="1003"/>
      <c r="E70" s="1003"/>
      <c r="F70" s="1003"/>
      <c r="G70" s="1003"/>
      <c r="H70" s="1003"/>
      <c r="I70" s="1003"/>
      <c r="J70" s="1003"/>
      <c r="K70" s="1003"/>
      <c r="L70" s="1003"/>
      <c r="M70" s="1003"/>
      <c r="N70" s="1003"/>
      <c r="O70" s="1003"/>
      <c r="P70" s="1004"/>
      <c r="Q70" s="1005"/>
      <c r="R70" s="999"/>
      <c r="S70" s="999"/>
      <c r="T70" s="999"/>
      <c r="U70" s="999"/>
      <c r="V70" s="999"/>
      <c r="W70" s="999"/>
      <c r="X70" s="999"/>
      <c r="Y70" s="999"/>
      <c r="Z70" s="999"/>
      <c r="AA70" s="999"/>
      <c r="AB70" s="999"/>
      <c r="AC70" s="999"/>
      <c r="AD70" s="999"/>
      <c r="AE70" s="999"/>
      <c r="AF70" s="999"/>
      <c r="AG70" s="999"/>
      <c r="AH70" s="999"/>
      <c r="AI70" s="999"/>
      <c r="AJ70" s="999"/>
      <c r="AK70" s="999"/>
      <c r="AL70" s="999"/>
      <c r="AM70" s="999"/>
      <c r="AN70" s="999"/>
      <c r="AO70" s="999"/>
      <c r="AP70" s="999"/>
      <c r="AQ70" s="999"/>
      <c r="AR70" s="999"/>
      <c r="AS70" s="999"/>
      <c r="AT70" s="999"/>
      <c r="AU70" s="999"/>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c r="C71" s="1003"/>
      <c r="D71" s="1003"/>
      <c r="E71" s="1003"/>
      <c r="F71" s="1003"/>
      <c r="G71" s="1003"/>
      <c r="H71" s="1003"/>
      <c r="I71" s="1003"/>
      <c r="J71" s="1003"/>
      <c r="K71" s="1003"/>
      <c r="L71" s="1003"/>
      <c r="M71" s="1003"/>
      <c r="N71" s="1003"/>
      <c r="O71" s="1003"/>
      <c r="P71" s="1004"/>
      <c r="Q71" s="1005"/>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402</v>
      </c>
      <c r="B88" s="965" t="s">
        <v>441</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f>AF68+AF69</f>
        <v>21</v>
      </c>
      <c r="AG88" s="987"/>
      <c r="AH88" s="987"/>
      <c r="AI88" s="987"/>
      <c r="AJ88" s="987"/>
      <c r="AK88" s="991"/>
      <c r="AL88" s="991"/>
      <c r="AM88" s="991"/>
      <c r="AN88" s="991"/>
      <c r="AO88" s="991"/>
      <c r="AP88" s="987">
        <f>AP68</f>
        <v>1069</v>
      </c>
      <c r="AQ88" s="987"/>
      <c r="AR88" s="987"/>
      <c r="AS88" s="987"/>
      <c r="AT88" s="987"/>
      <c r="AU88" s="987">
        <f>AU68</f>
        <v>762</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402</v>
      </c>
      <c r="BR102" s="965" t="s">
        <v>442</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443</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444</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445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447</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448</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449</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450</v>
      </c>
      <c r="AB109" s="924"/>
      <c r="AC109" s="924"/>
      <c r="AD109" s="924"/>
      <c r="AE109" s="925"/>
      <c r="AF109" s="926" t="s">
        <v>451</v>
      </c>
      <c r="AG109" s="924"/>
      <c r="AH109" s="924"/>
      <c r="AI109" s="924"/>
      <c r="AJ109" s="925"/>
      <c r="AK109" s="926" t="s">
        <v>313</v>
      </c>
      <c r="AL109" s="924"/>
      <c r="AM109" s="924"/>
      <c r="AN109" s="924"/>
      <c r="AO109" s="925"/>
      <c r="AP109" s="926" t="s">
        <v>452</v>
      </c>
      <c r="AQ109" s="924"/>
      <c r="AR109" s="924"/>
      <c r="AS109" s="924"/>
      <c r="AT109" s="957"/>
      <c r="AU109" s="923" t="s">
        <v>449</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450</v>
      </c>
      <c r="BR109" s="924"/>
      <c r="BS109" s="924"/>
      <c r="BT109" s="924"/>
      <c r="BU109" s="925"/>
      <c r="BV109" s="926" t="s">
        <v>451</v>
      </c>
      <c r="BW109" s="924"/>
      <c r="BX109" s="924"/>
      <c r="BY109" s="924"/>
      <c r="BZ109" s="925"/>
      <c r="CA109" s="926" t="s">
        <v>313</v>
      </c>
      <c r="CB109" s="924"/>
      <c r="CC109" s="924"/>
      <c r="CD109" s="924"/>
      <c r="CE109" s="925"/>
      <c r="CF109" s="964" t="s">
        <v>452</v>
      </c>
      <c r="CG109" s="964"/>
      <c r="CH109" s="964"/>
      <c r="CI109" s="964"/>
      <c r="CJ109" s="964"/>
      <c r="CK109" s="926" t="s">
        <v>453</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450</v>
      </c>
      <c r="DH109" s="924"/>
      <c r="DI109" s="924"/>
      <c r="DJ109" s="924"/>
      <c r="DK109" s="925"/>
      <c r="DL109" s="926" t="s">
        <v>451</v>
      </c>
      <c r="DM109" s="924"/>
      <c r="DN109" s="924"/>
      <c r="DO109" s="924"/>
      <c r="DP109" s="925"/>
      <c r="DQ109" s="926" t="s">
        <v>313</v>
      </c>
      <c r="DR109" s="924"/>
      <c r="DS109" s="924"/>
      <c r="DT109" s="924"/>
      <c r="DU109" s="925"/>
      <c r="DV109" s="926" t="s">
        <v>452</v>
      </c>
      <c r="DW109" s="924"/>
      <c r="DX109" s="924"/>
      <c r="DY109" s="924"/>
      <c r="DZ109" s="957"/>
    </row>
    <row r="110" spans="1:131" s="233" customFormat="1" ht="26.25" customHeight="1" x14ac:dyDescent="0.2">
      <c r="A110" s="835" t="s">
        <v>454</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13155795</v>
      </c>
      <c r="AB110" s="917"/>
      <c r="AC110" s="917"/>
      <c r="AD110" s="917"/>
      <c r="AE110" s="918"/>
      <c r="AF110" s="919">
        <v>12928859</v>
      </c>
      <c r="AG110" s="917"/>
      <c r="AH110" s="917"/>
      <c r="AI110" s="917"/>
      <c r="AJ110" s="918"/>
      <c r="AK110" s="919">
        <v>12554871</v>
      </c>
      <c r="AL110" s="917"/>
      <c r="AM110" s="917"/>
      <c r="AN110" s="917"/>
      <c r="AO110" s="918"/>
      <c r="AP110" s="920">
        <v>20.2</v>
      </c>
      <c r="AQ110" s="921"/>
      <c r="AR110" s="921"/>
      <c r="AS110" s="921"/>
      <c r="AT110" s="922"/>
      <c r="AU110" s="958" t="s">
        <v>77</v>
      </c>
      <c r="AV110" s="959"/>
      <c r="AW110" s="959"/>
      <c r="AX110" s="959"/>
      <c r="AY110" s="959"/>
      <c r="AZ110" s="888" t="s">
        <v>455</v>
      </c>
      <c r="BA110" s="836"/>
      <c r="BB110" s="836"/>
      <c r="BC110" s="836"/>
      <c r="BD110" s="836"/>
      <c r="BE110" s="836"/>
      <c r="BF110" s="836"/>
      <c r="BG110" s="836"/>
      <c r="BH110" s="836"/>
      <c r="BI110" s="836"/>
      <c r="BJ110" s="836"/>
      <c r="BK110" s="836"/>
      <c r="BL110" s="836"/>
      <c r="BM110" s="836"/>
      <c r="BN110" s="836"/>
      <c r="BO110" s="836"/>
      <c r="BP110" s="837"/>
      <c r="BQ110" s="889">
        <v>140023654</v>
      </c>
      <c r="BR110" s="870"/>
      <c r="BS110" s="870"/>
      <c r="BT110" s="870"/>
      <c r="BU110" s="870"/>
      <c r="BV110" s="870">
        <v>138304263</v>
      </c>
      <c r="BW110" s="870"/>
      <c r="BX110" s="870"/>
      <c r="BY110" s="870"/>
      <c r="BZ110" s="870"/>
      <c r="CA110" s="870">
        <v>134664464</v>
      </c>
      <c r="CB110" s="870"/>
      <c r="CC110" s="870"/>
      <c r="CD110" s="870"/>
      <c r="CE110" s="870"/>
      <c r="CF110" s="894">
        <v>216.5</v>
      </c>
      <c r="CG110" s="895"/>
      <c r="CH110" s="895"/>
      <c r="CI110" s="895"/>
      <c r="CJ110" s="895"/>
      <c r="CK110" s="954" t="s">
        <v>456</v>
      </c>
      <c r="CL110" s="847"/>
      <c r="CM110" s="888" t="s">
        <v>457</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458</v>
      </c>
      <c r="DH110" s="870"/>
      <c r="DI110" s="870"/>
      <c r="DJ110" s="870"/>
      <c r="DK110" s="870"/>
      <c r="DL110" s="870" t="s">
        <v>458</v>
      </c>
      <c r="DM110" s="870"/>
      <c r="DN110" s="870"/>
      <c r="DO110" s="870"/>
      <c r="DP110" s="870"/>
      <c r="DQ110" s="870" t="s">
        <v>459</v>
      </c>
      <c r="DR110" s="870"/>
      <c r="DS110" s="870"/>
      <c r="DT110" s="870"/>
      <c r="DU110" s="870"/>
      <c r="DV110" s="871" t="s">
        <v>460</v>
      </c>
      <c r="DW110" s="871"/>
      <c r="DX110" s="871"/>
      <c r="DY110" s="871"/>
      <c r="DZ110" s="872"/>
    </row>
    <row r="111" spans="1:131" s="233" customFormat="1" ht="26.25" customHeight="1" x14ac:dyDescent="0.2">
      <c r="A111" s="802" t="s">
        <v>461</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458</v>
      </c>
      <c r="AB111" s="947"/>
      <c r="AC111" s="947"/>
      <c r="AD111" s="947"/>
      <c r="AE111" s="948"/>
      <c r="AF111" s="949" t="s">
        <v>460</v>
      </c>
      <c r="AG111" s="947"/>
      <c r="AH111" s="947"/>
      <c r="AI111" s="947"/>
      <c r="AJ111" s="948"/>
      <c r="AK111" s="949" t="s">
        <v>460</v>
      </c>
      <c r="AL111" s="947"/>
      <c r="AM111" s="947"/>
      <c r="AN111" s="947"/>
      <c r="AO111" s="948"/>
      <c r="AP111" s="950" t="s">
        <v>460</v>
      </c>
      <c r="AQ111" s="951"/>
      <c r="AR111" s="951"/>
      <c r="AS111" s="951"/>
      <c r="AT111" s="952"/>
      <c r="AU111" s="960"/>
      <c r="AV111" s="961"/>
      <c r="AW111" s="961"/>
      <c r="AX111" s="961"/>
      <c r="AY111" s="961"/>
      <c r="AZ111" s="843" t="s">
        <v>462</v>
      </c>
      <c r="BA111" s="780"/>
      <c r="BB111" s="780"/>
      <c r="BC111" s="780"/>
      <c r="BD111" s="780"/>
      <c r="BE111" s="780"/>
      <c r="BF111" s="780"/>
      <c r="BG111" s="780"/>
      <c r="BH111" s="780"/>
      <c r="BI111" s="780"/>
      <c r="BJ111" s="780"/>
      <c r="BK111" s="780"/>
      <c r="BL111" s="780"/>
      <c r="BM111" s="780"/>
      <c r="BN111" s="780"/>
      <c r="BO111" s="780"/>
      <c r="BP111" s="781"/>
      <c r="BQ111" s="844">
        <v>1226789</v>
      </c>
      <c r="BR111" s="845"/>
      <c r="BS111" s="845"/>
      <c r="BT111" s="845"/>
      <c r="BU111" s="845"/>
      <c r="BV111" s="845">
        <v>1114841</v>
      </c>
      <c r="BW111" s="845"/>
      <c r="BX111" s="845"/>
      <c r="BY111" s="845"/>
      <c r="BZ111" s="845"/>
      <c r="CA111" s="845">
        <v>1021134</v>
      </c>
      <c r="CB111" s="845"/>
      <c r="CC111" s="845"/>
      <c r="CD111" s="845"/>
      <c r="CE111" s="845"/>
      <c r="CF111" s="903">
        <v>1.6</v>
      </c>
      <c r="CG111" s="904"/>
      <c r="CH111" s="904"/>
      <c r="CI111" s="904"/>
      <c r="CJ111" s="904"/>
      <c r="CK111" s="955"/>
      <c r="CL111" s="849"/>
      <c r="CM111" s="843" t="s">
        <v>463</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458</v>
      </c>
      <c r="DH111" s="845"/>
      <c r="DI111" s="845"/>
      <c r="DJ111" s="845"/>
      <c r="DK111" s="845"/>
      <c r="DL111" s="845" t="s">
        <v>458</v>
      </c>
      <c r="DM111" s="845"/>
      <c r="DN111" s="845"/>
      <c r="DO111" s="845"/>
      <c r="DP111" s="845"/>
      <c r="DQ111" s="845" t="s">
        <v>458</v>
      </c>
      <c r="DR111" s="845"/>
      <c r="DS111" s="845"/>
      <c r="DT111" s="845"/>
      <c r="DU111" s="845"/>
      <c r="DV111" s="822" t="s">
        <v>458</v>
      </c>
      <c r="DW111" s="822"/>
      <c r="DX111" s="822"/>
      <c r="DY111" s="822"/>
      <c r="DZ111" s="823"/>
    </row>
    <row r="112" spans="1:131" s="233" customFormat="1" ht="26.25" customHeight="1" x14ac:dyDescent="0.2">
      <c r="A112" s="940" t="s">
        <v>464</v>
      </c>
      <c r="B112" s="941"/>
      <c r="C112" s="780" t="s">
        <v>465</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466</v>
      </c>
      <c r="AB112" s="808"/>
      <c r="AC112" s="808"/>
      <c r="AD112" s="808"/>
      <c r="AE112" s="809"/>
      <c r="AF112" s="810" t="s">
        <v>467</v>
      </c>
      <c r="AG112" s="808"/>
      <c r="AH112" s="808"/>
      <c r="AI112" s="808"/>
      <c r="AJ112" s="809"/>
      <c r="AK112" s="810" t="s">
        <v>468</v>
      </c>
      <c r="AL112" s="808"/>
      <c r="AM112" s="808"/>
      <c r="AN112" s="808"/>
      <c r="AO112" s="809"/>
      <c r="AP112" s="852" t="s">
        <v>469</v>
      </c>
      <c r="AQ112" s="853"/>
      <c r="AR112" s="853"/>
      <c r="AS112" s="853"/>
      <c r="AT112" s="854"/>
      <c r="AU112" s="960"/>
      <c r="AV112" s="961"/>
      <c r="AW112" s="961"/>
      <c r="AX112" s="961"/>
      <c r="AY112" s="961"/>
      <c r="AZ112" s="843" t="s">
        <v>470</v>
      </c>
      <c r="BA112" s="780"/>
      <c r="BB112" s="780"/>
      <c r="BC112" s="780"/>
      <c r="BD112" s="780"/>
      <c r="BE112" s="780"/>
      <c r="BF112" s="780"/>
      <c r="BG112" s="780"/>
      <c r="BH112" s="780"/>
      <c r="BI112" s="780"/>
      <c r="BJ112" s="780"/>
      <c r="BK112" s="780"/>
      <c r="BL112" s="780"/>
      <c r="BM112" s="780"/>
      <c r="BN112" s="780"/>
      <c r="BO112" s="780"/>
      <c r="BP112" s="781"/>
      <c r="BQ112" s="844">
        <v>25328799</v>
      </c>
      <c r="BR112" s="845"/>
      <c r="BS112" s="845"/>
      <c r="BT112" s="845"/>
      <c r="BU112" s="845"/>
      <c r="BV112" s="845">
        <v>24801680</v>
      </c>
      <c r="BW112" s="845"/>
      <c r="BX112" s="845"/>
      <c r="BY112" s="845"/>
      <c r="BZ112" s="845"/>
      <c r="CA112" s="845">
        <v>24704370</v>
      </c>
      <c r="CB112" s="845"/>
      <c r="CC112" s="845"/>
      <c r="CD112" s="845"/>
      <c r="CE112" s="845"/>
      <c r="CF112" s="903">
        <v>39.700000000000003</v>
      </c>
      <c r="CG112" s="904"/>
      <c r="CH112" s="904"/>
      <c r="CI112" s="904"/>
      <c r="CJ112" s="904"/>
      <c r="CK112" s="955"/>
      <c r="CL112" s="849"/>
      <c r="CM112" s="843" t="s">
        <v>471</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404</v>
      </c>
      <c r="DH112" s="845"/>
      <c r="DI112" s="845"/>
      <c r="DJ112" s="845"/>
      <c r="DK112" s="845"/>
      <c r="DL112" s="845" t="s">
        <v>472</v>
      </c>
      <c r="DM112" s="845"/>
      <c r="DN112" s="845"/>
      <c r="DO112" s="845"/>
      <c r="DP112" s="845"/>
      <c r="DQ112" s="845" t="s">
        <v>460</v>
      </c>
      <c r="DR112" s="845"/>
      <c r="DS112" s="845"/>
      <c r="DT112" s="845"/>
      <c r="DU112" s="845"/>
      <c r="DV112" s="822" t="s">
        <v>467</v>
      </c>
      <c r="DW112" s="822"/>
      <c r="DX112" s="822"/>
      <c r="DY112" s="822"/>
      <c r="DZ112" s="823"/>
    </row>
    <row r="113" spans="1:130" s="233" customFormat="1" ht="26.25" customHeight="1" x14ac:dyDescent="0.2">
      <c r="A113" s="942"/>
      <c r="B113" s="943"/>
      <c r="C113" s="780" t="s">
        <v>473</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2819304</v>
      </c>
      <c r="AB113" s="947"/>
      <c r="AC113" s="947"/>
      <c r="AD113" s="947"/>
      <c r="AE113" s="948"/>
      <c r="AF113" s="949">
        <v>2850968</v>
      </c>
      <c r="AG113" s="947"/>
      <c r="AH113" s="947"/>
      <c r="AI113" s="947"/>
      <c r="AJ113" s="948"/>
      <c r="AK113" s="949">
        <v>2818482</v>
      </c>
      <c r="AL113" s="947"/>
      <c r="AM113" s="947"/>
      <c r="AN113" s="947"/>
      <c r="AO113" s="948"/>
      <c r="AP113" s="950">
        <v>4.5</v>
      </c>
      <c r="AQ113" s="951"/>
      <c r="AR113" s="951"/>
      <c r="AS113" s="951"/>
      <c r="AT113" s="952"/>
      <c r="AU113" s="960"/>
      <c r="AV113" s="961"/>
      <c r="AW113" s="961"/>
      <c r="AX113" s="961"/>
      <c r="AY113" s="961"/>
      <c r="AZ113" s="843" t="s">
        <v>474</v>
      </c>
      <c r="BA113" s="780"/>
      <c r="BB113" s="780"/>
      <c r="BC113" s="780"/>
      <c r="BD113" s="780"/>
      <c r="BE113" s="780"/>
      <c r="BF113" s="780"/>
      <c r="BG113" s="780"/>
      <c r="BH113" s="780"/>
      <c r="BI113" s="780"/>
      <c r="BJ113" s="780"/>
      <c r="BK113" s="780"/>
      <c r="BL113" s="780"/>
      <c r="BM113" s="780"/>
      <c r="BN113" s="780"/>
      <c r="BO113" s="780"/>
      <c r="BP113" s="781"/>
      <c r="BQ113" s="844">
        <v>1281739</v>
      </c>
      <c r="BR113" s="845"/>
      <c r="BS113" s="845"/>
      <c r="BT113" s="845"/>
      <c r="BU113" s="845"/>
      <c r="BV113" s="845">
        <v>1024398</v>
      </c>
      <c r="BW113" s="845"/>
      <c r="BX113" s="845"/>
      <c r="BY113" s="845"/>
      <c r="BZ113" s="845"/>
      <c r="CA113" s="845">
        <v>762043</v>
      </c>
      <c r="CB113" s="845"/>
      <c r="CC113" s="845"/>
      <c r="CD113" s="845"/>
      <c r="CE113" s="845"/>
      <c r="CF113" s="903">
        <v>1.2</v>
      </c>
      <c r="CG113" s="904"/>
      <c r="CH113" s="904"/>
      <c r="CI113" s="904"/>
      <c r="CJ113" s="904"/>
      <c r="CK113" s="955"/>
      <c r="CL113" s="849"/>
      <c r="CM113" s="843" t="s">
        <v>475</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460</v>
      </c>
      <c r="DH113" s="808"/>
      <c r="DI113" s="808"/>
      <c r="DJ113" s="808"/>
      <c r="DK113" s="809"/>
      <c r="DL113" s="810" t="s">
        <v>476</v>
      </c>
      <c r="DM113" s="808"/>
      <c r="DN113" s="808"/>
      <c r="DO113" s="808"/>
      <c r="DP113" s="809"/>
      <c r="DQ113" s="810" t="s">
        <v>477</v>
      </c>
      <c r="DR113" s="808"/>
      <c r="DS113" s="808"/>
      <c r="DT113" s="808"/>
      <c r="DU113" s="809"/>
      <c r="DV113" s="852" t="s">
        <v>466</v>
      </c>
      <c r="DW113" s="853"/>
      <c r="DX113" s="853"/>
      <c r="DY113" s="853"/>
      <c r="DZ113" s="854"/>
    </row>
    <row r="114" spans="1:130" s="233" customFormat="1" ht="26.25" customHeight="1" x14ac:dyDescent="0.2">
      <c r="A114" s="942"/>
      <c r="B114" s="943"/>
      <c r="C114" s="780" t="s">
        <v>478</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466</v>
      </c>
      <c r="AB114" s="808"/>
      <c r="AC114" s="808"/>
      <c r="AD114" s="808"/>
      <c r="AE114" s="809"/>
      <c r="AF114" s="810" t="s">
        <v>466</v>
      </c>
      <c r="AG114" s="808"/>
      <c r="AH114" s="808"/>
      <c r="AI114" s="808"/>
      <c r="AJ114" s="809"/>
      <c r="AK114" s="810" t="s">
        <v>477</v>
      </c>
      <c r="AL114" s="808"/>
      <c r="AM114" s="808"/>
      <c r="AN114" s="808"/>
      <c r="AO114" s="809"/>
      <c r="AP114" s="852" t="s">
        <v>466</v>
      </c>
      <c r="AQ114" s="853"/>
      <c r="AR114" s="853"/>
      <c r="AS114" s="853"/>
      <c r="AT114" s="854"/>
      <c r="AU114" s="960"/>
      <c r="AV114" s="961"/>
      <c r="AW114" s="961"/>
      <c r="AX114" s="961"/>
      <c r="AY114" s="961"/>
      <c r="AZ114" s="843" t="s">
        <v>479</v>
      </c>
      <c r="BA114" s="780"/>
      <c r="BB114" s="780"/>
      <c r="BC114" s="780"/>
      <c r="BD114" s="780"/>
      <c r="BE114" s="780"/>
      <c r="BF114" s="780"/>
      <c r="BG114" s="780"/>
      <c r="BH114" s="780"/>
      <c r="BI114" s="780"/>
      <c r="BJ114" s="780"/>
      <c r="BK114" s="780"/>
      <c r="BL114" s="780"/>
      <c r="BM114" s="780"/>
      <c r="BN114" s="780"/>
      <c r="BO114" s="780"/>
      <c r="BP114" s="781"/>
      <c r="BQ114" s="844">
        <v>16292527</v>
      </c>
      <c r="BR114" s="845"/>
      <c r="BS114" s="845"/>
      <c r="BT114" s="845"/>
      <c r="BU114" s="845"/>
      <c r="BV114" s="845">
        <v>15575561</v>
      </c>
      <c r="BW114" s="845"/>
      <c r="BX114" s="845"/>
      <c r="BY114" s="845"/>
      <c r="BZ114" s="845"/>
      <c r="CA114" s="845">
        <v>15626915</v>
      </c>
      <c r="CB114" s="845"/>
      <c r="CC114" s="845"/>
      <c r="CD114" s="845"/>
      <c r="CE114" s="845"/>
      <c r="CF114" s="903">
        <v>25.1</v>
      </c>
      <c r="CG114" s="904"/>
      <c r="CH114" s="904"/>
      <c r="CI114" s="904"/>
      <c r="CJ114" s="904"/>
      <c r="CK114" s="955"/>
      <c r="CL114" s="849"/>
      <c r="CM114" s="843" t="s">
        <v>480</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460</v>
      </c>
      <c r="DH114" s="808"/>
      <c r="DI114" s="808"/>
      <c r="DJ114" s="808"/>
      <c r="DK114" s="809"/>
      <c r="DL114" s="810" t="s">
        <v>472</v>
      </c>
      <c r="DM114" s="808"/>
      <c r="DN114" s="808"/>
      <c r="DO114" s="808"/>
      <c r="DP114" s="809"/>
      <c r="DQ114" s="810" t="s">
        <v>481</v>
      </c>
      <c r="DR114" s="808"/>
      <c r="DS114" s="808"/>
      <c r="DT114" s="808"/>
      <c r="DU114" s="809"/>
      <c r="DV114" s="852" t="s">
        <v>482</v>
      </c>
      <c r="DW114" s="853"/>
      <c r="DX114" s="853"/>
      <c r="DY114" s="853"/>
      <c r="DZ114" s="854"/>
    </row>
    <row r="115" spans="1:130" s="233" customFormat="1" ht="26.25" customHeight="1" x14ac:dyDescent="0.2">
      <c r="A115" s="942"/>
      <c r="B115" s="943"/>
      <c r="C115" s="780" t="s">
        <v>483</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204874</v>
      </c>
      <c r="AB115" s="947"/>
      <c r="AC115" s="947"/>
      <c r="AD115" s="947"/>
      <c r="AE115" s="948"/>
      <c r="AF115" s="949">
        <v>246196</v>
      </c>
      <c r="AG115" s="947"/>
      <c r="AH115" s="947"/>
      <c r="AI115" s="947"/>
      <c r="AJ115" s="948"/>
      <c r="AK115" s="949">
        <v>196424</v>
      </c>
      <c r="AL115" s="947"/>
      <c r="AM115" s="947"/>
      <c r="AN115" s="947"/>
      <c r="AO115" s="948"/>
      <c r="AP115" s="950">
        <v>0.3</v>
      </c>
      <c r="AQ115" s="951"/>
      <c r="AR115" s="951"/>
      <c r="AS115" s="951"/>
      <c r="AT115" s="952"/>
      <c r="AU115" s="960"/>
      <c r="AV115" s="961"/>
      <c r="AW115" s="961"/>
      <c r="AX115" s="961"/>
      <c r="AY115" s="961"/>
      <c r="AZ115" s="843" t="s">
        <v>484</v>
      </c>
      <c r="BA115" s="780"/>
      <c r="BB115" s="780"/>
      <c r="BC115" s="780"/>
      <c r="BD115" s="780"/>
      <c r="BE115" s="780"/>
      <c r="BF115" s="780"/>
      <c r="BG115" s="780"/>
      <c r="BH115" s="780"/>
      <c r="BI115" s="780"/>
      <c r="BJ115" s="780"/>
      <c r="BK115" s="780"/>
      <c r="BL115" s="780"/>
      <c r="BM115" s="780"/>
      <c r="BN115" s="780"/>
      <c r="BO115" s="780"/>
      <c r="BP115" s="781"/>
      <c r="BQ115" s="844">
        <v>1383829</v>
      </c>
      <c r="BR115" s="845"/>
      <c r="BS115" s="845"/>
      <c r="BT115" s="845"/>
      <c r="BU115" s="845"/>
      <c r="BV115" s="845">
        <v>1275277</v>
      </c>
      <c r="BW115" s="845"/>
      <c r="BX115" s="845"/>
      <c r="BY115" s="845"/>
      <c r="BZ115" s="845"/>
      <c r="CA115" s="845">
        <v>1169106</v>
      </c>
      <c r="CB115" s="845"/>
      <c r="CC115" s="845"/>
      <c r="CD115" s="845"/>
      <c r="CE115" s="845"/>
      <c r="CF115" s="903">
        <v>1.9</v>
      </c>
      <c r="CG115" s="904"/>
      <c r="CH115" s="904"/>
      <c r="CI115" s="904"/>
      <c r="CJ115" s="904"/>
      <c r="CK115" s="955"/>
      <c r="CL115" s="849"/>
      <c r="CM115" s="843" t="s">
        <v>485</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253995</v>
      </c>
      <c r="DH115" s="808"/>
      <c r="DI115" s="808"/>
      <c r="DJ115" s="808"/>
      <c r="DK115" s="809"/>
      <c r="DL115" s="810">
        <v>253995</v>
      </c>
      <c r="DM115" s="808"/>
      <c r="DN115" s="808"/>
      <c r="DO115" s="808"/>
      <c r="DP115" s="809"/>
      <c r="DQ115" s="810">
        <v>253995</v>
      </c>
      <c r="DR115" s="808"/>
      <c r="DS115" s="808"/>
      <c r="DT115" s="808"/>
      <c r="DU115" s="809"/>
      <c r="DV115" s="852">
        <v>0.4</v>
      </c>
      <c r="DW115" s="853"/>
      <c r="DX115" s="853"/>
      <c r="DY115" s="853"/>
      <c r="DZ115" s="854"/>
    </row>
    <row r="116" spans="1:130" s="233" customFormat="1" ht="26.25" customHeight="1" x14ac:dyDescent="0.2">
      <c r="A116" s="944"/>
      <c r="B116" s="945"/>
      <c r="C116" s="867" t="s">
        <v>486</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460</v>
      </c>
      <c r="AB116" s="808"/>
      <c r="AC116" s="808"/>
      <c r="AD116" s="808"/>
      <c r="AE116" s="809"/>
      <c r="AF116" s="810" t="s">
        <v>481</v>
      </c>
      <c r="AG116" s="808"/>
      <c r="AH116" s="808"/>
      <c r="AI116" s="808"/>
      <c r="AJ116" s="809"/>
      <c r="AK116" s="810">
        <v>39</v>
      </c>
      <c r="AL116" s="808"/>
      <c r="AM116" s="808"/>
      <c r="AN116" s="808"/>
      <c r="AO116" s="809"/>
      <c r="AP116" s="852">
        <v>0</v>
      </c>
      <c r="AQ116" s="853"/>
      <c r="AR116" s="853"/>
      <c r="AS116" s="853"/>
      <c r="AT116" s="854"/>
      <c r="AU116" s="960"/>
      <c r="AV116" s="961"/>
      <c r="AW116" s="961"/>
      <c r="AX116" s="961"/>
      <c r="AY116" s="961"/>
      <c r="AZ116" s="937" t="s">
        <v>487</v>
      </c>
      <c r="BA116" s="938"/>
      <c r="BB116" s="938"/>
      <c r="BC116" s="938"/>
      <c r="BD116" s="938"/>
      <c r="BE116" s="938"/>
      <c r="BF116" s="938"/>
      <c r="BG116" s="938"/>
      <c r="BH116" s="938"/>
      <c r="BI116" s="938"/>
      <c r="BJ116" s="938"/>
      <c r="BK116" s="938"/>
      <c r="BL116" s="938"/>
      <c r="BM116" s="938"/>
      <c r="BN116" s="938"/>
      <c r="BO116" s="938"/>
      <c r="BP116" s="939"/>
      <c r="BQ116" s="844" t="s">
        <v>469</v>
      </c>
      <c r="BR116" s="845"/>
      <c r="BS116" s="845"/>
      <c r="BT116" s="845"/>
      <c r="BU116" s="845"/>
      <c r="BV116" s="845" t="s">
        <v>466</v>
      </c>
      <c r="BW116" s="845"/>
      <c r="BX116" s="845"/>
      <c r="BY116" s="845"/>
      <c r="BZ116" s="845"/>
      <c r="CA116" s="845" t="s">
        <v>466</v>
      </c>
      <c r="CB116" s="845"/>
      <c r="CC116" s="845"/>
      <c r="CD116" s="845"/>
      <c r="CE116" s="845"/>
      <c r="CF116" s="903" t="s">
        <v>466</v>
      </c>
      <c r="CG116" s="904"/>
      <c r="CH116" s="904"/>
      <c r="CI116" s="904"/>
      <c r="CJ116" s="904"/>
      <c r="CK116" s="955"/>
      <c r="CL116" s="849"/>
      <c r="CM116" s="843" t="s">
        <v>488</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972794</v>
      </c>
      <c r="DH116" s="808"/>
      <c r="DI116" s="808"/>
      <c r="DJ116" s="808"/>
      <c r="DK116" s="809"/>
      <c r="DL116" s="810">
        <v>860846</v>
      </c>
      <c r="DM116" s="808"/>
      <c r="DN116" s="808"/>
      <c r="DO116" s="808"/>
      <c r="DP116" s="809"/>
      <c r="DQ116" s="810">
        <v>767139</v>
      </c>
      <c r="DR116" s="808"/>
      <c r="DS116" s="808"/>
      <c r="DT116" s="808"/>
      <c r="DU116" s="809"/>
      <c r="DV116" s="852">
        <v>1.2</v>
      </c>
      <c r="DW116" s="853"/>
      <c r="DX116" s="853"/>
      <c r="DY116" s="853"/>
      <c r="DZ116" s="854"/>
    </row>
    <row r="117" spans="1:130" s="233" customFormat="1" ht="26.25" customHeight="1" x14ac:dyDescent="0.2">
      <c r="A117" s="923" t="s">
        <v>191</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489</v>
      </c>
      <c r="Z117" s="925"/>
      <c r="AA117" s="930">
        <v>16179973</v>
      </c>
      <c r="AB117" s="931"/>
      <c r="AC117" s="931"/>
      <c r="AD117" s="931"/>
      <c r="AE117" s="932"/>
      <c r="AF117" s="933">
        <v>16026023</v>
      </c>
      <c r="AG117" s="931"/>
      <c r="AH117" s="931"/>
      <c r="AI117" s="931"/>
      <c r="AJ117" s="932"/>
      <c r="AK117" s="933">
        <v>15569816</v>
      </c>
      <c r="AL117" s="931"/>
      <c r="AM117" s="931"/>
      <c r="AN117" s="931"/>
      <c r="AO117" s="932"/>
      <c r="AP117" s="934"/>
      <c r="AQ117" s="935"/>
      <c r="AR117" s="935"/>
      <c r="AS117" s="935"/>
      <c r="AT117" s="936"/>
      <c r="AU117" s="960"/>
      <c r="AV117" s="961"/>
      <c r="AW117" s="961"/>
      <c r="AX117" s="961"/>
      <c r="AY117" s="961"/>
      <c r="AZ117" s="891" t="s">
        <v>490</v>
      </c>
      <c r="BA117" s="892"/>
      <c r="BB117" s="892"/>
      <c r="BC117" s="892"/>
      <c r="BD117" s="892"/>
      <c r="BE117" s="892"/>
      <c r="BF117" s="892"/>
      <c r="BG117" s="892"/>
      <c r="BH117" s="892"/>
      <c r="BI117" s="892"/>
      <c r="BJ117" s="892"/>
      <c r="BK117" s="892"/>
      <c r="BL117" s="892"/>
      <c r="BM117" s="892"/>
      <c r="BN117" s="892"/>
      <c r="BO117" s="892"/>
      <c r="BP117" s="893"/>
      <c r="BQ117" s="844" t="s">
        <v>482</v>
      </c>
      <c r="BR117" s="845"/>
      <c r="BS117" s="845"/>
      <c r="BT117" s="845"/>
      <c r="BU117" s="845"/>
      <c r="BV117" s="845" t="s">
        <v>468</v>
      </c>
      <c r="BW117" s="845"/>
      <c r="BX117" s="845"/>
      <c r="BY117" s="845"/>
      <c r="BZ117" s="845"/>
      <c r="CA117" s="845" t="s">
        <v>477</v>
      </c>
      <c r="CB117" s="845"/>
      <c r="CC117" s="845"/>
      <c r="CD117" s="845"/>
      <c r="CE117" s="845"/>
      <c r="CF117" s="903" t="s">
        <v>404</v>
      </c>
      <c r="CG117" s="904"/>
      <c r="CH117" s="904"/>
      <c r="CI117" s="904"/>
      <c r="CJ117" s="904"/>
      <c r="CK117" s="955"/>
      <c r="CL117" s="849"/>
      <c r="CM117" s="843" t="s">
        <v>491</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466</v>
      </c>
      <c r="DH117" s="808"/>
      <c r="DI117" s="808"/>
      <c r="DJ117" s="808"/>
      <c r="DK117" s="809"/>
      <c r="DL117" s="810" t="s">
        <v>460</v>
      </c>
      <c r="DM117" s="808"/>
      <c r="DN117" s="808"/>
      <c r="DO117" s="808"/>
      <c r="DP117" s="809"/>
      <c r="DQ117" s="810" t="s">
        <v>468</v>
      </c>
      <c r="DR117" s="808"/>
      <c r="DS117" s="808"/>
      <c r="DT117" s="808"/>
      <c r="DU117" s="809"/>
      <c r="DV117" s="852" t="s">
        <v>469</v>
      </c>
      <c r="DW117" s="853"/>
      <c r="DX117" s="853"/>
      <c r="DY117" s="853"/>
      <c r="DZ117" s="854"/>
    </row>
    <row r="118" spans="1:130" s="233" customFormat="1" ht="26.25" customHeight="1" x14ac:dyDescent="0.2">
      <c r="A118" s="923" t="s">
        <v>453</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450</v>
      </c>
      <c r="AB118" s="924"/>
      <c r="AC118" s="924"/>
      <c r="AD118" s="924"/>
      <c r="AE118" s="925"/>
      <c r="AF118" s="926" t="s">
        <v>451</v>
      </c>
      <c r="AG118" s="924"/>
      <c r="AH118" s="924"/>
      <c r="AI118" s="924"/>
      <c r="AJ118" s="925"/>
      <c r="AK118" s="926" t="s">
        <v>313</v>
      </c>
      <c r="AL118" s="924"/>
      <c r="AM118" s="924"/>
      <c r="AN118" s="924"/>
      <c r="AO118" s="925"/>
      <c r="AP118" s="927" t="s">
        <v>452</v>
      </c>
      <c r="AQ118" s="928"/>
      <c r="AR118" s="928"/>
      <c r="AS118" s="928"/>
      <c r="AT118" s="929"/>
      <c r="AU118" s="960"/>
      <c r="AV118" s="961"/>
      <c r="AW118" s="961"/>
      <c r="AX118" s="961"/>
      <c r="AY118" s="961"/>
      <c r="AZ118" s="866" t="s">
        <v>492</v>
      </c>
      <c r="BA118" s="867"/>
      <c r="BB118" s="867"/>
      <c r="BC118" s="867"/>
      <c r="BD118" s="867"/>
      <c r="BE118" s="867"/>
      <c r="BF118" s="867"/>
      <c r="BG118" s="867"/>
      <c r="BH118" s="867"/>
      <c r="BI118" s="867"/>
      <c r="BJ118" s="867"/>
      <c r="BK118" s="867"/>
      <c r="BL118" s="867"/>
      <c r="BM118" s="867"/>
      <c r="BN118" s="867"/>
      <c r="BO118" s="867"/>
      <c r="BP118" s="868"/>
      <c r="BQ118" s="907" t="s">
        <v>476</v>
      </c>
      <c r="BR118" s="873"/>
      <c r="BS118" s="873"/>
      <c r="BT118" s="873"/>
      <c r="BU118" s="873"/>
      <c r="BV118" s="873" t="s">
        <v>481</v>
      </c>
      <c r="BW118" s="873"/>
      <c r="BX118" s="873"/>
      <c r="BY118" s="873"/>
      <c r="BZ118" s="873"/>
      <c r="CA118" s="873" t="s">
        <v>493</v>
      </c>
      <c r="CB118" s="873"/>
      <c r="CC118" s="873"/>
      <c r="CD118" s="873"/>
      <c r="CE118" s="873"/>
      <c r="CF118" s="903" t="s">
        <v>481</v>
      </c>
      <c r="CG118" s="904"/>
      <c r="CH118" s="904"/>
      <c r="CI118" s="904"/>
      <c r="CJ118" s="904"/>
      <c r="CK118" s="955"/>
      <c r="CL118" s="849"/>
      <c r="CM118" s="843" t="s">
        <v>494</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495</v>
      </c>
      <c r="DH118" s="808"/>
      <c r="DI118" s="808"/>
      <c r="DJ118" s="808"/>
      <c r="DK118" s="809"/>
      <c r="DL118" s="810" t="s">
        <v>466</v>
      </c>
      <c r="DM118" s="808"/>
      <c r="DN118" s="808"/>
      <c r="DO118" s="808"/>
      <c r="DP118" s="809"/>
      <c r="DQ118" s="810" t="s">
        <v>460</v>
      </c>
      <c r="DR118" s="808"/>
      <c r="DS118" s="808"/>
      <c r="DT118" s="808"/>
      <c r="DU118" s="809"/>
      <c r="DV118" s="852" t="s">
        <v>469</v>
      </c>
      <c r="DW118" s="853"/>
      <c r="DX118" s="853"/>
      <c r="DY118" s="853"/>
      <c r="DZ118" s="854"/>
    </row>
    <row r="119" spans="1:130" s="233" customFormat="1" ht="26.25" customHeight="1" x14ac:dyDescent="0.2">
      <c r="A119" s="846" t="s">
        <v>456</v>
      </c>
      <c r="B119" s="847"/>
      <c r="C119" s="888" t="s">
        <v>457</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460</v>
      </c>
      <c r="AB119" s="917"/>
      <c r="AC119" s="917"/>
      <c r="AD119" s="917"/>
      <c r="AE119" s="918"/>
      <c r="AF119" s="919" t="s">
        <v>466</v>
      </c>
      <c r="AG119" s="917"/>
      <c r="AH119" s="917"/>
      <c r="AI119" s="917"/>
      <c r="AJ119" s="918"/>
      <c r="AK119" s="919" t="s">
        <v>472</v>
      </c>
      <c r="AL119" s="917"/>
      <c r="AM119" s="917"/>
      <c r="AN119" s="917"/>
      <c r="AO119" s="918"/>
      <c r="AP119" s="920" t="s">
        <v>476</v>
      </c>
      <c r="AQ119" s="921"/>
      <c r="AR119" s="921"/>
      <c r="AS119" s="921"/>
      <c r="AT119" s="922"/>
      <c r="AU119" s="962"/>
      <c r="AV119" s="963"/>
      <c r="AW119" s="963"/>
      <c r="AX119" s="963"/>
      <c r="AY119" s="963"/>
      <c r="AZ119" s="254" t="s">
        <v>191</v>
      </c>
      <c r="BA119" s="254"/>
      <c r="BB119" s="254"/>
      <c r="BC119" s="254"/>
      <c r="BD119" s="254"/>
      <c r="BE119" s="254"/>
      <c r="BF119" s="254"/>
      <c r="BG119" s="254"/>
      <c r="BH119" s="254"/>
      <c r="BI119" s="254"/>
      <c r="BJ119" s="254"/>
      <c r="BK119" s="254"/>
      <c r="BL119" s="254"/>
      <c r="BM119" s="254"/>
      <c r="BN119" s="254"/>
      <c r="BO119" s="905" t="s">
        <v>496</v>
      </c>
      <c r="BP119" s="906"/>
      <c r="BQ119" s="907">
        <v>185537337</v>
      </c>
      <c r="BR119" s="873"/>
      <c r="BS119" s="873"/>
      <c r="BT119" s="873"/>
      <c r="BU119" s="873"/>
      <c r="BV119" s="873">
        <v>182096020</v>
      </c>
      <c r="BW119" s="873"/>
      <c r="BX119" s="873"/>
      <c r="BY119" s="873"/>
      <c r="BZ119" s="873"/>
      <c r="CA119" s="873">
        <v>177948032</v>
      </c>
      <c r="CB119" s="873"/>
      <c r="CC119" s="873"/>
      <c r="CD119" s="873"/>
      <c r="CE119" s="873"/>
      <c r="CF119" s="776"/>
      <c r="CG119" s="777"/>
      <c r="CH119" s="777"/>
      <c r="CI119" s="777"/>
      <c r="CJ119" s="862"/>
      <c r="CK119" s="956"/>
      <c r="CL119" s="851"/>
      <c r="CM119" s="866" t="s">
        <v>497</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498</v>
      </c>
      <c r="DH119" s="792"/>
      <c r="DI119" s="792"/>
      <c r="DJ119" s="792"/>
      <c r="DK119" s="793"/>
      <c r="DL119" s="794" t="s">
        <v>466</v>
      </c>
      <c r="DM119" s="792"/>
      <c r="DN119" s="792"/>
      <c r="DO119" s="792"/>
      <c r="DP119" s="793"/>
      <c r="DQ119" s="794" t="s">
        <v>498</v>
      </c>
      <c r="DR119" s="792"/>
      <c r="DS119" s="792"/>
      <c r="DT119" s="792"/>
      <c r="DU119" s="793"/>
      <c r="DV119" s="876" t="s">
        <v>466</v>
      </c>
      <c r="DW119" s="877"/>
      <c r="DX119" s="877"/>
      <c r="DY119" s="877"/>
      <c r="DZ119" s="878"/>
    </row>
    <row r="120" spans="1:130" s="233" customFormat="1" ht="26.25" customHeight="1" x14ac:dyDescent="0.2">
      <c r="A120" s="848"/>
      <c r="B120" s="849"/>
      <c r="C120" s="843" t="s">
        <v>463</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460</v>
      </c>
      <c r="AB120" s="808"/>
      <c r="AC120" s="808"/>
      <c r="AD120" s="808"/>
      <c r="AE120" s="809"/>
      <c r="AF120" s="810" t="s">
        <v>460</v>
      </c>
      <c r="AG120" s="808"/>
      <c r="AH120" s="808"/>
      <c r="AI120" s="808"/>
      <c r="AJ120" s="809"/>
      <c r="AK120" s="810" t="s">
        <v>460</v>
      </c>
      <c r="AL120" s="808"/>
      <c r="AM120" s="808"/>
      <c r="AN120" s="808"/>
      <c r="AO120" s="809"/>
      <c r="AP120" s="852" t="s">
        <v>469</v>
      </c>
      <c r="AQ120" s="853"/>
      <c r="AR120" s="853"/>
      <c r="AS120" s="853"/>
      <c r="AT120" s="854"/>
      <c r="AU120" s="908" t="s">
        <v>499</v>
      </c>
      <c r="AV120" s="909"/>
      <c r="AW120" s="909"/>
      <c r="AX120" s="909"/>
      <c r="AY120" s="910"/>
      <c r="AZ120" s="888" t="s">
        <v>500</v>
      </c>
      <c r="BA120" s="836"/>
      <c r="BB120" s="836"/>
      <c r="BC120" s="836"/>
      <c r="BD120" s="836"/>
      <c r="BE120" s="836"/>
      <c r="BF120" s="836"/>
      <c r="BG120" s="836"/>
      <c r="BH120" s="836"/>
      <c r="BI120" s="836"/>
      <c r="BJ120" s="836"/>
      <c r="BK120" s="836"/>
      <c r="BL120" s="836"/>
      <c r="BM120" s="836"/>
      <c r="BN120" s="836"/>
      <c r="BO120" s="836"/>
      <c r="BP120" s="837"/>
      <c r="BQ120" s="889">
        <v>11612803</v>
      </c>
      <c r="BR120" s="870"/>
      <c r="BS120" s="870"/>
      <c r="BT120" s="870"/>
      <c r="BU120" s="870"/>
      <c r="BV120" s="870">
        <v>14186654</v>
      </c>
      <c r="BW120" s="870"/>
      <c r="BX120" s="870"/>
      <c r="BY120" s="870"/>
      <c r="BZ120" s="870"/>
      <c r="CA120" s="870">
        <v>17050138</v>
      </c>
      <c r="CB120" s="870"/>
      <c r="CC120" s="870"/>
      <c r="CD120" s="870"/>
      <c r="CE120" s="870"/>
      <c r="CF120" s="894">
        <v>27.4</v>
      </c>
      <c r="CG120" s="895"/>
      <c r="CH120" s="895"/>
      <c r="CI120" s="895"/>
      <c r="CJ120" s="895"/>
      <c r="CK120" s="896" t="s">
        <v>501</v>
      </c>
      <c r="CL120" s="880"/>
      <c r="CM120" s="880"/>
      <c r="CN120" s="880"/>
      <c r="CO120" s="881"/>
      <c r="CP120" s="900" t="s">
        <v>502</v>
      </c>
      <c r="CQ120" s="901"/>
      <c r="CR120" s="901"/>
      <c r="CS120" s="901"/>
      <c r="CT120" s="901"/>
      <c r="CU120" s="901"/>
      <c r="CV120" s="901"/>
      <c r="CW120" s="901"/>
      <c r="CX120" s="901"/>
      <c r="CY120" s="901"/>
      <c r="CZ120" s="901"/>
      <c r="DA120" s="901"/>
      <c r="DB120" s="901"/>
      <c r="DC120" s="901"/>
      <c r="DD120" s="901"/>
      <c r="DE120" s="901"/>
      <c r="DF120" s="902"/>
      <c r="DG120" s="889">
        <v>15535552</v>
      </c>
      <c r="DH120" s="870"/>
      <c r="DI120" s="870"/>
      <c r="DJ120" s="870"/>
      <c r="DK120" s="870"/>
      <c r="DL120" s="870">
        <v>15831555</v>
      </c>
      <c r="DM120" s="870"/>
      <c r="DN120" s="870"/>
      <c r="DO120" s="870"/>
      <c r="DP120" s="870"/>
      <c r="DQ120" s="870">
        <v>16273895</v>
      </c>
      <c r="DR120" s="870"/>
      <c r="DS120" s="870"/>
      <c r="DT120" s="870"/>
      <c r="DU120" s="870"/>
      <c r="DV120" s="871">
        <v>26.2</v>
      </c>
      <c r="DW120" s="871"/>
      <c r="DX120" s="871"/>
      <c r="DY120" s="871"/>
      <c r="DZ120" s="872"/>
    </row>
    <row r="121" spans="1:130" s="233" customFormat="1" ht="26.25" customHeight="1" x14ac:dyDescent="0.2">
      <c r="A121" s="848"/>
      <c r="B121" s="849"/>
      <c r="C121" s="891" t="s">
        <v>503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466</v>
      </c>
      <c r="AB121" s="808"/>
      <c r="AC121" s="808"/>
      <c r="AD121" s="808"/>
      <c r="AE121" s="809"/>
      <c r="AF121" s="810" t="s">
        <v>472</v>
      </c>
      <c r="AG121" s="808"/>
      <c r="AH121" s="808"/>
      <c r="AI121" s="808"/>
      <c r="AJ121" s="809"/>
      <c r="AK121" s="810" t="s">
        <v>469</v>
      </c>
      <c r="AL121" s="808"/>
      <c r="AM121" s="808"/>
      <c r="AN121" s="808"/>
      <c r="AO121" s="809"/>
      <c r="AP121" s="852" t="s">
        <v>472</v>
      </c>
      <c r="AQ121" s="853"/>
      <c r="AR121" s="853"/>
      <c r="AS121" s="853"/>
      <c r="AT121" s="854"/>
      <c r="AU121" s="911"/>
      <c r="AV121" s="912"/>
      <c r="AW121" s="912"/>
      <c r="AX121" s="912"/>
      <c r="AY121" s="913"/>
      <c r="AZ121" s="843" t="s">
        <v>504</v>
      </c>
      <c r="BA121" s="780"/>
      <c r="BB121" s="780"/>
      <c r="BC121" s="780"/>
      <c r="BD121" s="780"/>
      <c r="BE121" s="780"/>
      <c r="BF121" s="780"/>
      <c r="BG121" s="780"/>
      <c r="BH121" s="780"/>
      <c r="BI121" s="780"/>
      <c r="BJ121" s="780"/>
      <c r="BK121" s="780"/>
      <c r="BL121" s="780"/>
      <c r="BM121" s="780"/>
      <c r="BN121" s="780"/>
      <c r="BO121" s="780"/>
      <c r="BP121" s="781"/>
      <c r="BQ121" s="844">
        <v>24190494</v>
      </c>
      <c r="BR121" s="845"/>
      <c r="BS121" s="845"/>
      <c r="BT121" s="845"/>
      <c r="BU121" s="845"/>
      <c r="BV121" s="845">
        <v>24610359</v>
      </c>
      <c r="BW121" s="845"/>
      <c r="BX121" s="845"/>
      <c r="BY121" s="845"/>
      <c r="BZ121" s="845"/>
      <c r="CA121" s="845">
        <v>25279847</v>
      </c>
      <c r="CB121" s="845"/>
      <c r="CC121" s="845"/>
      <c r="CD121" s="845"/>
      <c r="CE121" s="845"/>
      <c r="CF121" s="903">
        <v>40.6</v>
      </c>
      <c r="CG121" s="904"/>
      <c r="CH121" s="904"/>
      <c r="CI121" s="904"/>
      <c r="CJ121" s="904"/>
      <c r="CK121" s="897"/>
      <c r="CL121" s="883"/>
      <c r="CM121" s="883"/>
      <c r="CN121" s="883"/>
      <c r="CO121" s="884"/>
      <c r="CP121" s="863" t="s">
        <v>505</v>
      </c>
      <c r="CQ121" s="864"/>
      <c r="CR121" s="864"/>
      <c r="CS121" s="864"/>
      <c r="CT121" s="864"/>
      <c r="CU121" s="864"/>
      <c r="CV121" s="864"/>
      <c r="CW121" s="864"/>
      <c r="CX121" s="864"/>
      <c r="CY121" s="864"/>
      <c r="CZ121" s="864"/>
      <c r="DA121" s="864"/>
      <c r="DB121" s="864"/>
      <c r="DC121" s="864"/>
      <c r="DD121" s="864"/>
      <c r="DE121" s="864"/>
      <c r="DF121" s="865"/>
      <c r="DG121" s="844">
        <v>8399027</v>
      </c>
      <c r="DH121" s="845"/>
      <c r="DI121" s="845"/>
      <c r="DJ121" s="845"/>
      <c r="DK121" s="845"/>
      <c r="DL121" s="845">
        <v>7545732</v>
      </c>
      <c r="DM121" s="845"/>
      <c r="DN121" s="845"/>
      <c r="DO121" s="845"/>
      <c r="DP121" s="845"/>
      <c r="DQ121" s="845">
        <v>6924414</v>
      </c>
      <c r="DR121" s="845"/>
      <c r="DS121" s="845"/>
      <c r="DT121" s="845"/>
      <c r="DU121" s="845"/>
      <c r="DV121" s="822">
        <v>11.1</v>
      </c>
      <c r="DW121" s="822"/>
      <c r="DX121" s="822"/>
      <c r="DY121" s="822"/>
      <c r="DZ121" s="823"/>
    </row>
    <row r="122" spans="1:130" s="233" customFormat="1" ht="26.25" customHeight="1" x14ac:dyDescent="0.2">
      <c r="A122" s="848"/>
      <c r="B122" s="849"/>
      <c r="C122" s="843" t="s">
        <v>480</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404</v>
      </c>
      <c r="AB122" s="808"/>
      <c r="AC122" s="808"/>
      <c r="AD122" s="808"/>
      <c r="AE122" s="809"/>
      <c r="AF122" s="810" t="s">
        <v>466</v>
      </c>
      <c r="AG122" s="808"/>
      <c r="AH122" s="808"/>
      <c r="AI122" s="808"/>
      <c r="AJ122" s="809"/>
      <c r="AK122" s="810" t="s">
        <v>466</v>
      </c>
      <c r="AL122" s="808"/>
      <c r="AM122" s="808"/>
      <c r="AN122" s="808"/>
      <c r="AO122" s="809"/>
      <c r="AP122" s="852" t="s">
        <v>481</v>
      </c>
      <c r="AQ122" s="853"/>
      <c r="AR122" s="853"/>
      <c r="AS122" s="853"/>
      <c r="AT122" s="854"/>
      <c r="AU122" s="911"/>
      <c r="AV122" s="912"/>
      <c r="AW122" s="912"/>
      <c r="AX122" s="912"/>
      <c r="AY122" s="913"/>
      <c r="AZ122" s="866" t="s">
        <v>506</v>
      </c>
      <c r="BA122" s="867"/>
      <c r="BB122" s="867"/>
      <c r="BC122" s="867"/>
      <c r="BD122" s="867"/>
      <c r="BE122" s="867"/>
      <c r="BF122" s="867"/>
      <c r="BG122" s="867"/>
      <c r="BH122" s="867"/>
      <c r="BI122" s="867"/>
      <c r="BJ122" s="867"/>
      <c r="BK122" s="867"/>
      <c r="BL122" s="867"/>
      <c r="BM122" s="867"/>
      <c r="BN122" s="867"/>
      <c r="BO122" s="867"/>
      <c r="BP122" s="868"/>
      <c r="BQ122" s="907">
        <v>118607109</v>
      </c>
      <c r="BR122" s="873"/>
      <c r="BS122" s="873"/>
      <c r="BT122" s="873"/>
      <c r="BU122" s="873"/>
      <c r="BV122" s="873">
        <v>115546899</v>
      </c>
      <c r="BW122" s="873"/>
      <c r="BX122" s="873"/>
      <c r="BY122" s="873"/>
      <c r="BZ122" s="873"/>
      <c r="CA122" s="873">
        <v>110663273</v>
      </c>
      <c r="CB122" s="873"/>
      <c r="CC122" s="873"/>
      <c r="CD122" s="873"/>
      <c r="CE122" s="873"/>
      <c r="CF122" s="874">
        <v>177.9</v>
      </c>
      <c r="CG122" s="875"/>
      <c r="CH122" s="875"/>
      <c r="CI122" s="875"/>
      <c r="CJ122" s="875"/>
      <c r="CK122" s="897"/>
      <c r="CL122" s="883"/>
      <c r="CM122" s="883"/>
      <c r="CN122" s="883"/>
      <c r="CO122" s="884"/>
      <c r="CP122" s="863" t="s">
        <v>507</v>
      </c>
      <c r="CQ122" s="864"/>
      <c r="CR122" s="864"/>
      <c r="CS122" s="864"/>
      <c r="CT122" s="864"/>
      <c r="CU122" s="864"/>
      <c r="CV122" s="864"/>
      <c r="CW122" s="864"/>
      <c r="CX122" s="864"/>
      <c r="CY122" s="864"/>
      <c r="CZ122" s="864"/>
      <c r="DA122" s="864"/>
      <c r="DB122" s="864"/>
      <c r="DC122" s="864"/>
      <c r="DD122" s="864"/>
      <c r="DE122" s="864"/>
      <c r="DF122" s="865"/>
      <c r="DG122" s="844">
        <v>639526</v>
      </c>
      <c r="DH122" s="845"/>
      <c r="DI122" s="845"/>
      <c r="DJ122" s="845"/>
      <c r="DK122" s="845"/>
      <c r="DL122" s="845">
        <v>667592</v>
      </c>
      <c r="DM122" s="845"/>
      <c r="DN122" s="845"/>
      <c r="DO122" s="845"/>
      <c r="DP122" s="845"/>
      <c r="DQ122" s="845">
        <v>721469</v>
      </c>
      <c r="DR122" s="845"/>
      <c r="DS122" s="845"/>
      <c r="DT122" s="845"/>
      <c r="DU122" s="845"/>
      <c r="DV122" s="822">
        <v>1.2</v>
      </c>
      <c r="DW122" s="822"/>
      <c r="DX122" s="822"/>
      <c r="DY122" s="822"/>
      <c r="DZ122" s="823"/>
    </row>
    <row r="123" spans="1:130" s="233" customFormat="1" ht="26.25" customHeight="1" x14ac:dyDescent="0.2">
      <c r="A123" s="848"/>
      <c r="B123" s="849"/>
      <c r="C123" s="843" t="s">
        <v>488</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477</v>
      </c>
      <c r="AB123" s="808"/>
      <c r="AC123" s="808"/>
      <c r="AD123" s="808"/>
      <c r="AE123" s="809"/>
      <c r="AF123" s="810" t="s">
        <v>472</v>
      </c>
      <c r="AG123" s="808"/>
      <c r="AH123" s="808"/>
      <c r="AI123" s="808"/>
      <c r="AJ123" s="809"/>
      <c r="AK123" s="810" t="s">
        <v>466</v>
      </c>
      <c r="AL123" s="808"/>
      <c r="AM123" s="808"/>
      <c r="AN123" s="808"/>
      <c r="AO123" s="809"/>
      <c r="AP123" s="852" t="s">
        <v>469</v>
      </c>
      <c r="AQ123" s="853"/>
      <c r="AR123" s="853"/>
      <c r="AS123" s="853"/>
      <c r="AT123" s="854"/>
      <c r="AU123" s="914"/>
      <c r="AV123" s="915"/>
      <c r="AW123" s="915"/>
      <c r="AX123" s="915"/>
      <c r="AY123" s="915"/>
      <c r="AZ123" s="254" t="s">
        <v>191</v>
      </c>
      <c r="BA123" s="254"/>
      <c r="BB123" s="254"/>
      <c r="BC123" s="254"/>
      <c r="BD123" s="254"/>
      <c r="BE123" s="254"/>
      <c r="BF123" s="254"/>
      <c r="BG123" s="254"/>
      <c r="BH123" s="254"/>
      <c r="BI123" s="254"/>
      <c r="BJ123" s="254"/>
      <c r="BK123" s="254"/>
      <c r="BL123" s="254"/>
      <c r="BM123" s="254"/>
      <c r="BN123" s="254"/>
      <c r="BO123" s="905" t="s">
        <v>508</v>
      </c>
      <c r="BP123" s="906"/>
      <c r="BQ123" s="860">
        <v>154410406</v>
      </c>
      <c r="BR123" s="861"/>
      <c r="BS123" s="861"/>
      <c r="BT123" s="861"/>
      <c r="BU123" s="861"/>
      <c r="BV123" s="861">
        <v>154343912</v>
      </c>
      <c r="BW123" s="861"/>
      <c r="BX123" s="861"/>
      <c r="BY123" s="861"/>
      <c r="BZ123" s="861"/>
      <c r="CA123" s="861">
        <v>152993258</v>
      </c>
      <c r="CB123" s="861"/>
      <c r="CC123" s="861"/>
      <c r="CD123" s="861"/>
      <c r="CE123" s="861"/>
      <c r="CF123" s="776"/>
      <c r="CG123" s="777"/>
      <c r="CH123" s="777"/>
      <c r="CI123" s="777"/>
      <c r="CJ123" s="862"/>
      <c r="CK123" s="897"/>
      <c r="CL123" s="883"/>
      <c r="CM123" s="883"/>
      <c r="CN123" s="883"/>
      <c r="CO123" s="884"/>
      <c r="CP123" s="863" t="s">
        <v>509</v>
      </c>
      <c r="CQ123" s="864"/>
      <c r="CR123" s="864"/>
      <c r="CS123" s="864"/>
      <c r="CT123" s="864"/>
      <c r="CU123" s="864"/>
      <c r="CV123" s="864"/>
      <c r="CW123" s="864"/>
      <c r="CX123" s="864"/>
      <c r="CY123" s="864"/>
      <c r="CZ123" s="864"/>
      <c r="DA123" s="864"/>
      <c r="DB123" s="864"/>
      <c r="DC123" s="864"/>
      <c r="DD123" s="864"/>
      <c r="DE123" s="864"/>
      <c r="DF123" s="865"/>
      <c r="DG123" s="807">
        <v>531428</v>
      </c>
      <c r="DH123" s="808"/>
      <c r="DI123" s="808"/>
      <c r="DJ123" s="808"/>
      <c r="DK123" s="809"/>
      <c r="DL123" s="810">
        <v>567476</v>
      </c>
      <c r="DM123" s="808"/>
      <c r="DN123" s="808"/>
      <c r="DO123" s="808"/>
      <c r="DP123" s="809"/>
      <c r="DQ123" s="810">
        <v>621537</v>
      </c>
      <c r="DR123" s="808"/>
      <c r="DS123" s="808"/>
      <c r="DT123" s="808"/>
      <c r="DU123" s="809"/>
      <c r="DV123" s="852">
        <v>1</v>
      </c>
      <c r="DW123" s="853"/>
      <c r="DX123" s="853"/>
      <c r="DY123" s="853"/>
      <c r="DZ123" s="854"/>
    </row>
    <row r="124" spans="1:130" s="233" customFormat="1" ht="26.25" customHeight="1" thickBot="1" x14ac:dyDescent="0.25">
      <c r="A124" s="848"/>
      <c r="B124" s="849"/>
      <c r="C124" s="843" t="s">
        <v>491</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481</v>
      </c>
      <c r="AB124" s="808"/>
      <c r="AC124" s="808"/>
      <c r="AD124" s="808"/>
      <c r="AE124" s="809"/>
      <c r="AF124" s="810" t="s">
        <v>472</v>
      </c>
      <c r="AG124" s="808"/>
      <c r="AH124" s="808"/>
      <c r="AI124" s="808"/>
      <c r="AJ124" s="809"/>
      <c r="AK124" s="810" t="s">
        <v>466</v>
      </c>
      <c r="AL124" s="808"/>
      <c r="AM124" s="808"/>
      <c r="AN124" s="808"/>
      <c r="AO124" s="809"/>
      <c r="AP124" s="852" t="s">
        <v>481</v>
      </c>
      <c r="AQ124" s="853"/>
      <c r="AR124" s="853"/>
      <c r="AS124" s="853"/>
      <c r="AT124" s="854"/>
      <c r="AU124" s="855" t="s">
        <v>510</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52.4</v>
      </c>
      <c r="BR124" s="859"/>
      <c r="BS124" s="859"/>
      <c r="BT124" s="859"/>
      <c r="BU124" s="859"/>
      <c r="BV124" s="859">
        <v>46.1</v>
      </c>
      <c r="BW124" s="859"/>
      <c r="BX124" s="859"/>
      <c r="BY124" s="859"/>
      <c r="BZ124" s="859"/>
      <c r="CA124" s="859">
        <v>40.1</v>
      </c>
      <c r="CB124" s="859"/>
      <c r="CC124" s="859"/>
      <c r="CD124" s="859"/>
      <c r="CE124" s="859"/>
      <c r="CF124" s="754"/>
      <c r="CG124" s="755"/>
      <c r="CH124" s="755"/>
      <c r="CI124" s="755"/>
      <c r="CJ124" s="890"/>
      <c r="CK124" s="898"/>
      <c r="CL124" s="898"/>
      <c r="CM124" s="898"/>
      <c r="CN124" s="898"/>
      <c r="CO124" s="899"/>
      <c r="CP124" s="863" t="s">
        <v>511</v>
      </c>
      <c r="CQ124" s="864"/>
      <c r="CR124" s="864"/>
      <c r="CS124" s="864"/>
      <c r="CT124" s="864"/>
      <c r="CU124" s="864"/>
      <c r="CV124" s="864"/>
      <c r="CW124" s="864"/>
      <c r="CX124" s="864"/>
      <c r="CY124" s="864"/>
      <c r="CZ124" s="864"/>
      <c r="DA124" s="864"/>
      <c r="DB124" s="864"/>
      <c r="DC124" s="864"/>
      <c r="DD124" s="864"/>
      <c r="DE124" s="864"/>
      <c r="DF124" s="865"/>
      <c r="DG124" s="791">
        <v>223266</v>
      </c>
      <c r="DH124" s="792"/>
      <c r="DI124" s="792"/>
      <c r="DJ124" s="792"/>
      <c r="DK124" s="793"/>
      <c r="DL124" s="794">
        <v>189325</v>
      </c>
      <c r="DM124" s="792"/>
      <c r="DN124" s="792"/>
      <c r="DO124" s="792"/>
      <c r="DP124" s="793"/>
      <c r="DQ124" s="794">
        <v>163055</v>
      </c>
      <c r="DR124" s="792"/>
      <c r="DS124" s="792"/>
      <c r="DT124" s="792"/>
      <c r="DU124" s="793"/>
      <c r="DV124" s="876">
        <v>0.3</v>
      </c>
      <c r="DW124" s="877"/>
      <c r="DX124" s="877"/>
      <c r="DY124" s="877"/>
      <c r="DZ124" s="878"/>
    </row>
    <row r="125" spans="1:130" s="233" customFormat="1" ht="26.25" customHeight="1" x14ac:dyDescent="0.2">
      <c r="A125" s="848"/>
      <c r="B125" s="849"/>
      <c r="C125" s="843" t="s">
        <v>494</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466</v>
      </c>
      <c r="AB125" s="808"/>
      <c r="AC125" s="808"/>
      <c r="AD125" s="808"/>
      <c r="AE125" s="809"/>
      <c r="AF125" s="810" t="s">
        <v>466</v>
      </c>
      <c r="AG125" s="808"/>
      <c r="AH125" s="808"/>
      <c r="AI125" s="808"/>
      <c r="AJ125" s="809"/>
      <c r="AK125" s="810" t="s">
        <v>466</v>
      </c>
      <c r="AL125" s="808"/>
      <c r="AM125" s="808"/>
      <c r="AN125" s="808"/>
      <c r="AO125" s="809"/>
      <c r="AP125" s="852" t="s">
        <v>476</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512</v>
      </c>
      <c r="CL125" s="880"/>
      <c r="CM125" s="880"/>
      <c r="CN125" s="880"/>
      <c r="CO125" s="881"/>
      <c r="CP125" s="888" t="s">
        <v>513</v>
      </c>
      <c r="CQ125" s="836"/>
      <c r="CR125" s="836"/>
      <c r="CS125" s="836"/>
      <c r="CT125" s="836"/>
      <c r="CU125" s="836"/>
      <c r="CV125" s="836"/>
      <c r="CW125" s="836"/>
      <c r="CX125" s="836"/>
      <c r="CY125" s="836"/>
      <c r="CZ125" s="836"/>
      <c r="DA125" s="836"/>
      <c r="DB125" s="836"/>
      <c r="DC125" s="836"/>
      <c r="DD125" s="836"/>
      <c r="DE125" s="836"/>
      <c r="DF125" s="837"/>
      <c r="DG125" s="889" t="s">
        <v>481</v>
      </c>
      <c r="DH125" s="870"/>
      <c r="DI125" s="870"/>
      <c r="DJ125" s="870"/>
      <c r="DK125" s="870"/>
      <c r="DL125" s="870" t="s">
        <v>466</v>
      </c>
      <c r="DM125" s="870"/>
      <c r="DN125" s="870"/>
      <c r="DO125" s="870"/>
      <c r="DP125" s="870"/>
      <c r="DQ125" s="870" t="s">
        <v>466</v>
      </c>
      <c r="DR125" s="870"/>
      <c r="DS125" s="870"/>
      <c r="DT125" s="870"/>
      <c r="DU125" s="870"/>
      <c r="DV125" s="871" t="s">
        <v>466</v>
      </c>
      <c r="DW125" s="871"/>
      <c r="DX125" s="871"/>
      <c r="DY125" s="871"/>
      <c r="DZ125" s="872"/>
    </row>
    <row r="126" spans="1:130" s="233" customFormat="1" ht="26.25" customHeight="1" thickBot="1" x14ac:dyDescent="0.25">
      <c r="A126" s="848"/>
      <c r="B126" s="849"/>
      <c r="C126" s="843" t="s">
        <v>497</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204819</v>
      </c>
      <c r="AB126" s="808"/>
      <c r="AC126" s="808"/>
      <c r="AD126" s="808"/>
      <c r="AE126" s="809"/>
      <c r="AF126" s="810">
        <v>246129</v>
      </c>
      <c r="AG126" s="808"/>
      <c r="AH126" s="808"/>
      <c r="AI126" s="808"/>
      <c r="AJ126" s="809"/>
      <c r="AK126" s="810">
        <v>196329</v>
      </c>
      <c r="AL126" s="808"/>
      <c r="AM126" s="808"/>
      <c r="AN126" s="808"/>
      <c r="AO126" s="809"/>
      <c r="AP126" s="852">
        <v>0.3</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514</v>
      </c>
      <c r="CQ126" s="780"/>
      <c r="CR126" s="780"/>
      <c r="CS126" s="780"/>
      <c r="CT126" s="780"/>
      <c r="CU126" s="780"/>
      <c r="CV126" s="780"/>
      <c r="CW126" s="780"/>
      <c r="CX126" s="780"/>
      <c r="CY126" s="780"/>
      <c r="CZ126" s="780"/>
      <c r="DA126" s="780"/>
      <c r="DB126" s="780"/>
      <c r="DC126" s="780"/>
      <c r="DD126" s="780"/>
      <c r="DE126" s="780"/>
      <c r="DF126" s="781"/>
      <c r="DG126" s="844">
        <v>1383829</v>
      </c>
      <c r="DH126" s="845"/>
      <c r="DI126" s="845"/>
      <c r="DJ126" s="845"/>
      <c r="DK126" s="845"/>
      <c r="DL126" s="845">
        <v>1275277</v>
      </c>
      <c r="DM126" s="845"/>
      <c r="DN126" s="845"/>
      <c r="DO126" s="845"/>
      <c r="DP126" s="845"/>
      <c r="DQ126" s="845">
        <v>1169106</v>
      </c>
      <c r="DR126" s="845"/>
      <c r="DS126" s="845"/>
      <c r="DT126" s="845"/>
      <c r="DU126" s="845"/>
      <c r="DV126" s="822">
        <v>1.9</v>
      </c>
      <c r="DW126" s="822"/>
      <c r="DX126" s="822"/>
      <c r="DY126" s="822"/>
      <c r="DZ126" s="823"/>
    </row>
    <row r="127" spans="1:130" s="233" customFormat="1" ht="26.25" customHeight="1" x14ac:dyDescent="0.2">
      <c r="A127" s="850"/>
      <c r="B127" s="851"/>
      <c r="C127" s="866" t="s">
        <v>515</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55</v>
      </c>
      <c r="AB127" s="808"/>
      <c r="AC127" s="808"/>
      <c r="AD127" s="808"/>
      <c r="AE127" s="809"/>
      <c r="AF127" s="810">
        <v>67</v>
      </c>
      <c r="AG127" s="808"/>
      <c r="AH127" s="808"/>
      <c r="AI127" s="808"/>
      <c r="AJ127" s="809"/>
      <c r="AK127" s="810">
        <v>95</v>
      </c>
      <c r="AL127" s="808"/>
      <c r="AM127" s="808"/>
      <c r="AN127" s="808"/>
      <c r="AO127" s="809"/>
      <c r="AP127" s="852">
        <v>0</v>
      </c>
      <c r="AQ127" s="853"/>
      <c r="AR127" s="853"/>
      <c r="AS127" s="853"/>
      <c r="AT127" s="854"/>
      <c r="AU127" s="235"/>
      <c r="AV127" s="235"/>
      <c r="AW127" s="235"/>
      <c r="AX127" s="869" t="s">
        <v>516</v>
      </c>
      <c r="AY127" s="840"/>
      <c r="AZ127" s="840"/>
      <c r="BA127" s="840"/>
      <c r="BB127" s="840"/>
      <c r="BC127" s="840"/>
      <c r="BD127" s="840"/>
      <c r="BE127" s="841"/>
      <c r="BF127" s="839" t="s">
        <v>517</v>
      </c>
      <c r="BG127" s="840"/>
      <c r="BH127" s="840"/>
      <c r="BI127" s="840"/>
      <c r="BJ127" s="840"/>
      <c r="BK127" s="840"/>
      <c r="BL127" s="841"/>
      <c r="BM127" s="839" t="s">
        <v>518</v>
      </c>
      <c r="BN127" s="840"/>
      <c r="BO127" s="840"/>
      <c r="BP127" s="840"/>
      <c r="BQ127" s="840"/>
      <c r="BR127" s="840"/>
      <c r="BS127" s="841"/>
      <c r="BT127" s="839" t="s">
        <v>519</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520</v>
      </c>
      <c r="CQ127" s="780"/>
      <c r="CR127" s="780"/>
      <c r="CS127" s="780"/>
      <c r="CT127" s="780"/>
      <c r="CU127" s="780"/>
      <c r="CV127" s="780"/>
      <c r="CW127" s="780"/>
      <c r="CX127" s="780"/>
      <c r="CY127" s="780"/>
      <c r="CZ127" s="780"/>
      <c r="DA127" s="780"/>
      <c r="DB127" s="780"/>
      <c r="DC127" s="780"/>
      <c r="DD127" s="780"/>
      <c r="DE127" s="780"/>
      <c r="DF127" s="781"/>
      <c r="DG127" s="844" t="s">
        <v>404</v>
      </c>
      <c r="DH127" s="845"/>
      <c r="DI127" s="845"/>
      <c r="DJ127" s="845"/>
      <c r="DK127" s="845"/>
      <c r="DL127" s="845" t="s">
        <v>466</v>
      </c>
      <c r="DM127" s="845"/>
      <c r="DN127" s="845"/>
      <c r="DO127" s="845"/>
      <c r="DP127" s="845"/>
      <c r="DQ127" s="845" t="s">
        <v>481</v>
      </c>
      <c r="DR127" s="845"/>
      <c r="DS127" s="845"/>
      <c r="DT127" s="845"/>
      <c r="DU127" s="845"/>
      <c r="DV127" s="822" t="s">
        <v>466</v>
      </c>
      <c r="DW127" s="822"/>
      <c r="DX127" s="822"/>
      <c r="DY127" s="822"/>
      <c r="DZ127" s="823"/>
    </row>
    <row r="128" spans="1:130" s="233" customFormat="1" ht="26.25" customHeight="1" thickBot="1" x14ac:dyDescent="0.25">
      <c r="A128" s="824" t="s">
        <v>521</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522</v>
      </c>
      <c r="X128" s="826"/>
      <c r="Y128" s="826"/>
      <c r="Z128" s="827"/>
      <c r="AA128" s="828">
        <v>2641838</v>
      </c>
      <c r="AB128" s="829"/>
      <c r="AC128" s="829"/>
      <c r="AD128" s="829"/>
      <c r="AE128" s="830"/>
      <c r="AF128" s="831">
        <v>2632663</v>
      </c>
      <c r="AG128" s="829"/>
      <c r="AH128" s="829"/>
      <c r="AI128" s="829"/>
      <c r="AJ128" s="830"/>
      <c r="AK128" s="831">
        <v>2544951</v>
      </c>
      <c r="AL128" s="829"/>
      <c r="AM128" s="829"/>
      <c r="AN128" s="829"/>
      <c r="AO128" s="830"/>
      <c r="AP128" s="832"/>
      <c r="AQ128" s="833"/>
      <c r="AR128" s="833"/>
      <c r="AS128" s="833"/>
      <c r="AT128" s="834"/>
      <c r="AU128" s="235"/>
      <c r="AV128" s="235"/>
      <c r="AW128" s="235"/>
      <c r="AX128" s="835" t="s">
        <v>523</v>
      </c>
      <c r="AY128" s="836"/>
      <c r="AZ128" s="836"/>
      <c r="BA128" s="836"/>
      <c r="BB128" s="836"/>
      <c r="BC128" s="836"/>
      <c r="BD128" s="836"/>
      <c r="BE128" s="837"/>
      <c r="BF128" s="814" t="s">
        <v>466</v>
      </c>
      <c r="BG128" s="815"/>
      <c r="BH128" s="815"/>
      <c r="BI128" s="815"/>
      <c r="BJ128" s="815"/>
      <c r="BK128" s="815"/>
      <c r="BL128" s="838"/>
      <c r="BM128" s="814">
        <v>11.25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524</v>
      </c>
      <c r="CQ128" s="758"/>
      <c r="CR128" s="758"/>
      <c r="CS128" s="758"/>
      <c r="CT128" s="758"/>
      <c r="CU128" s="758"/>
      <c r="CV128" s="758"/>
      <c r="CW128" s="758"/>
      <c r="CX128" s="758"/>
      <c r="CY128" s="758"/>
      <c r="CZ128" s="758"/>
      <c r="DA128" s="758"/>
      <c r="DB128" s="758"/>
      <c r="DC128" s="758"/>
      <c r="DD128" s="758"/>
      <c r="DE128" s="758"/>
      <c r="DF128" s="759"/>
      <c r="DG128" s="818" t="s">
        <v>481</v>
      </c>
      <c r="DH128" s="819"/>
      <c r="DI128" s="819"/>
      <c r="DJ128" s="819"/>
      <c r="DK128" s="819"/>
      <c r="DL128" s="819" t="s">
        <v>468</v>
      </c>
      <c r="DM128" s="819"/>
      <c r="DN128" s="819"/>
      <c r="DO128" s="819"/>
      <c r="DP128" s="819"/>
      <c r="DQ128" s="819" t="s">
        <v>481</v>
      </c>
      <c r="DR128" s="819"/>
      <c r="DS128" s="819"/>
      <c r="DT128" s="819"/>
      <c r="DU128" s="819"/>
      <c r="DV128" s="820" t="s">
        <v>477</v>
      </c>
      <c r="DW128" s="820"/>
      <c r="DX128" s="820"/>
      <c r="DY128" s="820"/>
      <c r="DZ128" s="821"/>
    </row>
    <row r="129" spans="1:131" s="233" customFormat="1" ht="26.25" customHeight="1" x14ac:dyDescent="0.2">
      <c r="A129" s="802" t="s">
        <v>111</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525</v>
      </c>
      <c r="X129" s="805"/>
      <c r="Y129" s="805"/>
      <c r="Z129" s="806"/>
      <c r="AA129" s="807">
        <v>69622544</v>
      </c>
      <c r="AB129" s="808"/>
      <c r="AC129" s="808"/>
      <c r="AD129" s="808"/>
      <c r="AE129" s="809"/>
      <c r="AF129" s="810">
        <v>70386099</v>
      </c>
      <c r="AG129" s="808"/>
      <c r="AH129" s="808"/>
      <c r="AI129" s="808"/>
      <c r="AJ129" s="809"/>
      <c r="AK129" s="810">
        <v>72224159</v>
      </c>
      <c r="AL129" s="808"/>
      <c r="AM129" s="808"/>
      <c r="AN129" s="808"/>
      <c r="AO129" s="809"/>
      <c r="AP129" s="811"/>
      <c r="AQ129" s="812"/>
      <c r="AR129" s="812"/>
      <c r="AS129" s="812"/>
      <c r="AT129" s="813"/>
      <c r="AU129" s="236"/>
      <c r="AV129" s="236"/>
      <c r="AW129" s="236"/>
      <c r="AX129" s="779" t="s">
        <v>526</v>
      </c>
      <c r="AY129" s="780"/>
      <c r="AZ129" s="780"/>
      <c r="BA129" s="780"/>
      <c r="BB129" s="780"/>
      <c r="BC129" s="780"/>
      <c r="BD129" s="780"/>
      <c r="BE129" s="781"/>
      <c r="BF129" s="798" t="s">
        <v>482</v>
      </c>
      <c r="BG129" s="799"/>
      <c r="BH129" s="799"/>
      <c r="BI129" s="799"/>
      <c r="BJ129" s="799"/>
      <c r="BK129" s="799"/>
      <c r="BL129" s="800"/>
      <c r="BM129" s="798">
        <v>16.25</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527</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528</v>
      </c>
      <c r="X130" s="805"/>
      <c r="Y130" s="805"/>
      <c r="Z130" s="806"/>
      <c r="AA130" s="807">
        <v>10328960</v>
      </c>
      <c r="AB130" s="808"/>
      <c r="AC130" s="808"/>
      <c r="AD130" s="808"/>
      <c r="AE130" s="809"/>
      <c r="AF130" s="810">
        <v>10259067</v>
      </c>
      <c r="AG130" s="808"/>
      <c r="AH130" s="808"/>
      <c r="AI130" s="808"/>
      <c r="AJ130" s="809"/>
      <c r="AK130" s="810">
        <v>10010470</v>
      </c>
      <c r="AL130" s="808"/>
      <c r="AM130" s="808"/>
      <c r="AN130" s="808"/>
      <c r="AO130" s="809"/>
      <c r="AP130" s="811"/>
      <c r="AQ130" s="812"/>
      <c r="AR130" s="812"/>
      <c r="AS130" s="812"/>
      <c r="AT130" s="813"/>
      <c r="AU130" s="236"/>
      <c r="AV130" s="236"/>
      <c r="AW130" s="236"/>
      <c r="AX130" s="779" t="s">
        <v>529</v>
      </c>
      <c r="AY130" s="780"/>
      <c r="AZ130" s="780"/>
      <c r="BA130" s="780"/>
      <c r="BB130" s="780"/>
      <c r="BC130" s="780"/>
      <c r="BD130" s="780"/>
      <c r="BE130" s="781"/>
      <c r="BF130" s="782">
        <v>5.0999999999999996</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530</v>
      </c>
      <c r="X131" s="789"/>
      <c r="Y131" s="789"/>
      <c r="Z131" s="790"/>
      <c r="AA131" s="791">
        <v>59293584</v>
      </c>
      <c r="AB131" s="792"/>
      <c r="AC131" s="792"/>
      <c r="AD131" s="792"/>
      <c r="AE131" s="793"/>
      <c r="AF131" s="794">
        <v>60127032</v>
      </c>
      <c r="AG131" s="792"/>
      <c r="AH131" s="792"/>
      <c r="AI131" s="792"/>
      <c r="AJ131" s="793"/>
      <c r="AK131" s="794">
        <v>62213689</v>
      </c>
      <c r="AL131" s="792"/>
      <c r="AM131" s="792"/>
      <c r="AN131" s="792"/>
      <c r="AO131" s="793"/>
      <c r="AP131" s="795"/>
      <c r="AQ131" s="796"/>
      <c r="AR131" s="796"/>
      <c r="AS131" s="796"/>
      <c r="AT131" s="797"/>
      <c r="AU131" s="236"/>
      <c r="AV131" s="236"/>
      <c r="AW131" s="236"/>
      <c r="AX131" s="757" t="s">
        <v>531</v>
      </c>
      <c r="AY131" s="758"/>
      <c r="AZ131" s="758"/>
      <c r="BA131" s="758"/>
      <c r="BB131" s="758"/>
      <c r="BC131" s="758"/>
      <c r="BD131" s="758"/>
      <c r="BE131" s="759"/>
      <c r="BF131" s="760">
        <v>40.1</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532</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533</v>
      </c>
      <c r="W132" s="770"/>
      <c r="X132" s="770"/>
      <c r="Y132" s="770"/>
      <c r="Z132" s="771"/>
      <c r="AA132" s="772">
        <v>5.4123478179999998</v>
      </c>
      <c r="AB132" s="773"/>
      <c r="AC132" s="773"/>
      <c r="AD132" s="773"/>
      <c r="AE132" s="774"/>
      <c r="AF132" s="775">
        <v>5.212785158</v>
      </c>
      <c r="AG132" s="773"/>
      <c r="AH132" s="773"/>
      <c r="AI132" s="773"/>
      <c r="AJ132" s="774"/>
      <c r="AK132" s="775">
        <v>4.8452278729999998</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534</v>
      </c>
      <c r="W133" s="749"/>
      <c r="X133" s="749"/>
      <c r="Y133" s="749"/>
      <c r="Z133" s="750"/>
      <c r="AA133" s="751">
        <v>7.3</v>
      </c>
      <c r="AB133" s="752"/>
      <c r="AC133" s="752"/>
      <c r="AD133" s="752"/>
      <c r="AE133" s="753"/>
      <c r="AF133" s="751">
        <v>6.4</v>
      </c>
      <c r="AG133" s="752"/>
      <c r="AH133" s="752"/>
      <c r="AI133" s="752"/>
      <c r="AJ133" s="753"/>
      <c r="AK133" s="751">
        <v>5.0999999999999996</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DvORN/fXGi0zanzh4Fh64wFd1dcnTH4PXrBHJSWb4MMXAvP4+z/SqTsDsDYimpz+xfWC1nZ6+ADJaR8CGHTxKQ==" saltValue="AWs5AFryS1T2fsCiW0gu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AQ95" sqref="AQ95"/>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535</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wgeKuEQHJJZ243zqEuLy3Mz+ToMfIAeuUroB3wwC1hzs1dsTq6fWZVozTqbSFbNPCLAfVruMT08WkBKfHwocdA==" saltValue="uFnCzcT48MQ9nMLRvtoZVw=="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0YRKWqHYa24XfPNUqLf2gFsjt3AYMvHOWl0DMfZa3CEmpU64x6jN3ba7BNbSpSITy+CkmoTQt7GAGeD7bF5MiQ==" saltValue="Do1uqXPY3QA6qg/zFk51j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536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537</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9" t="s">
        <v>538</v>
      </c>
      <c r="AP7" s="275"/>
      <c r="AQ7" s="276" t="s">
        <v>539</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50"/>
      <c r="AP8" s="281" t="s">
        <v>540</v>
      </c>
      <c r="AQ8" s="282" t="s">
        <v>541</v>
      </c>
      <c r="AR8" s="283" t="s">
        <v>542</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61" t="s">
        <v>543</v>
      </c>
      <c r="AL9" s="1162"/>
      <c r="AM9" s="1162"/>
      <c r="AN9" s="1163"/>
      <c r="AO9" s="284">
        <v>16726329</v>
      </c>
      <c r="AP9" s="284">
        <v>67416</v>
      </c>
      <c r="AQ9" s="285">
        <v>62943</v>
      </c>
      <c r="AR9" s="286">
        <v>7.1</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61" t="s">
        <v>544</v>
      </c>
      <c r="AL10" s="1162"/>
      <c r="AM10" s="1162"/>
      <c r="AN10" s="1163"/>
      <c r="AO10" s="287">
        <v>930</v>
      </c>
      <c r="AP10" s="287">
        <v>4</v>
      </c>
      <c r="AQ10" s="288">
        <v>1681</v>
      </c>
      <c r="AR10" s="289">
        <v>-99.8</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61" t="s">
        <v>545</v>
      </c>
      <c r="AL11" s="1162"/>
      <c r="AM11" s="1162"/>
      <c r="AN11" s="1163"/>
      <c r="AO11" s="287">
        <v>1056610</v>
      </c>
      <c r="AP11" s="287">
        <v>4259</v>
      </c>
      <c r="AQ11" s="288">
        <v>656</v>
      </c>
      <c r="AR11" s="289">
        <v>549.20000000000005</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61" t="s">
        <v>546</v>
      </c>
      <c r="AL12" s="1162"/>
      <c r="AM12" s="1162"/>
      <c r="AN12" s="1163"/>
      <c r="AO12" s="287" t="s">
        <v>547</v>
      </c>
      <c r="AP12" s="287" t="s">
        <v>547</v>
      </c>
      <c r="AQ12" s="288">
        <v>24</v>
      </c>
      <c r="AR12" s="289" t="s">
        <v>547</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61" t="s">
        <v>548</v>
      </c>
      <c r="AL13" s="1162"/>
      <c r="AM13" s="1162"/>
      <c r="AN13" s="1163"/>
      <c r="AO13" s="287">
        <v>864735</v>
      </c>
      <c r="AP13" s="287">
        <v>3485</v>
      </c>
      <c r="AQ13" s="288">
        <v>1968</v>
      </c>
      <c r="AR13" s="289">
        <v>77.099999999999994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61" t="s">
        <v>549</v>
      </c>
      <c r="AL14" s="1162"/>
      <c r="AM14" s="1162"/>
      <c r="AN14" s="1163"/>
      <c r="AO14" s="287">
        <v>297340</v>
      </c>
      <c r="AP14" s="287">
        <v>1198</v>
      </c>
      <c r="AQ14" s="288">
        <v>1222</v>
      </c>
      <c r="AR14" s="289">
        <v>-2</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4" t="s">
        <v>550</v>
      </c>
      <c r="AL15" s="1165"/>
      <c r="AM15" s="1165"/>
      <c r="AN15" s="1166"/>
      <c r="AO15" s="287">
        <v>-928519</v>
      </c>
      <c r="AP15" s="287">
        <v>-3742</v>
      </c>
      <c r="AQ15" s="288">
        <v>-3725</v>
      </c>
      <c r="AR15" s="289">
        <v>0.5</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4" t="s">
        <v>191</v>
      </c>
      <c r="AL16" s="1165"/>
      <c r="AM16" s="1165"/>
      <c r="AN16" s="1166"/>
      <c r="AO16" s="287">
        <v>18017425</v>
      </c>
      <c r="AP16" s="287">
        <v>72620</v>
      </c>
      <c r="AQ16" s="288">
        <v>64768</v>
      </c>
      <c r="AR16" s="289">
        <v>12.1</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551</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552</v>
      </c>
      <c r="AP20" s="296" t="s">
        <v>553</v>
      </c>
      <c r="AQ20" s="297" t="s">
        <v>554</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7" t="s">
        <v>555</v>
      </c>
      <c r="AL21" s="1168"/>
      <c r="AM21" s="1168"/>
      <c r="AN21" s="1169"/>
      <c r="AO21" s="300">
        <v>7.67</v>
      </c>
      <c r="AP21" s="301">
        <v>6.41</v>
      </c>
      <c r="AQ21" s="302">
        <v>1.26</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7" t="s">
        <v>556</v>
      </c>
      <c r="AL22" s="1168"/>
      <c r="AM22" s="1168"/>
      <c r="AN22" s="1169"/>
      <c r="AO22" s="305">
        <v>97.5</v>
      </c>
      <c r="AP22" s="306">
        <v>99.7</v>
      </c>
      <c r="AQ22" s="307">
        <v>-2.2000000000000002</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60" t="s">
        <v>557</v>
      </c>
      <c r="B26" s="1160"/>
      <c r="C26" s="1160"/>
      <c r="D26" s="1160"/>
      <c r="E26" s="1160"/>
      <c r="F26" s="1160"/>
      <c r="G26" s="1160"/>
      <c r="H26" s="1160"/>
      <c r="I26" s="1160"/>
      <c r="J26" s="1160"/>
      <c r="K26" s="1160"/>
      <c r="L26" s="1160"/>
      <c r="M26" s="1160"/>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1160"/>
      <c r="AJ26" s="1160"/>
      <c r="AK26" s="1160"/>
      <c r="AL26" s="1160"/>
      <c r="AM26" s="1160"/>
      <c r="AN26" s="1160"/>
      <c r="AO26" s="1160"/>
      <c r="AP26" s="1160"/>
      <c r="AQ26" s="1160"/>
      <c r="AR26" s="1160"/>
      <c r="AS26" s="1160"/>
      <c r="AT26" s="270"/>
    </row>
    <row r="27" spans="1:46" ht="13" x14ac:dyDescent="0.2">
      <c r="A27" s="312"/>
      <c r="AO27" s="265"/>
      <c r="AP27" s="265"/>
      <c r="AQ27" s="265"/>
      <c r="AR27" s="265"/>
      <c r="AS27" s="265"/>
      <c r="AT27" s="265"/>
    </row>
    <row r="28" spans="1:46" ht="16.5" x14ac:dyDescent="0.2">
      <c r="A28" s="266" t="s">
        <v>558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559</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9" t="s">
        <v>538</v>
      </c>
      <c r="AP30" s="275"/>
      <c r="AQ30" s="276" t="s">
        <v>539</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50"/>
      <c r="AP31" s="281" t="s">
        <v>540</v>
      </c>
      <c r="AQ31" s="282" t="s">
        <v>541</v>
      </c>
      <c r="AR31" s="283" t="s">
        <v>542</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1" t="s">
        <v>560</v>
      </c>
      <c r="AL32" s="1152"/>
      <c r="AM32" s="1152"/>
      <c r="AN32" s="1153"/>
      <c r="AO32" s="315">
        <v>12554871</v>
      </c>
      <c r="AP32" s="315">
        <v>50603</v>
      </c>
      <c r="AQ32" s="316">
        <v>36898</v>
      </c>
      <c r="AR32" s="317">
        <v>37.1</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1" t="s">
        <v>561</v>
      </c>
      <c r="AL33" s="1152"/>
      <c r="AM33" s="1152"/>
      <c r="AN33" s="1153"/>
      <c r="AO33" s="315" t="s">
        <v>547</v>
      </c>
      <c r="AP33" s="315" t="s">
        <v>547</v>
      </c>
      <c r="AQ33" s="316">
        <v>2</v>
      </c>
      <c r="AR33" s="317" t="s">
        <v>547</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1" t="s">
        <v>562</v>
      </c>
      <c r="AL34" s="1152"/>
      <c r="AM34" s="1152"/>
      <c r="AN34" s="1153"/>
      <c r="AO34" s="315" t="s">
        <v>547</v>
      </c>
      <c r="AP34" s="315" t="s">
        <v>547</v>
      </c>
      <c r="AQ34" s="316">
        <v>63</v>
      </c>
      <c r="AR34" s="317" t="s">
        <v>547</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1" t="s">
        <v>563</v>
      </c>
      <c r="AL35" s="1152"/>
      <c r="AM35" s="1152"/>
      <c r="AN35" s="1153"/>
      <c r="AO35" s="315">
        <v>2818482</v>
      </c>
      <c r="AP35" s="315">
        <v>11360</v>
      </c>
      <c r="AQ35" s="316">
        <v>8350</v>
      </c>
      <c r="AR35" s="317">
        <v>36</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1" t="s">
        <v>564</v>
      </c>
      <c r="AL36" s="1152"/>
      <c r="AM36" s="1152"/>
      <c r="AN36" s="1153"/>
      <c r="AO36" s="315" t="s">
        <v>547</v>
      </c>
      <c r="AP36" s="315" t="s">
        <v>547</v>
      </c>
      <c r="AQ36" s="316">
        <v>436</v>
      </c>
      <c r="AR36" s="317" t="s">
        <v>547</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1" t="s">
        <v>565</v>
      </c>
      <c r="AL37" s="1152"/>
      <c r="AM37" s="1152"/>
      <c r="AN37" s="1153"/>
      <c r="AO37" s="315">
        <v>196424</v>
      </c>
      <c r="AP37" s="315">
        <v>792</v>
      </c>
      <c r="AQ37" s="316">
        <v>641</v>
      </c>
      <c r="AR37" s="317">
        <v>23.6</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4" t="s">
        <v>566</v>
      </c>
      <c r="AL38" s="1155"/>
      <c r="AM38" s="1155"/>
      <c r="AN38" s="1156"/>
      <c r="AO38" s="318">
        <v>39</v>
      </c>
      <c r="AP38" s="318">
        <v>0</v>
      </c>
      <c r="AQ38" s="319">
        <v>1</v>
      </c>
      <c r="AR38" s="307">
        <v>-100</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4" t="s">
        <v>567</v>
      </c>
      <c r="AL39" s="1155"/>
      <c r="AM39" s="1155"/>
      <c r="AN39" s="1156"/>
      <c r="AO39" s="315">
        <v>-2544951</v>
      </c>
      <c r="AP39" s="315">
        <v>-10258</v>
      </c>
      <c r="AQ39" s="316">
        <v>-7817</v>
      </c>
      <c r="AR39" s="317">
        <v>31.2</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1" t="s">
        <v>568</v>
      </c>
      <c r="AL40" s="1152"/>
      <c r="AM40" s="1152"/>
      <c r="AN40" s="1153"/>
      <c r="AO40" s="315">
        <v>-10010470</v>
      </c>
      <c r="AP40" s="315">
        <v>-40348</v>
      </c>
      <c r="AQ40" s="316">
        <v>-28299</v>
      </c>
      <c r="AR40" s="317">
        <v>42.6</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7" t="s">
        <v>306</v>
      </c>
      <c r="AL41" s="1158"/>
      <c r="AM41" s="1158"/>
      <c r="AN41" s="1159"/>
      <c r="AO41" s="315">
        <v>3014395</v>
      </c>
      <c r="AP41" s="315">
        <v>12150</v>
      </c>
      <c r="AQ41" s="316">
        <v>10277</v>
      </c>
      <c r="AR41" s="317">
        <v>18.2</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569</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570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571</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4" t="s">
        <v>538</v>
      </c>
      <c r="AN49" s="1146" t="s">
        <v>572</v>
      </c>
      <c r="AO49" s="1147"/>
      <c r="AP49" s="1147"/>
      <c r="AQ49" s="1147"/>
      <c r="AR49" s="1148"/>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5"/>
      <c r="AN50" s="331" t="s">
        <v>573</v>
      </c>
      <c r="AO50" s="332" t="s">
        <v>574</v>
      </c>
      <c r="AP50" s="333" t="s">
        <v>575</v>
      </c>
      <c r="AQ50" s="334" t="s">
        <v>576</v>
      </c>
      <c r="AR50" s="335" t="s">
        <v>577</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578</v>
      </c>
      <c r="AL51" s="328"/>
      <c r="AM51" s="336">
        <v>14052271</v>
      </c>
      <c r="AN51" s="337">
        <v>53529</v>
      </c>
      <c r="AO51" s="338">
        <v>7.8</v>
      </c>
      <c r="AP51" s="339">
        <v>48088</v>
      </c>
      <c r="AQ51" s="340">
        <v>3.6</v>
      </c>
      <c r="AR51" s="341">
        <v>4.2</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579</v>
      </c>
      <c r="AM52" s="344">
        <v>6707095</v>
      </c>
      <c r="AN52" s="345">
        <v>25549</v>
      </c>
      <c r="AO52" s="346">
        <v>17.3</v>
      </c>
      <c r="AP52" s="347">
        <v>25183</v>
      </c>
      <c r="AQ52" s="348">
        <v>-4.3</v>
      </c>
      <c r="AR52" s="349">
        <v>21.6</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580</v>
      </c>
      <c r="AL53" s="328"/>
      <c r="AM53" s="336">
        <v>11643092</v>
      </c>
      <c r="AN53" s="337">
        <v>44963</v>
      </c>
      <c r="AO53" s="338">
        <v>-16</v>
      </c>
      <c r="AP53" s="339">
        <v>46457</v>
      </c>
      <c r="AQ53" s="340">
        <v>-3.4</v>
      </c>
      <c r="AR53" s="341">
        <v>-12.6</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579</v>
      </c>
      <c r="AM54" s="344">
        <v>6379846</v>
      </c>
      <c r="AN54" s="345">
        <v>24638</v>
      </c>
      <c r="AO54" s="346">
        <v>-3.6</v>
      </c>
      <c r="AP54" s="347">
        <v>24020</v>
      </c>
      <c r="AQ54" s="348">
        <v>-4.5999999999999996</v>
      </c>
      <c r="AR54" s="349">
        <v>1</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581</v>
      </c>
      <c r="AL55" s="328"/>
      <c r="AM55" s="336">
        <v>14619913</v>
      </c>
      <c r="AN55" s="337">
        <v>57264</v>
      </c>
      <c r="AO55" s="338">
        <v>27.4</v>
      </c>
      <c r="AP55" s="339">
        <v>51849</v>
      </c>
      <c r="AQ55" s="340">
        <v>11.6</v>
      </c>
      <c r="AR55" s="341">
        <v>15.8</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579</v>
      </c>
      <c r="AM56" s="344">
        <v>8874195</v>
      </c>
      <c r="AN56" s="345">
        <v>34759</v>
      </c>
      <c r="AO56" s="346">
        <v>41.1</v>
      </c>
      <c r="AP56" s="347">
        <v>26326</v>
      </c>
      <c r="AQ56" s="348">
        <v>9.6</v>
      </c>
      <c r="AR56" s="349">
        <v>31.5</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582</v>
      </c>
      <c r="AL57" s="328"/>
      <c r="AM57" s="336">
        <v>12223897</v>
      </c>
      <c r="AN57" s="337">
        <v>48529</v>
      </c>
      <c r="AO57" s="338">
        <v>-15.3</v>
      </c>
      <c r="AP57" s="339">
        <v>52191</v>
      </c>
      <c r="AQ57" s="340">
        <v>0.7</v>
      </c>
      <c r="AR57" s="341">
        <v>-16</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579</v>
      </c>
      <c r="AM58" s="344">
        <v>5875986</v>
      </c>
      <c r="AN58" s="345">
        <v>23327</v>
      </c>
      <c r="AO58" s="346">
        <v>-32.9</v>
      </c>
      <c r="AP58" s="347">
        <v>26807</v>
      </c>
      <c r="AQ58" s="348">
        <v>1.8</v>
      </c>
      <c r="AR58" s="349">
        <v>-34.700000000000003</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583</v>
      </c>
      <c r="AL59" s="328"/>
      <c r="AM59" s="336">
        <v>9309133</v>
      </c>
      <c r="AN59" s="337">
        <v>37521</v>
      </c>
      <c r="AO59" s="338">
        <v>-22.7</v>
      </c>
      <c r="AP59" s="339">
        <v>48105</v>
      </c>
      <c r="AQ59" s="340">
        <v>-7.8</v>
      </c>
      <c r="AR59" s="341">
        <v>-14.9</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579</v>
      </c>
      <c r="AM60" s="344">
        <v>4525116</v>
      </c>
      <c r="AN60" s="345">
        <v>18239</v>
      </c>
      <c r="AO60" s="346">
        <v>-21.8</v>
      </c>
      <c r="AP60" s="347">
        <v>24072</v>
      </c>
      <c r="AQ60" s="348">
        <v>-10.199999999999999</v>
      </c>
      <c r="AR60" s="349">
        <v>-11.6</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584</v>
      </c>
      <c r="AL61" s="350"/>
      <c r="AM61" s="351">
        <v>12369661</v>
      </c>
      <c r="AN61" s="352">
        <v>48361</v>
      </c>
      <c r="AO61" s="353">
        <v>-3.8</v>
      </c>
      <c r="AP61" s="354">
        <v>49338</v>
      </c>
      <c r="AQ61" s="355">
        <v>0.9</v>
      </c>
      <c r="AR61" s="341">
        <v>-4.7</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579</v>
      </c>
      <c r="AM62" s="344">
        <v>6472448</v>
      </c>
      <c r="AN62" s="345">
        <v>25302</v>
      </c>
      <c r="AO62" s="346">
        <v>0</v>
      </c>
      <c r="AP62" s="347">
        <v>25282</v>
      </c>
      <c r="AQ62" s="348">
        <v>-1.5</v>
      </c>
      <c r="AR62" s="349">
        <v>1.5</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lf18OQHJmpBOhk8/ynrg3+jFVrah/apKXCWT+06d2WwoL6y+0Yi39dMaW3TBVKudbUKTITBXsmp/QztF0KWDew==" saltValue="qP0KPJqPsXzbB0J1zBWsb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election activeCell="C111" sqref="C111"/>
    </sheetView>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586</v>
      </c>
    </row>
    <row r="121" spans="125:125" ht="13.5" hidden="1" customHeight="1" x14ac:dyDescent="0.2">
      <c r="DU121" s="262"/>
    </row>
  </sheetData>
  <sheetProtection algorithmName="SHA-512" hashValue="bw/OZWY0qW7r12grW94ZGEk2zx6Wi7YU1U06oanbU5kIpaidxsk5vT9rVa+3gGGkYeb2UFNAO9V+hIUaobVbKg==" saltValue="d4kOD42L73aHKy9ShiQ09A=="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0" zoomScale="75" zoomScaleNormal="75" zoomScaleSheetLayoutView="55" workbookViewId="0">
      <selection activeCell="AE98" sqref="AE98"/>
    </sheetView>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587</v>
      </c>
    </row>
  </sheetData>
  <sheetProtection algorithmName="SHA-512" hashValue="kHayNLFDWgRKsN7LnWyRflXiGMhLtS2eIAlWoi+IAYop8ltwkQjIThb8zvd7xMHF4Y24/U1vUQM9W+PK1jD65Q==" saltValue="9/jvD4SiHIR0CcjveRHF9g=="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E37"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588</v>
      </c>
      <c r="G46" s="8" t="s">
        <v>589</v>
      </c>
      <c r="H46" s="8" t="s">
        <v>590</v>
      </c>
      <c r="I46" s="8" t="s">
        <v>591</v>
      </c>
      <c r="J46" s="9" t="s">
        <v>592</v>
      </c>
    </row>
    <row r="47" spans="2:10" ht="57.75" customHeight="1" x14ac:dyDescent="0.2">
      <c r="B47" s="10"/>
      <c r="C47" s="1170" t="s">
        <v>3</v>
      </c>
      <c r="D47" s="1170"/>
      <c r="E47" s="1171"/>
      <c r="F47" s="11">
        <v>7.39</v>
      </c>
      <c r="G47" s="12">
        <v>7.75</v>
      </c>
      <c r="H47" s="12">
        <v>8.15</v>
      </c>
      <c r="I47" s="12">
        <v>10.59</v>
      </c>
      <c r="J47" s="13">
        <v>11.73</v>
      </c>
    </row>
    <row r="48" spans="2:10" ht="57.75" customHeight="1" x14ac:dyDescent="0.2">
      <c r="B48" s="14"/>
      <c r="C48" s="1172" t="s">
        <v>4</v>
      </c>
      <c r="D48" s="1172"/>
      <c r="E48" s="1173"/>
      <c r="F48" s="15">
        <v>1.31</v>
      </c>
      <c r="G48" s="16">
        <v>0.67</v>
      </c>
      <c r="H48" s="16">
        <v>1.93</v>
      </c>
      <c r="I48" s="16">
        <v>2.92</v>
      </c>
      <c r="J48" s="17">
        <v>4.3499999999999996</v>
      </c>
    </row>
    <row r="49" spans="2:10" ht="57.75" customHeight="1" thickBot="1" x14ac:dyDescent="0.25">
      <c r="B49" s="18"/>
      <c r="C49" s="1174" t="s">
        <v>5</v>
      </c>
      <c r="D49" s="1174"/>
      <c r="E49" s="1175"/>
      <c r="F49" s="19">
        <v>1.48</v>
      </c>
      <c r="G49" s="20" t="s">
        <v>593</v>
      </c>
      <c r="H49" s="20">
        <v>1.68</v>
      </c>
      <c r="I49" s="20">
        <v>3.6</v>
      </c>
      <c r="J49" s="21">
        <v>3</v>
      </c>
    </row>
    <row r="50" spans="2:10" ht="13" x14ac:dyDescent="0.2"/>
  </sheetData>
  <sheetProtection algorithmName="SHA-512" hashValue="5Zr9x87VgshlM+bq+M7ksz3dCrb30VsOqX58XnUS9Sk88KinngZ0Tryo71cR9Y6NVAt39y7v4U3RaKQrWjl3Gw==" saltValue="c2HOcqaNcXyDdh0tPhwzz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盛野　圭吾</cp:lastModifiedBy>
  <cp:lastPrinted>2023-03-10T04:14:28Z</cp:lastPrinted>
  <dcterms:created xsi:type="dcterms:W3CDTF">2023-02-20T03:17:38Z</dcterms:created>
  <dcterms:modified xsi:type="dcterms:W3CDTF">2023-10-20T03:55:38Z</dcterms:modified>
  <cp:category/>
</cp:coreProperties>
</file>